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5" yWindow="5415" windowWidth="16605" windowHeight="4740" firstSheet="13" activeTab="18"/>
  </bookViews>
  <sheets>
    <sheet name="BÖLÜM 3" sheetId="71" r:id="rId1"/>
    <sheet name="Açıklama" sheetId="72" r:id="rId2"/>
    <sheet name="Tablo 3.1" sheetId="12" r:id="rId3"/>
    <sheet name="Tablo 3.2" sheetId="13" r:id="rId4"/>
    <sheet name="Tablo 3.3" sheetId="53" r:id="rId5"/>
    <sheet name="Tablo 3.4" sheetId="5" r:id="rId6"/>
    <sheet name="Tablo 3.5" sheetId="6" r:id="rId7"/>
    <sheet name="Tablo 3.6" sheetId="14" r:id="rId8"/>
    <sheet name="Tablo 3.7" sheetId="15" r:id="rId9"/>
    <sheet name="Tablo 3.8-Tablo 3.9" sheetId="45" r:id="rId10"/>
    <sheet name="Tablo 3.10" sheetId="7" r:id="rId11"/>
    <sheet name="Tablo 3.11" sheetId="16" r:id="rId12"/>
    <sheet name="Tablo 3.12" sheetId="54" r:id="rId13"/>
    <sheet name="Tablo 3.13" sheetId="48" r:id="rId14"/>
    <sheet name="Tablo 3.14" sheetId="70" r:id="rId15"/>
    <sheet name="Tablo 3.15" sheetId="55" r:id="rId16"/>
    <sheet name="Tablo 3.16" sheetId="49" r:id="rId17"/>
    <sheet name="Tablo 3.17" sheetId="73" r:id="rId18"/>
    <sheet name="Tablo 3.18" sheetId="8" r:id="rId19"/>
    <sheet name="Tablo 3.19" sheetId="17" r:id="rId20"/>
    <sheet name="Tablo 3.20" sheetId="56" r:id="rId21"/>
    <sheet name="Tablo 3.21" sheetId="46" r:id="rId22"/>
    <sheet name="Tablo 3.22" sheetId="65" r:id="rId23"/>
    <sheet name="Tablo 3.23" sheetId="57" r:id="rId24"/>
    <sheet name="Tablo 3.24" sheetId="59" r:id="rId25"/>
    <sheet name="Tablo 3.25" sheetId="69" r:id="rId26"/>
    <sheet name="Tablo 3.26" sheetId="63" r:id="rId27"/>
    <sheet name="Tablo 3.27" sheetId="21" r:id="rId28"/>
    <sheet name="Tablo 3.28" sheetId="25" r:id="rId29"/>
    <sheet name="Tablo 3.29" sheetId="28" r:id="rId30"/>
    <sheet name="Tablo 3.30" sheetId="29" r:id="rId31"/>
    <sheet name="Tablo 3.31" sheetId="33" r:id="rId32"/>
    <sheet name="Tablo 3.32" sheetId="34" r:id="rId33"/>
    <sheet name="Tablo 3.33" sheetId="38" r:id="rId34"/>
    <sheet name="Tablo 3.34 " sheetId="39" r:id="rId35"/>
    <sheet name="Tablo 3.35" sheetId="40" r:id="rId36"/>
    <sheet name="Tablo 3.36" sheetId="41" r:id="rId37"/>
    <sheet name="Tablo 3.37 " sheetId="42" r:id="rId38"/>
    <sheet name="Tablo 3.38" sheetId="43" r:id="rId39"/>
    <sheet name="Tablo 3.39" sheetId="44" r:id="rId40"/>
    <sheet name="Tablo 3.40" sheetId="35" r:id="rId41"/>
    <sheet name="Tablo 3.41" sheetId="36" r:id="rId42"/>
    <sheet name="Tablo 3.42" sheetId="37" r:id="rId43"/>
    <sheet name="Tablo 3.43" sheetId="19" r:id="rId44"/>
    <sheet name="Tablo 3.44" sheetId="64" r:id="rId45"/>
  </sheets>
  <definedNames>
    <definedName name="_" localSheetId="2">#REF!</definedName>
    <definedName name="_" localSheetId="18">#REF!</definedName>
    <definedName name="_" localSheetId="24">#REF!</definedName>
    <definedName name="_" localSheetId="25">#REF!</definedName>
    <definedName name="_" localSheetId="27">#REF!</definedName>
    <definedName name="_" localSheetId="28">#REF!</definedName>
    <definedName name="_" localSheetId="43">#REF!</definedName>
    <definedName name="_" localSheetId="6">#REF!</definedName>
    <definedName name="_">#REF!</definedName>
    <definedName name="_ftn1" localSheetId="1">Açıklama!$A$19</definedName>
    <definedName name="_ftnref1" localSheetId="1">Açıklama!$A$1</definedName>
    <definedName name="CAL" localSheetId="11">#REF!</definedName>
    <definedName name="CAL" localSheetId="14">#REF!</definedName>
    <definedName name="CAL" localSheetId="18">#REF!</definedName>
    <definedName name="CAL" localSheetId="19">#REF!</definedName>
    <definedName name="CAL" localSheetId="20">#REF!</definedName>
    <definedName name="CAL" localSheetId="21">#REF!</definedName>
    <definedName name="CAL" localSheetId="22">#REF!</definedName>
    <definedName name="CAL" localSheetId="24">#REF!</definedName>
    <definedName name="CAL" localSheetId="25">#REF!</definedName>
    <definedName name="CAL" localSheetId="26">#REF!</definedName>
    <definedName name="CAL" localSheetId="27">#REF!</definedName>
    <definedName name="CAL" localSheetId="28">#REF!</definedName>
    <definedName name="CAL" localSheetId="4">#REF!</definedName>
    <definedName name="CAL" localSheetId="30">#REF!</definedName>
    <definedName name="CAL" localSheetId="33">#REF!</definedName>
    <definedName name="CAL" localSheetId="34">#REF!</definedName>
    <definedName name="CAL" localSheetId="36">#REF!</definedName>
    <definedName name="CAL" localSheetId="37">#REF!</definedName>
    <definedName name="CAL" localSheetId="38">#REF!</definedName>
    <definedName name="CAL" localSheetId="39">#REF!</definedName>
    <definedName name="CAL" localSheetId="42">#REF!</definedName>
    <definedName name="CAL" localSheetId="43">#REF!</definedName>
    <definedName name="CAL" localSheetId="6">#REF!</definedName>
    <definedName name="CAL" localSheetId="7">#REF!</definedName>
    <definedName name="CAL" localSheetId="8">#REF!</definedName>
    <definedName name="CAL" localSheetId="9">#REF!</definedName>
    <definedName name="CAL">#REF!</definedName>
    <definedName name="DOL" localSheetId="11">#REF!</definedName>
    <definedName name="DOL" localSheetId="14">#REF!</definedName>
    <definedName name="DOL" localSheetId="18">#REF!</definedName>
    <definedName name="DOL" localSheetId="19">#REF!</definedName>
    <definedName name="DOL" localSheetId="20">#REF!</definedName>
    <definedName name="DOL" localSheetId="21">#REF!</definedName>
    <definedName name="DOL" localSheetId="22">#REF!</definedName>
    <definedName name="DOL" localSheetId="24">#REF!</definedName>
    <definedName name="DOL" localSheetId="25">#REF!</definedName>
    <definedName name="DOL" localSheetId="26">#REF!</definedName>
    <definedName name="DOL" localSheetId="28">#REF!</definedName>
    <definedName name="DOL" localSheetId="4">#REF!</definedName>
    <definedName name="DOL" localSheetId="30">#REF!</definedName>
    <definedName name="DOL" localSheetId="33">#REF!</definedName>
    <definedName name="DOL" localSheetId="34">#REF!</definedName>
    <definedName name="DOL" localSheetId="36">#REF!</definedName>
    <definedName name="DOL" localSheetId="37">#REF!</definedName>
    <definedName name="DOL" localSheetId="38">#REF!</definedName>
    <definedName name="DOL" localSheetId="39">#REF!</definedName>
    <definedName name="DOL" localSheetId="42">#REF!</definedName>
    <definedName name="DOL" localSheetId="6">#REF!</definedName>
    <definedName name="DOL" localSheetId="7">#REF!</definedName>
    <definedName name="DOL" localSheetId="8">#REF!</definedName>
    <definedName name="DOL" localSheetId="9">#REF!</definedName>
    <definedName name="DOL">#REF!</definedName>
    <definedName name="e" localSheetId="18">#REF!</definedName>
    <definedName name="e" localSheetId="24">#REF!</definedName>
    <definedName name="e" localSheetId="25">#REF!</definedName>
    <definedName name="e" localSheetId="28">#REF!</definedName>
    <definedName name="e" localSheetId="6">#REF!</definedName>
    <definedName name="e">#REF!</definedName>
    <definedName name="eeeeee" localSheetId="11">#REF!</definedName>
    <definedName name="eeeeee" localSheetId="14">#REF!</definedName>
    <definedName name="eeeeee" localSheetId="19">#REF!</definedName>
    <definedName name="eeeeee" localSheetId="20">#REF!</definedName>
    <definedName name="eeeeee" localSheetId="21">#REF!</definedName>
    <definedName name="eeeeee" localSheetId="22">#REF!</definedName>
    <definedName name="eeeeee" localSheetId="24">#REF!</definedName>
    <definedName name="eeeeee" localSheetId="25">#REF!</definedName>
    <definedName name="eeeeee" localSheetId="26">#REF!</definedName>
    <definedName name="eeeeee" localSheetId="28">#REF!</definedName>
    <definedName name="eeeeee" localSheetId="4">#REF!</definedName>
    <definedName name="eeeeee" localSheetId="30">#REF!</definedName>
    <definedName name="eeeeee" localSheetId="33">#REF!</definedName>
    <definedName name="eeeeee" localSheetId="34">#REF!</definedName>
    <definedName name="eeeeee" localSheetId="36">#REF!</definedName>
    <definedName name="eeeeee" localSheetId="37">#REF!</definedName>
    <definedName name="eeeeee" localSheetId="38">#REF!</definedName>
    <definedName name="eeeeee" localSheetId="39">#REF!</definedName>
    <definedName name="eeeeee" localSheetId="42">#REF!</definedName>
    <definedName name="eeeeee" localSheetId="7">#REF!</definedName>
    <definedName name="eeeeee" localSheetId="8">#REF!</definedName>
    <definedName name="eeeeee" localSheetId="9">#REF!</definedName>
    <definedName name="eeeeee">#REF!</definedName>
    <definedName name="kk" localSheetId="11">#REF!</definedName>
    <definedName name="kk" localSheetId="14">#REF!</definedName>
    <definedName name="kk" localSheetId="19">#REF!</definedName>
    <definedName name="kk" localSheetId="20">#REF!</definedName>
    <definedName name="kk" localSheetId="21">#REF!</definedName>
    <definedName name="kk" localSheetId="22">#REF!</definedName>
    <definedName name="kk" localSheetId="24">#REF!</definedName>
    <definedName name="kk" localSheetId="25">#REF!</definedName>
    <definedName name="kk" localSheetId="26">#REF!</definedName>
    <definedName name="kk" localSheetId="28">#REF!</definedName>
    <definedName name="kk" localSheetId="4">#REF!</definedName>
    <definedName name="kk" localSheetId="30">#REF!</definedName>
    <definedName name="kk" localSheetId="33">#REF!</definedName>
    <definedName name="kk" localSheetId="34">#REF!</definedName>
    <definedName name="kk" localSheetId="36">#REF!</definedName>
    <definedName name="kk" localSheetId="37">#REF!</definedName>
    <definedName name="kk" localSheetId="38">#REF!</definedName>
    <definedName name="kk" localSheetId="39">#REF!</definedName>
    <definedName name="kk" localSheetId="42">#REF!</definedName>
    <definedName name="kk" localSheetId="7">#REF!</definedName>
    <definedName name="kk" localSheetId="8">#REF!</definedName>
    <definedName name="kk" localSheetId="9">#REF!</definedName>
    <definedName name="kk">#REF!</definedName>
    <definedName name="kkk" localSheetId="11">#REF!</definedName>
    <definedName name="kkk" localSheetId="14">#REF!</definedName>
    <definedName name="kkk" localSheetId="19">#REF!</definedName>
    <definedName name="kkk" localSheetId="20">#REF!</definedName>
    <definedName name="kkk" localSheetId="21">#REF!</definedName>
    <definedName name="kkk" localSheetId="22">#REF!</definedName>
    <definedName name="kkk" localSheetId="24">#REF!</definedName>
    <definedName name="kkk" localSheetId="25">#REF!</definedName>
    <definedName name="kkk" localSheetId="26">#REF!</definedName>
    <definedName name="kkk" localSheetId="28">#REF!</definedName>
    <definedName name="kkk" localSheetId="4">#REF!</definedName>
    <definedName name="kkk" localSheetId="30">#REF!</definedName>
    <definedName name="kkk" localSheetId="33">#REF!</definedName>
    <definedName name="kkk" localSheetId="34">#REF!</definedName>
    <definedName name="kkk" localSheetId="36">#REF!</definedName>
    <definedName name="kkk" localSheetId="37">#REF!</definedName>
    <definedName name="kkk" localSheetId="38">#REF!</definedName>
    <definedName name="kkk" localSheetId="39">#REF!</definedName>
    <definedName name="kkk" localSheetId="42">#REF!</definedName>
    <definedName name="kkk" localSheetId="7">#REF!</definedName>
    <definedName name="kkk" localSheetId="8">#REF!</definedName>
    <definedName name="kkk" localSheetId="9">#REF!</definedName>
    <definedName name="kkk">#REF!</definedName>
    <definedName name="PAK" localSheetId="11">#REF!</definedName>
    <definedName name="PAK" localSheetId="14">#REF!</definedName>
    <definedName name="PAK" localSheetId="18">#REF!</definedName>
    <definedName name="PAK" localSheetId="19">#REF!</definedName>
    <definedName name="PAK" localSheetId="20">#REF!</definedName>
    <definedName name="PAK" localSheetId="21">#REF!</definedName>
    <definedName name="PAK" localSheetId="22">#REF!</definedName>
    <definedName name="PAK" localSheetId="24">#REF!</definedName>
    <definedName name="PAK" localSheetId="25">#REF!</definedName>
    <definedName name="PAK" localSheetId="26">#REF!</definedName>
    <definedName name="PAK" localSheetId="28">#REF!</definedName>
    <definedName name="PAK" localSheetId="4">#REF!</definedName>
    <definedName name="PAK" localSheetId="30">#REF!</definedName>
    <definedName name="PAK" localSheetId="33">#REF!</definedName>
    <definedName name="PAK" localSheetId="34">#REF!</definedName>
    <definedName name="PAK" localSheetId="36">#REF!</definedName>
    <definedName name="PAK" localSheetId="37">#REF!</definedName>
    <definedName name="PAK" localSheetId="38">#REF!</definedName>
    <definedName name="PAK" localSheetId="39">#REF!</definedName>
    <definedName name="PAK" localSheetId="42">#REF!</definedName>
    <definedName name="PAK" localSheetId="6">#REF!</definedName>
    <definedName name="PAK" localSheetId="7">#REF!</definedName>
    <definedName name="PAK" localSheetId="8">#REF!</definedName>
    <definedName name="PAK" localSheetId="9">#REF!</definedName>
    <definedName name="PAK">#REF!</definedName>
    <definedName name="SAM" localSheetId="11">#REF!</definedName>
    <definedName name="SAM" localSheetId="14">#REF!</definedName>
    <definedName name="SAM" localSheetId="18">#REF!</definedName>
    <definedName name="SAM" localSheetId="19">#REF!</definedName>
    <definedName name="SAM" localSheetId="20">#REF!</definedName>
    <definedName name="SAM" localSheetId="21">#REF!</definedName>
    <definedName name="SAM" localSheetId="22">#REF!</definedName>
    <definedName name="SAM" localSheetId="24">#REF!</definedName>
    <definedName name="SAM" localSheetId="25">#REF!</definedName>
    <definedName name="SAM" localSheetId="26">#REF!</definedName>
    <definedName name="SAM" localSheetId="28">#REF!</definedName>
    <definedName name="SAM" localSheetId="4">#REF!</definedName>
    <definedName name="SAM" localSheetId="30">#REF!</definedName>
    <definedName name="SAM" localSheetId="33">#REF!</definedName>
    <definedName name="SAM" localSheetId="34">#REF!</definedName>
    <definedName name="SAM" localSheetId="36">#REF!</definedName>
    <definedName name="SAM" localSheetId="37">#REF!</definedName>
    <definedName name="SAM" localSheetId="38">#REF!</definedName>
    <definedName name="SAM" localSheetId="39">#REF!</definedName>
    <definedName name="SAM" localSheetId="42">#REF!</definedName>
    <definedName name="SAM" localSheetId="6">#REF!</definedName>
    <definedName name="SAM" localSheetId="7">#REF!</definedName>
    <definedName name="SAM" localSheetId="8">#REF!</definedName>
    <definedName name="SAM" localSheetId="9">#REF!</definedName>
    <definedName name="SAM">#REF!</definedName>
    <definedName name="sss" localSheetId="11">#REF!</definedName>
    <definedName name="sss" localSheetId="14">#REF!</definedName>
    <definedName name="sss" localSheetId="19">#REF!</definedName>
    <definedName name="sss" localSheetId="20">#REF!</definedName>
    <definedName name="sss" localSheetId="21">#REF!</definedName>
    <definedName name="sss" localSheetId="22">#REF!</definedName>
    <definedName name="sss" localSheetId="24">#REF!</definedName>
    <definedName name="sss" localSheetId="25">#REF!</definedName>
    <definedName name="sss" localSheetId="26">#REF!</definedName>
    <definedName name="sss" localSheetId="28">#REF!</definedName>
    <definedName name="sss" localSheetId="4">#REF!</definedName>
    <definedName name="sss" localSheetId="30">#REF!</definedName>
    <definedName name="sss" localSheetId="33">#REF!</definedName>
    <definedName name="sss" localSheetId="34">#REF!</definedName>
    <definedName name="sss" localSheetId="36">#REF!</definedName>
    <definedName name="sss" localSheetId="37">#REF!</definedName>
    <definedName name="sss" localSheetId="38">#REF!</definedName>
    <definedName name="sss" localSheetId="39">#REF!</definedName>
    <definedName name="sss" localSheetId="42">#REF!</definedName>
    <definedName name="sss" localSheetId="7">#REF!</definedName>
    <definedName name="sss" localSheetId="8">#REF!</definedName>
    <definedName name="sss" localSheetId="9">#REF!</definedName>
    <definedName name="sss">#REF!</definedName>
    <definedName name="ssss" localSheetId="11">#REF!</definedName>
    <definedName name="ssss" localSheetId="14">#REF!</definedName>
    <definedName name="ssss" localSheetId="19">#REF!</definedName>
    <definedName name="ssss" localSheetId="20">#REF!</definedName>
    <definedName name="ssss" localSheetId="21">#REF!</definedName>
    <definedName name="ssss" localSheetId="22">#REF!</definedName>
    <definedName name="ssss" localSheetId="24">#REF!</definedName>
    <definedName name="ssss" localSheetId="25">#REF!</definedName>
    <definedName name="ssss" localSheetId="26">#REF!</definedName>
    <definedName name="ssss" localSheetId="28">#REF!</definedName>
    <definedName name="ssss" localSheetId="4">#REF!</definedName>
    <definedName name="ssss" localSheetId="30">#REF!</definedName>
    <definedName name="ssss" localSheetId="33">#REF!</definedName>
    <definedName name="ssss" localSheetId="34">#REF!</definedName>
    <definedName name="ssss" localSheetId="36">#REF!</definedName>
    <definedName name="ssss" localSheetId="37">#REF!</definedName>
    <definedName name="ssss" localSheetId="38">#REF!</definedName>
    <definedName name="ssss" localSheetId="39">#REF!</definedName>
    <definedName name="ssss" localSheetId="42">#REF!</definedName>
    <definedName name="ssss" localSheetId="7">#REF!</definedName>
    <definedName name="ssss" localSheetId="8">#REF!</definedName>
    <definedName name="ssss" localSheetId="9">#REF!</definedName>
    <definedName name="ssss">#REF!</definedName>
    <definedName name="şl" localSheetId="11">#REF!</definedName>
    <definedName name="şl" localSheetId="14">#REF!</definedName>
    <definedName name="şl" localSheetId="19">#REF!</definedName>
    <definedName name="şl" localSheetId="20">#REF!</definedName>
    <definedName name="şl" localSheetId="21">#REF!</definedName>
    <definedName name="şl" localSheetId="22">#REF!</definedName>
    <definedName name="şl" localSheetId="24">#REF!</definedName>
    <definedName name="şl" localSheetId="25">#REF!</definedName>
    <definedName name="şl" localSheetId="26">#REF!</definedName>
    <definedName name="şl" localSheetId="28">#REF!</definedName>
    <definedName name="şl" localSheetId="4">#REF!</definedName>
    <definedName name="şl" localSheetId="30">#REF!</definedName>
    <definedName name="şl" localSheetId="33">#REF!</definedName>
    <definedName name="şl" localSheetId="34">#REF!</definedName>
    <definedName name="şl" localSheetId="36">#REF!</definedName>
    <definedName name="şl" localSheetId="37">#REF!</definedName>
    <definedName name="şl" localSheetId="38">#REF!</definedName>
    <definedName name="şl" localSheetId="39">#REF!</definedName>
    <definedName name="şl" localSheetId="42">#REF!</definedName>
    <definedName name="şl" localSheetId="7">#REF!</definedName>
    <definedName name="şl" localSheetId="8">#REF!</definedName>
    <definedName name="şl" localSheetId="9">#REF!</definedName>
    <definedName name="şl">#REF!</definedName>
    <definedName name="TAM" localSheetId="11">#REF!</definedName>
    <definedName name="TAM" localSheetId="14">#REF!</definedName>
    <definedName name="TAM" localSheetId="18">#REF!</definedName>
    <definedName name="TAM" localSheetId="19">#REF!</definedName>
    <definedName name="TAM" localSheetId="20">#REF!</definedName>
    <definedName name="TAM" localSheetId="21">#REF!</definedName>
    <definedName name="TAM" localSheetId="22">#REF!</definedName>
    <definedName name="TAM" localSheetId="24">#REF!</definedName>
    <definedName name="TAM" localSheetId="25">#REF!</definedName>
    <definedName name="TAM" localSheetId="26">#REF!</definedName>
    <definedName name="TAM" localSheetId="28">#REF!</definedName>
    <definedName name="TAM" localSheetId="4">#REF!</definedName>
    <definedName name="TAM" localSheetId="30">#REF!</definedName>
    <definedName name="TAM" localSheetId="33">#REF!</definedName>
    <definedName name="TAM" localSheetId="34">#REF!</definedName>
    <definedName name="TAM" localSheetId="36">#REF!</definedName>
    <definedName name="TAM" localSheetId="37">#REF!</definedName>
    <definedName name="TAM" localSheetId="38">#REF!</definedName>
    <definedName name="TAM" localSheetId="39">#REF!</definedName>
    <definedName name="TAM" localSheetId="42">#REF!</definedName>
    <definedName name="TAM" localSheetId="6">#REF!</definedName>
    <definedName name="TAM" localSheetId="7">#REF!</definedName>
    <definedName name="TAM" localSheetId="8">#REF!</definedName>
    <definedName name="TAM" localSheetId="9">#REF!</definedName>
    <definedName name="TAM">#REF!</definedName>
    <definedName name="TAT" localSheetId="11">#REF!</definedName>
    <definedName name="TAT" localSheetId="14">#REF!</definedName>
    <definedName name="TAT" localSheetId="18">#REF!</definedName>
    <definedName name="TAT" localSheetId="19">#REF!</definedName>
    <definedName name="TAT" localSheetId="20">#REF!</definedName>
    <definedName name="TAT" localSheetId="21">#REF!</definedName>
    <definedName name="TAT" localSheetId="22">#REF!</definedName>
    <definedName name="TAT" localSheetId="24">#REF!</definedName>
    <definedName name="TAT" localSheetId="25">#REF!</definedName>
    <definedName name="TAT" localSheetId="26">#REF!</definedName>
    <definedName name="TAT" localSheetId="28">#REF!</definedName>
    <definedName name="TAT" localSheetId="4">#REF!</definedName>
    <definedName name="TAT" localSheetId="30">#REF!</definedName>
    <definedName name="TAT" localSheetId="33">#REF!</definedName>
    <definedName name="TAT" localSheetId="34">#REF!</definedName>
    <definedName name="TAT" localSheetId="36">#REF!</definedName>
    <definedName name="TAT" localSheetId="37">#REF!</definedName>
    <definedName name="TAT" localSheetId="38">#REF!</definedName>
    <definedName name="TAT" localSheetId="39">#REF!</definedName>
    <definedName name="TAT" localSheetId="42">#REF!</definedName>
    <definedName name="TAT" localSheetId="6">#REF!</definedName>
    <definedName name="TAT" localSheetId="7">#REF!</definedName>
    <definedName name="TAT" localSheetId="8">#REF!</definedName>
    <definedName name="TAT" localSheetId="9">#REF!</definedName>
    <definedName name="TAT">#REF!</definedName>
    <definedName name="TOPLAM" localSheetId="11">#REF!</definedName>
    <definedName name="TOPLAM" localSheetId="14">#REF!</definedName>
    <definedName name="TOPLAM" localSheetId="18">#REF!</definedName>
    <definedName name="TOPLAM" localSheetId="19">#REF!</definedName>
    <definedName name="TOPLAM" localSheetId="20">#REF!</definedName>
    <definedName name="TOPLAM" localSheetId="21">#REF!</definedName>
    <definedName name="TOPLAM" localSheetId="22">#REF!</definedName>
    <definedName name="TOPLAM" localSheetId="24">#REF!</definedName>
    <definedName name="TOPLAM" localSheetId="25">#REF!</definedName>
    <definedName name="TOPLAM" localSheetId="26">#REF!</definedName>
    <definedName name="TOPLAM" localSheetId="28">#REF!</definedName>
    <definedName name="TOPLAM" localSheetId="4">#REF!</definedName>
    <definedName name="TOPLAM" localSheetId="30">#REF!</definedName>
    <definedName name="TOPLAM" localSheetId="33">#REF!</definedName>
    <definedName name="TOPLAM" localSheetId="34">#REF!</definedName>
    <definedName name="TOPLAM" localSheetId="36">#REF!</definedName>
    <definedName name="TOPLAM" localSheetId="37">#REF!</definedName>
    <definedName name="TOPLAM" localSheetId="38">#REF!</definedName>
    <definedName name="TOPLAM" localSheetId="39">#REF!</definedName>
    <definedName name="TOPLAM" localSheetId="42">#REF!</definedName>
    <definedName name="TOPLAM" localSheetId="6">#REF!</definedName>
    <definedName name="TOPLAM" localSheetId="7">#REF!</definedName>
    <definedName name="TOPLAM" localSheetId="8">#REF!</definedName>
    <definedName name="TOPLAM" localSheetId="9">#REF!</definedName>
    <definedName name="TOPLAM">#REF!</definedName>
    <definedName name="tuba" localSheetId="18">#REF!</definedName>
    <definedName name="tuba" localSheetId="24">#REF!</definedName>
    <definedName name="tuba" localSheetId="25">#REF!</definedName>
    <definedName name="tuba" localSheetId="28">#REF!</definedName>
    <definedName name="tuba" localSheetId="6">#REF!</definedName>
    <definedName name="tuba">#REF!</definedName>
    <definedName name="YAM" localSheetId="11">#REF!</definedName>
    <definedName name="YAM" localSheetId="14">#REF!</definedName>
    <definedName name="YAM" localSheetId="18">#REF!</definedName>
    <definedName name="YAM" localSheetId="19">#REF!</definedName>
    <definedName name="YAM" localSheetId="20">#REF!</definedName>
    <definedName name="YAM" localSheetId="21">#REF!</definedName>
    <definedName name="YAM" localSheetId="22">#REF!</definedName>
    <definedName name="YAM" localSheetId="24">#REF!</definedName>
    <definedName name="YAM" localSheetId="25">#REF!</definedName>
    <definedName name="YAM" localSheetId="26">#REF!</definedName>
    <definedName name="YAM" localSheetId="28">#REF!</definedName>
    <definedName name="YAM" localSheetId="4">#REF!</definedName>
    <definedName name="YAM" localSheetId="30">#REF!</definedName>
    <definedName name="YAM" localSheetId="33">#REF!</definedName>
    <definedName name="YAM" localSheetId="34">#REF!</definedName>
    <definedName name="YAM" localSheetId="36">#REF!</definedName>
    <definedName name="YAM" localSheetId="37">#REF!</definedName>
    <definedName name="YAM" localSheetId="38">#REF!</definedName>
    <definedName name="YAM" localSheetId="39">#REF!</definedName>
    <definedName name="YAM" localSheetId="42">#REF!</definedName>
    <definedName name="YAM" localSheetId="6">#REF!</definedName>
    <definedName name="YAM" localSheetId="7">#REF!</definedName>
    <definedName name="YAM" localSheetId="8">#REF!</definedName>
    <definedName name="YAM" localSheetId="9">#REF!</definedName>
    <definedName name="YAM">#REF!</definedName>
    <definedName name="_xlnm.Print_Area" localSheetId="2">'Tablo 3.1'!$A$1:$U$756</definedName>
    <definedName name="_xlnm.Print_Area" localSheetId="11">'Tablo 3.11'!$A$1:$T$92</definedName>
    <definedName name="_xlnm.Print_Area" localSheetId="12">'Tablo 3.12'!$A$1:$S$73</definedName>
    <definedName name="_xlnm.Print_Area" localSheetId="13">'Tablo 3.13'!$A$1:$T$19</definedName>
    <definedName name="_xlnm.Print_Area" localSheetId="14">'Tablo 3.14'!$A$1:$K$87</definedName>
    <definedName name="_xlnm.Print_Area" localSheetId="15">'Tablo 3.15'!$A$1:$J$71</definedName>
    <definedName name="_xlnm.Print_Area" localSheetId="16">'Tablo 3.16'!$A$1:$L$16</definedName>
    <definedName name="_xlnm.Print_Area" localSheetId="19">'Tablo 3.19'!$A$1:$H$88</definedName>
    <definedName name="_xlnm.Print_Area" localSheetId="3">'Tablo 3.2'!$A$1:$T$94</definedName>
    <definedName name="_xlnm.Print_Area" localSheetId="20">'Tablo 3.20'!$A$1:$G$68</definedName>
    <definedName name="_xlnm.Print_Area" localSheetId="22">'Tablo 3.22'!$A$1:$T$90</definedName>
    <definedName name="_xlnm.Print_Area" localSheetId="23">'Tablo 3.23'!$A$1:$P$86</definedName>
    <definedName name="_xlnm.Print_Area" localSheetId="24">'Tablo 3.24'!$A$1:$P$79</definedName>
    <definedName name="_xlnm.Print_Area" localSheetId="25">'Tablo 3.25'!$A$1:$T$91</definedName>
    <definedName name="_xlnm.Print_Area" localSheetId="26">'Tablo 3.26'!$A$1:$P$91</definedName>
    <definedName name="_xlnm.Print_Area" localSheetId="29">'Tablo 3.29'!$A$1:$T$18</definedName>
    <definedName name="_xlnm.Print_Area" localSheetId="4">'Tablo 3.3'!$A$1:$S$75</definedName>
    <definedName name="_xlnm.Print_Area" localSheetId="30">'Tablo 3.30'!$A$1:$H$17</definedName>
    <definedName name="_xlnm.Print_Area" localSheetId="33">'Tablo 3.33'!$A$1:$Q$14</definedName>
    <definedName name="_xlnm.Print_Area" localSheetId="37">'Tablo 3.37 '!$A$1:$T$60</definedName>
    <definedName name="_xlnm.Print_Area" localSheetId="5">'Tablo 3.4'!$A$1:$Z$757</definedName>
    <definedName name="_xlnm.Print_Area" localSheetId="44">'Tablo 3.44'!$A$1:$J$55</definedName>
    <definedName name="_xlnm.Print_Titles" localSheetId="34">'Tablo 3.34 '!$4:$6</definedName>
    <definedName name="_xlnm.Print_Titles" localSheetId="37">'Tablo 3.37 '!$4:$6</definedName>
    <definedName name="_xlnm.Print_Titles" localSheetId="39">'Tablo 3.39'!$4:$6</definedName>
    <definedName name="_xlnm.Print_Titles" localSheetId="8">'Tablo 3.7'!$3:$5</definedName>
    <definedName name="yyyy" localSheetId="2">#REF!</definedName>
    <definedName name="yyyy" localSheetId="11">#REF!</definedName>
    <definedName name="yyyy" localSheetId="14">#REF!</definedName>
    <definedName name="yyyy" localSheetId="19">#REF!</definedName>
    <definedName name="yyyy" localSheetId="3">#REF!</definedName>
    <definedName name="yyyy" localSheetId="20">#REF!</definedName>
    <definedName name="yyyy" localSheetId="21">#REF!</definedName>
    <definedName name="yyyy" localSheetId="22">#REF!</definedName>
    <definedName name="yyyy" localSheetId="24">#REF!</definedName>
    <definedName name="yyyy" localSheetId="25">#REF!</definedName>
    <definedName name="yyyy" localSheetId="26">#REF!</definedName>
    <definedName name="yyyy" localSheetId="28">#REF!</definedName>
    <definedName name="yyyy" localSheetId="4">#REF!</definedName>
    <definedName name="yyyy" localSheetId="30">#REF!</definedName>
    <definedName name="yyyy" localSheetId="33">#REF!</definedName>
    <definedName name="yyyy" localSheetId="34">#REF!</definedName>
    <definedName name="yyyy" localSheetId="36">#REF!</definedName>
    <definedName name="yyyy" localSheetId="37">#REF!</definedName>
    <definedName name="yyyy" localSheetId="38">#REF!</definedName>
    <definedName name="yyyy" localSheetId="39">#REF!</definedName>
    <definedName name="yyyy" localSheetId="42">#REF!</definedName>
    <definedName name="yyyy" localSheetId="7">#REF!</definedName>
    <definedName name="yyyy" localSheetId="8">#REF!</definedName>
    <definedName name="yyyy" localSheetId="9">#REF!</definedName>
    <definedName name="yyyy">#REF!</definedName>
  </definedNames>
  <calcPr calcId="125725"/>
</workbook>
</file>

<file path=xl/calcChain.xml><?xml version="1.0" encoding="utf-8"?>
<calcChain xmlns="http://schemas.openxmlformats.org/spreadsheetml/2006/main">
  <c r="C73" i="54"/>
  <c r="E73"/>
  <c r="F73"/>
  <c r="H73"/>
  <c r="I73"/>
  <c r="K73"/>
  <c r="L73"/>
  <c r="B73"/>
  <c r="R72" l="1"/>
  <c r="Q72"/>
  <c r="O72"/>
  <c r="N72"/>
  <c r="M72"/>
  <c r="J72"/>
  <c r="G72"/>
  <c r="D72"/>
  <c r="R71"/>
  <c r="S71" s="1"/>
  <c r="Q71"/>
  <c r="O71"/>
  <c r="P71" s="1"/>
  <c r="N71"/>
  <c r="M71"/>
  <c r="J71"/>
  <c r="G71"/>
  <c r="D71"/>
  <c r="R70"/>
  <c r="Q70"/>
  <c r="O70"/>
  <c r="P70" s="1"/>
  <c r="N70"/>
  <c r="M70"/>
  <c r="J70"/>
  <c r="G70"/>
  <c r="D70"/>
  <c r="S72" i="53"/>
  <c r="O72"/>
  <c r="P72" s="1"/>
  <c r="N72"/>
  <c r="P72" i="54" l="1"/>
  <c r="S70"/>
  <c r="S72"/>
  <c r="W52" i="14"/>
  <c r="X52"/>
  <c r="Y52" s="1"/>
  <c r="W53"/>
  <c r="X53"/>
  <c r="Y53"/>
  <c r="W54"/>
  <c r="Y54" s="1"/>
  <c r="X54"/>
  <c r="W55"/>
  <c r="Y55" s="1"/>
  <c r="X55"/>
  <c r="W56"/>
  <c r="X56"/>
  <c r="Y56" s="1"/>
  <c r="W57"/>
  <c r="X57"/>
  <c r="Y57"/>
  <c r="W58"/>
  <c r="Y58" s="1"/>
  <c r="X58"/>
  <c r="W59"/>
  <c r="Y59" s="1"/>
  <c r="X59"/>
  <c r="W60"/>
  <c r="X60"/>
  <c r="Y60" s="1"/>
  <c r="W61"/>
  <c r="X61"/>
  <c r="Y61"/>
  <c r="W62"/>
  <c r="Y62" s="1"/>
  <c r="X62"/>
  <c r="W63"/>
  <c r="Y63" s="1"/>
  <c r="X63"/>
  <c r="W64"/>
  <c r="X64"/>
  <c r="Y64" s="1"/>
  <c r="W65"/>
  <c r="X65"/>
  <c r="Y65"/>
  <c r="W66"/>
  <c r="Y66" s="1"/>
  <c r="X66"/>
  <c r="W67"/>
  <c r="Y67" s="1"/>
  <c r="X67"/>
  <c r="W68"/>
  <c r="X68"/>
  <c r="Y68" s="1"/>
  <c r="W69"/>
  <c r="X69"/>
  <c r="Y69"/>
  <c r="W70"/>
  <c r="Y70" s="1"/>
  <c r="X70"/>
  <c r="W71"/>
  <c r="Y71" s="1"/>
  <c r="X71"/>
  <c r="W72"/>
  <c r="X72"/>
  <c r="Y72" s="1"/>
  <c r="W73"/>
  <c r="X73"/>
  <c r="Y73"/>
  <c r="W74"/>
  <c r="Y74" s="1"/>
  <c r="X74"/>
  <c r="W75"/>
  <c r="Y75" s="1"/>
  <c r="X75"/>
  <c r="W76"/>
  <c r="X76"/>
  <c r="Y76" s="1"/>
  <c r="W77"/>
  <c r="X77"/>
  <c r="Y77"/>
  <c r="W78"/>
  <c r="Y78" s="1"/>
  <c r="X78"/>
  <c r="W79"/>
  <c r="Y79" s="1"/>
  <c r="X79"/>
  <c r="W80"/>
  <c r="X80"/>
  <c r="Y80"/>
  <c r="W81"/>
  <c r="X81"/>
  <c r="Y81"/>
  <c r="W82"/>
  <c r="Y82" s="1"/>
  <c r="X82"/>
  <c r="W83"/>
  <c r="Y83" s="1"/>
  <c r="X83"/>
  <c r="W84"/>
  <c r="X84"/>
  <c r="Y84"/>
  <c r="W85"/>
  <c r="X85"/>
  <c r="Y85"/>
  <c r="W86"/>
  <c r="Y86" s="1"/>
  <c r="X86"/>
  <c r="W87"/>
  <c r="Y87" s="1"/>
  <c r="X87"/>
  <c r="W88"/>
  <c r="X88"/>
  <c r="Y88"/>
  <c r="W89"/>
  <c r="X89"/>
  <c r="Y89"/>
  <c r="W90"/>
  <c r="Y90" s="1"/>
  <c r="X90"/>
  <c r="W91"/>
  <c r="Y91" s="1"/>
  <c r="X91"/>
  <c r="X51"/>
  <c r="W51"/>
  <c r="Y51" s="1"/>
  <c r="W8"/>
  <c r="X8"/>
  <c r="Y8" s="1"/>
  <c r="W9"/>
  <c r="X9"/>
  <c r="Y9"/>
  <c r="W10"/>
  <c r="Y10" s="1"/>
  <c r="X10"/>
  <c r="W11"/>
  <c r="Y11" s="1"/>
  <c r="X11"/>
  <c r="W12"/>
  <c r="X12"/>
  <c r="Y12" s="1"/>
  <c r="W13"/>
  <c r="X13"/>
  <c r="Y13"/>
  <c r="W14"/>
  <c r="Y14" s="1"/>
  <c r="X14"/>
  <c r="W15"/>
  <c r="Y15" s="1"/>
  <c r="X15"/>
  <c r="W16"/>
  <c r="X16"/>
  <c r="Y16" s="1"/>
  <c r="W17"/>
  <c r="X17"/>
  <c r="Y17"/>
  <c r="W18"/>
  <c r="Y18" s="1"/>
  <c r="X18"/>
  <c r="W19"/>
  <c r="Y19" s="1"/>
  <c r="X19"/>
  <c r="W20"/>
  <c r="X20"/>
  <c r="Y20" s="1"/>
  <c r="W21"/>
  <c r="X21"/>
  <c r="Y21"/>
  <c r="W22"/>
  <c r="Y22" s="1"/>
  <c r="X22"/>
  <c r="W23"/>
  <c r="Y23" s="1"/>
  <c r="X23"/>
  <c r="W24"/>
  <c r="X24"/>
  <c r="Y24"/>
  <c r="W25"/>
  <c r="X25"/>
  <c r="Y25"/>
  <c r="W26"/>
  <c r="Y26" s="1"/>
  <c r="X26"/>
  <c r="W27"/>
  <c r="Y27" s="1"/>
  <c r="X27"/>
  <c r="W28"/>
  <c r="X28"/>
  <c r="Y28"/>
  <c r="W29"/>
  <c r="X29"/>
  <c r="Y29"/>
  <c r="W30"/>
  <c r="Y30" s="1"/>
  <c r="X30"/>
  <c r="W31"/>
  <c r="Y31" s="1"/>
  <c r="X31"/>
  <c r="W32"/>
  <c r="X32"/>
  <c r="Y32"/>
  <c r="W33"/>
  <c r="X33"/>
  <c r="Y33"/>
  <c r="W34"/>
  <c r="Y34" s="1"/>
  <c r="X34"/>
  <c r="W35"/>
  <c r="Y35" s="1"/>
  <c r="X35"/>
  <c r="W36"/>
  <c r="X36"/>
  <c r="Y36"/>
  <c r="W37"/>
  <c r="X37"/>
  <c r="Y37"/>
  <c r="W38"/>
  <c r="Y38" s="1"/>
  <c r="X38"/>
  <c r="W39"/>
  <c r="Y39" s="1"/>
  <c r="X39"/>
  <c r="W40"/>
  <c r="X40"/>
  <c r="Y40"/>
  <c r="W41"/>
  <c r="X41"/>
  <c r="Y41"/>
  <c r="W42"/>
  <c r="Y42" s="1"/>
  <c r="X42"/>
  <c r="W43"/>
  <c r="Y43" s="1"/>
  <c r="X43"/>
  <c r="W44"/>
  <c r="X44"/>
  <c r="Y44"/>
  <c r="W45"/>
  <c r="X45"/>
  <c r="Y45"/>
  <c r="W46"/>
  <c r="Y46" s="1"/>
  <c r="X46"/>
  <c r="X7"/>
  <c r="W7"/>
  <c r="O9" i="34" l="1"/>
  <c r="P9"/>
  <c r="Q9" s="1"/>
  <c r="O10"/>
  <c r="P10"/>
  <c r="O11"/>
  <c r="P11"/>
  <c r="Q11" s="1"/>
  <c r="O12"/>
  <c r="P12"/>
  <c r="O13"/>
  <c r="P13"/>
  <c r="Q13" s="1"/>
  <c r="O14"/>
  <c r="P14"/>
  <c r="O15"/>
  <c r="P15"/>
  <c r="O17"/>
  <c r="P17"/>
  <c r="O18"/>
  <c r="P18"/>
  <c r="O20"/>
  <c r="P20"/>
  <c r="O21"/>
  <c r="P21"/>
  <c r="Q21" s="1"/>
  <c r="O23"/>
  <c r="P23"/>
  <c r="O24"/>
  <c r="P24"/>
  <c r="O25"/>
  <c r="P25"/>
  <c r="Q25" s="1"/>
  <c r="O26"/>
  <c r="P26"/>
  <c r="O27"/>
  <c r="P27"/>
  <c r="Q27" s="1"/>
  <c r="O29"/>
  <c r="P29"/>
  <c r="O30"/>
  <c r="P30"/>
  <c r="O31"/>
  <c r="P31"/>
  <c r="O32"/>
  <c r="P32"/>
  <c r="O33"/>
  <c r="P33"/>
  <c r="Q33" s="1"/>
  <c r="O34"/>
  <c r="P34"/>
  <c r="O35"/>
  <c r="P35"/>
  <c r="Q35" s="1"/>
  <c r="O37"/>
  <c r="P37"/>
  <c r="Q37" s="1"/>
  <c r="O38"/>
  <c r="P38"/>
  <c r="O39"/>
  <c r="P39"/>
  <c r="O40"/>
  <c r="P40"/>
  <c r="Q40" s="1"/>
  <c r="O41"/>
  <c r="P41"/>
  <c r="O42"/>
  <c r="P42"/>
  <c r="Q42" s="1"/>
  <c r="O43"/>
  <c r="P43"/>
  <c r="O45"/>
  <c r="P45"/>
  <c r="Q45" s="1"/>
  <c r="O46"/>
  <c r="P46"/>
  <c r="O47"/>
  <c r="P47"/>
  <c r="P7"/>
  <c r="O7"/>
  <c r="O13" i="33"/>
  <c r="P13"/>
  <c r="O14"/>
  <c r="P14"/>
  <c r="O15"/>
  <c r="P15"/>
  <c r="O17"/>
  <c r="P17"/>
  <c r="O18"/>
  <c r="P18"/>
  <c r="O19"/>
  <c r="P19"/>
  <c r="O20"/>
  <c r="P20"/>
  <c r="O22"/>
  <c r="P22"/>
  <c r="O23"/>
  <c r="Q23" s="1"/>
  <c r="P23"/>
  <c r="O24"/>
  <c r="P24"/>
  <c r="O26"/>
  <c r="P26"/>
  <c r="O27"/>
  <c r="P27"/>
  <c r="O28"/>
  <c r="P28"/>
  <c r="O29"/>
  <c r="P29"/>
  <c r="Q29" s="1"/>
  <c r="O31"/>
  <c r="P31"/>
  <c r="O32"/>
  <c r="P32"/>
  <c r="Q32" s="1"/>
  <c r="O33"/>
  <c r="P33"/>
  <c r="O35"/>
  <c r="P35"/>
  <c r="Q35" s="1"/>
  <c r="O36"/>
  <c r="P36"/>
  <c r="O37"/>
  <c r="P37"/>
  <c r="O39"/>
  <c r="P39"/>
  <c r="O40"/>
  <c r="P40"/>
  <c r="O41"/>
  <c r="P41"/>
  <c r="O43"/>
  <c r="P43"/>
  <c r="O44"/>
  <c r="P44"/>
  <c r="O45"/>
  <c r="P45"/>
  <c r="O46"/>
  <c r="P46"/>
  <c r="O48"/>
  <c r="P48"/>
  <c r="O49"/>
  <c r="P49"/>
  <c r="O50"/>
  <c r="P50"/>
  <c r="O51"/>
  <c r="P51"/>
  <c r="O52"/>
  <c r="P52"/>
  <c r="P10" i="13"/>
  <c r="Q10" s="1"/>
  <c r="O10"/>
  <c r="O9" i="33"/>
  <c r="P9"/>
  <c r="O10"/>
  <c r="P10"/>
  <c r="O11"/>
  <c r="P11"/>
  <c r="P7"/>
  <c r="O7"/>
  <c r="P752" i="12"/>
  <c r="Q752"/>
  <c r="P518"/>
  <c r="Q518"/>
  <c r="P519"/>
  <c r="Q519"/>
  <c r="P520"/>
  <c r="Q520"/>
  <c r="P521"/>
  <c r="Q521"/>
  <c r="P522"/>
  <c r="Q522"/>
  <c r="P523"/>
  <c r="Q523"/>
  <c r="P524"/>
  <c r="Q524"/>
  <c r="P525"/>
  <c r="Q525"/>
  <c r="P527"/>
  <c r="Q527"/>
  <c r="P528"/>
  <c r="Q528"/>
  <c r="P529"/>
  <c r="Q529"/>
  <c r="P531"/>
  <c r="Q531"/>
  <c r="P532"/>
  <c r="Q532"/>
  <c r="P533"/>
  <c r="Q533"/>
  <c r="P534"/>
  <c r="Q534"/>
  <c r="P535"/>
  <c r="Q535"/>
  <c r="P536"/>
  <c r="Q536"/>
  <c r="R536" s="1"/>
  <c r="P537"/>
  <c r="Q537"/>
  <c r="P539"/>
  <c r="Q539"/>
  <c r="P540"/>
  <c r="Q540"/>
  <c r="P542"/>
  <c r="Q542"/>
  <c r="P543"/>
  <c r="Q543"/>
  <c r="P544"/>
  <c r="Q544"/>
  <c r="P545"/>
  <c r="Q545"/>
  <c r="P547"/>
  <c r="Q547"/>
  <c r="P548"/>
  <c r="Q548"/>
  <c r="P549"/>
  <c r="Q549"/>
  <c r="P550"/>
  <c r="Q550"/>
  <c r="P552"/>
  <c r="Q552"/>
  <c r="P553"/>
  <c r="Q553"/>
  <c r="P554"/>
  <c r="Q554"/>
  <c r="P555"/>
  <c r="Q555"/>
  <c r="P556"/>
  <c r="Q556"/>
  <c r="P557"/>
  <c r="Q557"/>
  <c r="P558"/>
  <c r="Q558"/>
  <c r="P560"/>
  <c r="Q560"/>
  <c r="P561"/>
  <c r="Q561"/>
  <c r="P562"/>
  <c r="Q562"/>
  <c r="P563"/>
  <c r="Q563"/>
  <c r="R563" s="1"/>
  <c r="P564"/>
  <c r="Q564"/>
  <c r="P566"/>
  <c r="Q566"/>
  <c r="R566" s="1"/>
  <c r="P567"/>
  <c r="Q567"/>
  <c r="P569"/>
  <c r="Q569"/>
  <c r="R569" s="1"/>
  <c r="P570"/>
  <c r="Q570"/>
  <c r="P571"/>
  <c r="Q571"/>
  <c r="R571" s="1"/>
  <c r="P572"/>
  <c r="R572" s="1"/>
  <c r="Q572"/>
  <c r="P574"/>
  <c r="Q574"/>
  <c r="P575"/>
  <c r="Q575"/>
  <c r="P576"/>
  <c r="Q576"/>
  <c r="P577"/>
  <c r="Q577"/>
  <c r="P579"/>
  <c r="Q579"/>
  <c r="P580"/>
  <c r="Q580"/>
  <c r="P581"/>
  <c r="Q581"/>
  <c r="P582"/>
  <c r="Q582"/>
  <c r="P584"/>
  <c r="Q584"/>
  <c r="P585"/>
  <c r="Q585"/>
  <c r="P586"/>
  <c r="Q586"/>
  <c r="P587"/>
  <c r="Q587"/>
  <c r="P588"/>
  <c r="Q588"/>
  <c r="P589"/>
  <c r="Q589"/>
  <c r="P590"/>
  <c r="Q590"/>
  <c r="P592"/>
  <c r="Q592"/>
  <c r="P593"/>
  <c r="Q593"/>
  <c r="P594"/>
  <c r="Q594"/>
  <c r="P595"/>
  <c r="Q595"/>
  <c r="R595" s="1"/>
  <c r="P597"/>
  <c r="Q597"/>
  <c r="P598"/>
  <c r="Q598"/>
  <c r="R598" s="1"/>
  <c r="P599"/>
  <c r="Q599"/>
  <c r="P600"/>
  <c r="Q600"/>
  <c r="P601"/>
  <c r="Q601"/>
  <c r="P602"/>
  <c r="Q602"/>
  <c r="P603"/>
  <c r="Q603"/>
  <c r="P605"/>
  <c r="Q605"/>
  <c r="P606"/>
  <c r="Q606"/>
  <c r="P607"/>
  <c r="Q607"/>
  <c r="P608"/>
  <c r="Q608"/>
  <c r="P610"/>
  <c r="Q610"/>
  <c r="P611"/>
  <c r="Q611"/>
  <c r="P612"/>
  <c r="Q612"/>
  <c r="P614"/>
  <c r="Q614"/>
  <c r="P615"/>
  <c r="Q615"/>
  <c r="P616"/>
  <c r="R616" s="1"/>
  <c r="Q616"/>
  <c r="P618"/>
  <c r="Q618"/>
  <c r="P619"/>
  <c r="R619" s="1"/>
  <c r="Q619"/>
  <c r="P620"/>
  <c r="Q620"/>
  <c r="P622"/>
  <c r="Q622"/>
  <c r="P623"/>
  <c r="Q623"/>
  <c r="R623" s="1"/>
  <c r="P624"/>
  <c r="Q624"/>
  <c r="P626"/>
  <c r="Q626"/>
  <c r="R626" s="1"/>
  <c r="P627"/>
  <c r="Q627"/>
  <c r="P628"/>
  <c r="Q628"/>
  <c r="P630"/>
  <c r="Q630"/>
  <c r="P631"/>
  <c r="Q631"/>
  <c r="P632"/>
  <c r="Q632"/>
  <c r="P633"/>
  <c r="Q633"/>
  <c r="R633" s="1"/>
  <c r="P634"/>
  <c r="Q634"/>
  <c r="P636"/>
  <c r="Q636"/>
  <c r="P637"/>
  <c r="Q637"/>
  <c r="P638"/>
  <c r="Q638"/>
  <c r="P639"/>
  <c r="Q639"/>
  <c r="P640"/>
  <c r="Q640"/>
  <c r="P641"/>
  <c r="Q641"/>
  <c r="P642"/>
  <c r="Q642"/>
  <c r="R642" s="1"/>
  <c r="P643"/>
  <c r="Q643"/>
  <c r="P644"/>
  <c r="Q644"/>
  <c r="P645"/>
  <c r="Q645"/>
  <c r="P646"/>
  <c r="Q646"/>
  <c r="R646" s="1"/>
  <c r="P647"/>
  <c r="Q647"/>
  <c r="P649"/>
  <c r="Q649"/>
  <c r="R649" s="1"/>
  <c r="P650"/>
  <c r="Q650"/>
  <c r="P651"/>
  <c r="Q651"/>
  <c r="R651" s="1"/>
  <c r="P653"/>
  <c r="Q653"/>
  <c r="P654"/>
  <c r="Q654"/>
  <c r="P655"/>
  <c r="Q655"/>
  <c r="P657"/>
  <c r="Q657"/>
  <c r="P658"/>
  <c r="Q658"/>
  <c r="P659"/>
  <c r="Q659"/>
  <c r="P661"/>
  <c r="Q661"/>
  <c r="P662"/>
  <c r="Q662"/>
  <c r="P663"/>
  <c r="R663" s="1"/>
  <c r="Q663"/>
  <c r="P664"/>
  <c r="Q664"/>
  <c r="P665"/>
  <c r="Q665"/>
  <c r="P667"/>
  <c r="Q667"/>
  <c r="P668"/>
  <c r="Q668"/>
  <c r="P669"/>
  <c r="Q669"/>
  <c r="R669" s="1"/>
  <c r="P670"/>
  <c r="Q670"/>
  <c r="P671"/>
  <c r="Q671"/>
  <c r="R671" s="1"/>
  <c r="P672"/>
  <c r="Q672"/>
  <c r="P673"/>
  <c r="Q673"/>
  <c r="P675"/>
  <c r="Q675"/>
  <c r="P676"/>
  <c r="Q676"/>
  <c r="P677"/>
  <c r="Q677"/>
  <c r="P679"/>
  <c r="Q679"/>
  <c r="P680"/>
  <c r="Q680"/>
  <c r="P681"/>
  <c r="Q681"/>
  <c r="R681" s="1"/>
  <c r="P682"/>
  <c r="Q682"/>
  <c r="P683"/>
  <c r="Q683"/>
  <c r="R683" s="1"/>
  <c r="P684"/>
  <c r="R684" s="1"/>
  <c r="Q684"/>
  <c r="P685"/>
  <c r="Q685"/>
  <c r="P686"/>
  <c r="Q686"/>
  <c r="P687"/>
  <c r="Q687"/>
  <c r="P688"/>
  <c r="Q688"/>
  <c r="P689"/>
  <c r="Q689"/>
  <c r="P691"/>
  <c r="Q691"/>
  <c r="P692"/>
  <c r="Q692"/>
  <c r="P693"/>
  <c r="Q693"/>
  <c r="P694"/>
  <c r="Q694"/>
  <c r="P695"/>
  <c r="R695" s="1"/>
  <c r="Q695"/>
  <c r="P697"/>
  <c r="Q697"/>
  <c r="R697" s="1"/>
  <c r="P698"/>
  <c r="Q698"/>
  <c r="P699"/>
  <c r="Q699"/>
  <c r="R699" s="1"/>
  <c r="P700"/>
  <c r="Q700"/>
  <c r="P702"/>
  <c r="Q702"/>
  <c r="P703"/>
  <c r="Q703"/>
  <c r="P704"/>
  <c r="Q704"/>
  <c r="P706"/>
  <c r="Q706"/>
  <c r="P707"/>
  <c r="Q707"/>
  <c r="P708"/>
  <c r="Q708"/>
  <c r="P709"/>
  <c r="Q709"/>
  <c r="P711"/>
  <c r="Q711"/>
  <c r="P712"/>
  <c r="Q712"/>
  <c r="P713"/>
  <c r="Q713"/>
  <c r="P714"/>
  <c r="Q714"/>
  <c r="P715"/>
  <c r="Q715"/>
  <c r="P717"/>
  <c r="Q717"/>
  <c r="P718"/>
  <c r="Q718"/>
  <c r="P719"/>
  <c r="Q719"/>
  <c r="P720"/>
  <c r="Q720"/>
  <c r="P721"/>
  <c r="Q721"/>
  <c r="P722"/>
  <c r="Q722"/>
  <c r="P723"/>
  <c r="Q723"/>
  <c r="P725"/>
  <c r="Q725"/>
  <c r="P726"/>
  <c r="Q726"/>
  <c r="P727"/>
  <c r="Q727"/>
  <c r="P728"/>
  <c r="Q728"/>
  <c r="P729"/>
  <c r="Q729"/>
  <c r="P730"/>
  <c r="Q730"/>
  <c r="P732"/>
  <c r="Q732"/>
  <c r="P733"/>
  <c r="Q733"/>
  <c r="P734"/>
  <c r="Q734"/>
  <c r="P735"/>
  <c r="Q735"/>
  <c r="P736"/>
  <c r="Q736"/>
  <c r="P737"/>
  <c r="Q737"/>
  <c r="P738"/>
  <c r="Q738"/>
  <c r="P739"/>
  <c r="Q739"/>
  <c r="P741"/>
  <c r="Q741"/>
  <c r="P742"/>
  <c r="Q742"/>
  <c r="P743"/>
  <c r="Q743"/>
  <c r="P744"/>
  <c r="Q744"/>
  <c r="P745"/>
  <c r="Q745"/>
  <c r="P746"/>
  <c r="Q746"/>
  <c r="P747"/>
  <c r="R747" s="1"/>
  <c r="Q747"/>
  <c r="P748"/>
  <c r="Q748"/>
  <c r="P750"/>
  <c r="Q750"/>
  <c r="P751"/>
  <c r="Q751"/>
  <c r="P434"/>
  <c r="Q434"/>
  <c r="P435"/>
  <c r="Q435"/>
  <c r="P436"/>
  <c r="Q436"/>
  <c r="P437"/>
  <c r="Q437"/>
  <c r="P438"/>
  <c r="Q438"/>
  <c r="P439"/>
  <c r="Q439"/>
  <c r="P440"/>
  <c r="Q440"/>
  <c r="P441"/>
  <c r="Q441"/>
  <c r="P442"/>
  <c r="Q442"/>
  <c r="P443"/>
  <c r="Q443"/>
  <c r="P444"/>
  <c r="Q444"/>
  <c r="P445"/>
  <c r="Q445"/>
  <c r="P446"/>
  <c r="Q446"/>
  <c r="P447"/>
  <c r="Q447"/>
  <c r="P448"/>
  <c r="Q448"/>
  <c r="P449"/>
  <c r="Q449"/>
  <c r="P450"/>
  <c r="Q450"/>
  <c r="P451"/>
  <c r="Q451"/>
  <c r="P452"/>
  <c r="Q452"/>
  <c r="P453"/>
  <c r="Q453"/>
  <c r="P454"/>
  <c r="Q454"/>
  <c r="P455"/>
  <c r="Q455"/>
  <c r="P456"/>
  <c r="Q456"/>
  <c r="P457"/>
  <c r="Q457"/>
  <c r="P458"/>
  <c r="Q458"/>
  <c r="P459"/>
  <c r="Q459"/>
  <c r="P460"/>
  <c r="Q460"/>
  <c r="P461"/>
  <c r="Q461"/>
  <c r="P463"/>
  <c r="Q463"/>
  <c r="P464"/>
  <c r="Q464"/>
  <c r="P465"/>
  <c r="Q465"/>
  <c r="P466"/>
  <c r="Q466"/>
  <c r="P467"/>
  <c r="Q467"/>
  <c r="P468"/>
  <c r="Q468"/>
  <c r="P469"/>
  <c r="Q469"/>
  <c r="P470"/>
  <c r="Q470"/>
  <c r="P471"/>
  <c r="Q471"/>
  <c r="P472"/>
  <c r="Q472"/>
  <c r="P473"/>
  <c r="Q473"/>
  <c r="P474"/>
  <c r="Q474"/>
  <c r="P475"/>
  <c r="Q475"/>
  <c r="P476"/>
  <c r="Q476"/>
  <c r="P477"/>
  <c r="Q477"/>
  <c r="P478"/>
  <c r="Q478"/>
  <c r="P479"/>
  <c r="Q479"/>
  <c r="P480"/>
  <c r="Q480"/>
  <c r="P481"/>
  <c r="Q481"/>
  <c r="P482"/>
  <c r="Q482"/>
  <c r="P483"/>
  <c r="Q483"/>
  <c r="P484"/>
  <c r="Q484"/>
  <c r="P485"/>
  <c r="Q485"/>
  <c r="P486"/>
  <c r="Q486"/>
  <c r="P487"/>
  <c r="Q487"/>
  <c r="P488"/>
  <c r="Q488"/>
  <c r="P489"/>
  <c r="Q489"/>
  <c r="P490"/>
  <c r="Q490"/>
  <c r="P491"/>
  <c r="Q491"/>
  <c r="P492"/>
  <c r="Q492"/>
  <c r="P493"/>
  <c r="Q493"/>
  <c r="P494"/>
  <c r="Q494"/>
  <c r="P495"/>
  <c r="Q495"/>
  <c r="P496"/>
  <c r="Q496"/>
  <c r="P497"/>
  <c r="Q497"/>
  <c r="P498"/>
  <c r="Q498"/>
  <c r="P499"/>
  <c r="Q499"/>
  <c r="P501"/>
  <c r="Q501"/>
  <c r="P502"/>
  <c r="Q502"/>
  <c r="P503"/>
  <c r="Q503"/>
  <c r="P504"/>
  <c r="Q504"/>
  <c r="P505"/>
  <c r="Q505"/>
  <c r="P506"/>
  <c r="Q506"/>
  <c r="P507"/>
  <c r="Q507"/>
  <c r="P508"/>
  <c r="Q508"/>
  <c r="P509"/>
  <c r="Q509"/>
  <c r="P510"/>
  <c r="Q510"/>
  <c r="P511"/>
  <c r="Q511"/>
  <c r="P512"/>
  <c r="Q512"/>
  <c r="P8"/>
  <c r="Q8"/>
  <c r="P9"/>
  <c r="Q9"/>
  <c r="P10"/>
  <c r="Q10"/>
  <c r="P11"/>
  <c r="Q11"/>
  <c r="P12"/>
  <c r="Q12"/>
  <c r="P13"/>
  <c r="Q13"/>
  <c r="P14"/>
  <c r="Q14"/>
  <c r="P15"/>
  <c r="Q15"/>
  <c r="P16"/>
  <c r="Q16"/>
  <c r="P17"/>
  <c r="Q17"/>
  <c r="P18"/>
  <c r="Q18"/>
  <c r="P19"/>
  <c r="Q19"/>
  <c r="P20"/>
  <c r="Q20"/>
  <c r="P21"/>
  <c r="Q21"/>
  <c r="P22"/>
  <c r="Q22"/>
  <c r="P23"/>
  <c r="Q23"/>
  <c r="P24"/>
  <c r="Q24"/>
  <c r="P25"/>
  <c r="Q25"/>
  <c r="P26"/>
  <c r="Q26"/>
  <c r="P27"/>
  <c r="Q27"/>
  <c r="P28"/>
  <c r="Q28"/>
  <c r="P29"/>
  <c r="Q29"/>
  <c r="P30"/>
  <c r="Q30"/>
  <c r="P31"/>
  <c r="Q31"/>
  <c r="P32"/>
  <c r="Q32"/>
  <c r="P33"/>
  <c r="Q33"/>
  <c r="P34"/>
  <c r="Q34"/>
  <c r="P35"/>
  <c r="Q35"/>
  <c r="P36"/>
  <c r="Q36"/>
  <c r="P37"/>
  <c r="Q37"/>
  <c r="P38"/>
  <c r="Q38"/>
  <c r="P40"/>
  <c r="Q40"/>
  <c r="P41"/>
  <c r="Q41"/>
  <c r="P42"/>
  <c r="Q42"/>
  <c r="P43"/>
  <c r="Q43"/>
  <c r="P45"/>
  <c r="Q45"/>
  <c r="P46"/>
  <c r="Q46"/>
  <c r="P47"/>
  <c r="Q47"/>
  <c r="P48"/>
  <c r="Q48"/>
  <c r="P49"/>
  <c r="Q49"/>
  <c r="P51"/>
  <c r="Q51"/>
  <c r="P52"/>
  <c r="Q52"/>
  <c r="P53"/>
  <c r="Q53"/>
  <c r="P55"/>
  <c r="Q55"/>
  <c r="P56"/>
  <c r="Q56"/>
  <c r="P58"/>
  <c r="Q58"/>
  <c r="P59"/>
  <c r="Q59"/>
  <c r="P60"/>
  <c r="Q60"/>
  <c r="P62"/>
  <c r="Q62"/>
  <c r="P63"/>
  <c r="Q63"/>
  <c r="P64"/>
  <c r="Q64"/>
  <c r="P65"/>
  <c r="Q65"/>
  <c r="P66"/>
  <c r="Q66"/>
  <c r="P67"/>
  <c r="Q67"/>
  <c r="P68"/>
  <c r="Q68"/>
  <c r="P69"/>
  <c r="Q69"/>
  <c r="P70"/>
  <c r="Q70"/>
  <c r="P71"/>
  <c r="Q71"/>
  <c r="P73"/>
  <c r="Q73"/>
  <c r="P74"/>
  <c r="Q74"/>
  <c r="P76"/>
  <c r="Q76"/>
  <c r="P77"/>
  <c r="Q77"/>
  <c r="P78"/>
  <c r="Q78"/>
  <c r="P79"/>
  <c r="Q79"/>
  <c r="P80"/>
  <c r="Q80"/>
  <c r="P81"/>
  <c r="Q81"/>
  <c r="P82"/>
  <c r="Q82"/>
  <c r="P83"/>
  <c r="Q83"/>
  <c r="P84"/>
  <c r="Q84"/>
  <c r="P85"/>
  <c r="Q85"/>
  <c r="P86"/>
  <c r="Q86"/>
  <c r="P87"/>
  <c r="Q87"/>
  <c r="P88"/>
  <c r="Q88"/>
  <c r="P89"/>
  <c r="Q89"/>
  <c r="P90"/>
  <c r="Q90"/>
  <c r="P91"/>
  <c r="Q91"/>
  <c r="P92"/>
  <c r="Q92"/>
  <c r="P93"/>
  <c r="Q93"/>
  <c r="P94"/>
  <c r="Q94"/>
  <c r="P95"/>
  <c r="Q95"/>
  <c r="P96"/>
  <c r="Q96"/>
  <c r="P97"/>
  <c r="Q97"/>
  <c r="P98"/>
  <c r="Q98"/>
  <c r="P99"/>
  <c r="Q99"/>
  <c r="P100"/>
  <c r="Q100"/>
  <c r="P101"/>
  <c r="Q101"/>
  <c r="P103"/>
  <c r="Q103"/>
  <c r="P104"/>
  <c r="Q104"/>
  <c r="P105"/>
  <c r="Q105"/>
  <c r="P106"/>
  <c r="Q106"/>
  <c r="P107"/>
  <c r="Q107"/>
  <c r="P108"/>
  <c r="Q108"/>
  <c r="P109"/>
  <c r="Q109"/>
  <c r="P110"/>
  <c r="Q110"/>
  <c r="P112"/>
  <c r="Q112"/>
  <c r="P113"/>
  <c r="Q113"/>
  <c r="P114"/>
  <c r="Q114"/>
  <c r="P115"/>
  <c r="Q115"/>
  <c r="P116"/>
  <c r="Q116"/>
  <c r="P117"/>
  <c r="Q117"/>
  <c r="P118"/>
  <c r="Q118"/>
  <c r="P119"/>
  <c r="Q119"/>
  <c r="P120"/>
  <c r="Q120"/>
  <c r="P121"/>
  <c r="Q121"/>
  <c r="P122"/>
  <c r="Q122"/>
  <c r="P123"/>
  <c r="Q123"/>
  <c r="P124"/>
  <c r="Q124"/>
  <c r="P125"/>
  <c r="Q125"/>
  <c r="P126"/>
  <c r="Q126"/>
  <c r="P127"/>
  <c r="Q127"/>
  <c r="P128"/>
  <c r="Q128"/>
  <c r="P129"/>
  <c r="Q129"/>
  <c r="P130"/>
  <c r="Q130"/>
  <c r="P131"/>
  <c r="Q131"/>
  <c r="P132"/>
  <c r="Q132"/>
  <c r="P134"/>
  <c r="Q134"/>
  <c r="P135"/>
  <c r="Q135"/>
  <c r="P136"/>
  <c r="Q136"/>
  <c r="P137"/>
  <c r="Q137"/>
  <c r="P138"/>
  <c r="Q138"/>
  <c r="P139"/>
  <c r="Q139"/>
  <c r="P140"/>
  <c r="Q140"/>
  <c r="P141"/>
  <c r="Q141"/>
  <c r="P142"/>
  <c r="Q142"/>
  <c r="P143"/>
  <c r="Q143"/>
  <c r="P145"/>
  <c r="Q145"/>
  <c r="P146"/>
  <c r="Q146"/>
  <c r="P147"/>
  <c r="Q147"/>
  <c r="P148"/>
  <c r="Q148"/>
  <c r="P149"/>
  <c r="Q149"/>
  <c r="P151"/>
  <c r="Q151"/>
  <c r="P152"/>
  <c r="Q152"/>
  <c r="P153"/>
  <c r="Q153"/>
  <c r="P154"/>
  <c r="Q154"/>
  <c r="P155"/>
  <c r="Q155"/>
  <c r="P156"/>
  <c r="Q156"/>
  <c r="P157"/>
  <c r="Q157"/>
  <c r="P159"/>
  <c r="Q159"/>
  <c r="P160"/>
  <c r="Q160"/>
  <c r="P161"/>
  <c r="Q161"/>
  <c r="P162"/>
  <c r="Q162"/>
  <c r="P163"/>
  <c r="Q163"/>
  <c r="P164"/>
  <c r="Q164"/>
  <c r="P165"/>
  <c r="Q165"/>
  <c r="P167"/>
  <c r="Q167"/>
  <c r="P168"/>
  <c r="Q168"/>
  <c r="P169"/>
  <c r="Q169"/>
  <c r="P170"/>
  <c r="Q170"/>
  <c r="P171"/>
  <c r="Q171"/>
  <c r="P172"/>
  <c r="Q172"/>
  <c r="P174"/>
  <c r="Q174"/>
  <c r="P175"/>
  <c r="Q175"/>
  <c r="P177"/>
  <c r="Q177"/>
  <c r="P178"/>
  <c r="Q178"/>
  <c r="P179"/>
  <c r="Q179"/>
  <c r="P180"/>
  <c r="Q180"/>
  <c r="P181"/>
  <c r="Q181"/>
  <c r="P182"/>
  <c r="Q182"/>
  <c r="P183"/>
  <c r="Q183"/>
  <c r="P184"/>
  <c r="Q184"/>
  <c r="P185"/>
  <c r="Q185"/>
  <c r="P186"/>
  <c r="Q186"/>
  <c r="P187"/>
  <c r="Q187"/>
  <c r="P188"/>
  <c r="Q188"/>
  <c r="P189"/>
  <c r="Q189"/>
  <c r="P190"/>
  <c r="Q190"/>
  <c r="P191"/>
  <c r="Q191"/>
  <c r="P192"/>
  <c r="Q192"/>
  <c r="P193"/>
  <c r="Q193"/>
  <c r="P194"/>
  <c r="R194" s="1"/>
  <c r="Q194"/>
  <c r="P196"/>
  <c r="Q196"/>
  <c r="P197"/>
  <c r="Q197"/>
  <c r="P199"/>
  <c r="Q199"/>
  <c r="P200"/>
  <c r="Q200"/>
  <c r="P201"/>
  <c r="Q201"/>
  <c r="P202"/>
  <c r="Q202"/>
  <c r="P203"/>
  <c r="Q203"/>
  <c r="P204"/>
  <c r="Q204"/>
  <c r="P206"/>
  <c r="Q206"/>
  <c r="P207"/>
  <c r="Q207"/>
  <c r="P208"/>
  <c r="Q208"/>
  <c r="P209"/>
  <c r="Q209"/>
  <c r="P210"/>
  <c r="Q210"/>
  <c r="P211"/>
  <c r="Q211"/>
  <c r="P212"/>
  <c r="Q212"/>
  <c r="P213"/>
  <c r="Q213"/>
  <c r="P214"/>
  <c r="Q214"/>
  <c r="P215"/>
  <c r="Q215"/>
  <c r="P216"/>
  <c r="Q216"/>
  <c r="P217"/>
  <c r="Q217"/>
  <c r="P218"/>
  <c r="Q218"/>
  <c r="P219"/>
  <c r="Q219"/>
  <c r="P220"/>
  <c r="Q220"/>
  <c r="P221"/>
  <c r="Q221"/>
  <c r="P222"/>
  <c r="Q222"/>
  <c r="P223"/>
  <c r="Q223"/>
  <c r="P224"/>
  <c r="Q224"/>
  <c r="P225"/>
  <c r="Q225"/>
  <c r="P226"/>
  <c r="Q226"/>
  <c r="P227"/>
  <c r="Q227"/>
  <c r="P228"/>
  <c r="Q228"/>
  <c r="P229"/>
  <c r="Q229"/>
  <c r="P230"/>
  <c r="Q230"/>
  <c r="P232"/>
  <c r="Q232"/>
  <c r="P233"/>
  <c r="Q233"/>
  <c r="P234"/>
  <c r="Q234"/>
  <c r="P235"/>
  <c r="Q235"/>
  <c r="P236"/>
  <c r="Q236"/>
  <c r="P237"/>
  <c r="Q237"/>
  <c r="P238"/>
  <c r="Q238"/>
  <c r="P239"/>
  <c r="Q239"/>
  <c r="P240"/>
  <c r="Q240"/>
  <c r="P241"/>
  <c r="Q241"/>
  <c r="P242"/>
  <c r="Q242"/>
  <c r="P243"/>
  <c r="Q243"/>
  <c r="P244"/>
  <c r="Q244"/>
  <c r="P245"/>
  <c r="Q245"/>
  <c r="P246"/>
  <c r="Q246"/>
  <c r="P247"/>
  <c r="Q247"/>
  <c r="P249"/>
  <c r="Q249"/>
  <c r="P250"/>
  <c r="Q250"/>
  <c r="P251"/>
  <c r="Q251"/>
  <c r="P252"/>
  <c r="Q252"/>
  <c r="P253"/>
  <c r="Q253"/>
  <c r="P254"/>
  <c r="Q254"/>
  <c r="P255"/>
  <c r="Q255"/>
  <c r="P256"/>
  <c r="Q256"/>
  <c r="P257"/>
  <c r="Q257"/>
  <c r="P258"/>
  <c r="Q258"/>
  <c r="P259"/>
  <c r="Q259"/>
  <c r="P260"/>
  <c r="Q260"/>
  <c r="P261"/>
  <c r="Q261"/>
  <c r="P262"/>
  <c r="Q262"/>
  <c r="P263"/>
  <c r="Q263"/>
  <c r="P264"/>
  <c r="Q264"/>
  <c r="P265"/>
  <c r="Q265"/>
  <c r="P267"/>
  <c r="Q267"/>
  <c r="P268"/>
  <c r="Q268"/>
  <c r="P269"/>
  <c r="Q269"/>
  <c r="P270"/>
  <c r="Q270"/>
  <c r="P271"/>
  <c r="Q271"/>
  <c r="P272"/>
  <c r="Q272"/>
  <c r="P273"/>
  <c r="Q273"/>
  <c r="P274"/>
  <c r="Q274"/>
  <c r="P275"/>
  <c r="Q275"/>
  <c r="P276"/>
  <c r="Q276"/>
  <c r="P278"/>
  <c r="Q278"/>
  <c r="P279"/>
  <c r="Q279"/>
  <c r="P280"/>
  <c r="Q280"/>
  <c r="P281"/>
  <c r="Q281"/>
  <c r="P282"/>
  <c r="Q282"/>
  <c r="P283"/>
  <c r="Q283"/>
  <c r="P284"/>
  <c r="Q284"/>
  <c r="P285"/>
  <c r="Q285"/>
  <c r="P286"/>
  <c r="Q286"/>
  <c r="P287"/>
  <c r="Q287"/>
  <c r="P289"/>
  <c r="Q289"/>
  <c r="P290"/>
  <c r="Q290"/>
  <c r="P291"/>
  <c r="Q291"/>
  <c r="P292"/>
  <c r="Q292"/>
  <c r="P293"/>
  <c r="Q293"/>
  <c r="P294"/>
  <c r="Q294"/>
  <c r="P295"/>
  <c r="Q295"/>
  <c r="P296"/>
  <c r="Q296"/>
  <c r="P297"/>
  <c r="Q297"/>
  <c r="P298"/>
  <c r="Q298"/>
  <c r="P299"/>
  <c r="Q299"/>
  <c r="P300"/>
  <c r="Q300"/>
  <c r="P301"/>
  <c r="Q301"/>
  <c r="P302"/>
  <c r="Q302"/>
  <c r="P303"/>
  <c r="Q303"/>
  <c r="P304"/>
  <c r="Q304"/>
  <c r="P305"/>
  <c r="Q305"/>
  <c r="R305" s="1"/>
  <c r="P306"/>
  <c r="Q306"/>
  <c r="P307"/>
  <c r="Q307"/>
  <c r="P308"/>
  <c r="Q308"/>
  <c r="P309"/>
  <c r="Q309"/>
  <c r="P310"/>
  <c r="Q310"/>
  <c r="P311"/>
  <c r="Q311"/>
  <c r="P312"/>
  <c r="Q312"/>
  <c r="P314"/>
  <c r="Q314"/>
  <c r="P315"/>
  <c r="Q315"/>
  <c r="P316"/>
  <c r="Q316"/>
  <c r="P317"/>
  <c r="Q317"/>
  <c r="P319"/>
  <c r="Q319"/>
  <c r="P320"/>
  <c r="Q320"/>
  <c r="P321"/>
  <c r="Q321"/>
  <c r="P322"/>
  <c r="Q322"/>
  <c r="P323"/>
  <c r="Q323"/>
  <c r="P324"/>
  <c r="Q324"/>
  <c r="P325"/>
  <c r="Q325"/>
  <c r="P326"/>
  <c r="Q326"/>
  <c r="P328"/>
  <c r="Q328"/>
  <c r="P329"/>
  <c r="Q329"/>
  <c r="P330"/>
  <c r="Q330"/>
  <c r="P331"/>
  <c r="Q331"/>
  <c r="P332"/>
  <c r="Q332"/>
  <c r="P334"/>
  <c r="R334" s="1"/>
  <c r="Q334"/>
  <c r="P335"/>
  <c r="Q335"/>
  <c r="P336"/>
  <c r="Q336"/>
  <c r="P337"/>
  <c r="Q337"/>
  <c r="P338"/>
  <c r="Q338"/>
  <c r="P339"/>
  <c r="Q339"/>
  <c r="P340"/>
  <c r="R340" s="1"/>
  <c r="Q340"/>
  <c r="P341"/>
  <c r="Q341"/>
  <c r="P342"/>
  <c r="R342" s="1"/>
  <c r="Q342"/>
  <c r="P343"/>
  <c r="Q343"/>
  <c r="P344"/>
  <c r="R344" s="1"/>
  <c r="Q344"/>
  <c r="P345"/>
  <c r="Q345"/>
  <c r="P347"/>
  <c r="Q347"/>
  <c r="P348"/>
  <c r="Q348"/>
  <c r="P349"/>
  <c r="Q349"/>
  <c r="P350"/>
  <c r="Q350"/>
  <c r="P351"/>
  <c r="Q351"/>
  <c r="P352"/>
  <c r="Q352"/>
  <c r="P353"/>
  <c r="Q353"/>
  <c r="P354"/>
  <c r="Q354"/>
  <c r="P355"/>
  <c r="Q355"/>
  <c r="P357"/>
  <c r="Q357"/>
  <c r="P358"/>
  <c r="Q358"/>
  <c r="P359"/>
  <c r="Q359"/>
  <c r="P360"/>
  <c r="Q360"/>
  <c r="P361"/>
  <c r="Q361"/>
  <c r="P362"/>
  <c r="Q362"/>
  <c r="P363"/>
  <c r="Q363"/>
  <c r="P364"/>
  <c r="Q364"/>
  <c r="P365"/>
  <c r="Q365"/>
  <c r="P366"/>
  <c r="Q366"/>
  <c r="P368"/>
  <c r="Q368"/>
  <c r="P369"/>
  <c r="Q369"/>
  <c r="P370"/>
  <c r="Q370"/>
  <c r="P371"/>
  <c r="Q371"/>
  <c r="P372"/>
  <c r="Q372"/>
  <c r="P373"/>
  <c r="Q373"/>
  <c r="P375"/>
  <c r="Q375"/>
  <c r="P376"/>
  <c r="Q376"/>
  <c r="P378"/>
  <c r="Q378"/>
  <c r="P379"/>
  <c r="Q379"/>
  <c r="P381"/>
  <c r="Q381"/>
  <c r="P382"/>
  <c r="Q382"/>
  <c r="P383"/>
  <c r="Q383"/>
  <c r="P384"/>
  <c r="Q384"/>
  <c r="P385"/>
  <c r="Q385"/>
  <c r="P386"/>
  <c r="Q386"/>
  <c r="P387"/>
  <c r="Q387"/>
  <c r="P388"/>
  <c r="Q388"/>
  <c r="P389"/>
  <c r="Q389"/>
  <c r="P390"/>
  <c r="Q390"/>
  <c r="P392"/>
  <c r="Q392"/>
  <c r="P393"/>
  <c r="Q393"/>
  <c r="P394"/>
  <c r="Q394"/>
  <c r="P395"/>
  <c r="Q395"/>
  <c r="P396"/>
  <c r="Q396"/>
  <c r="P397"/>
  <c r="Q397"/>
  <c r="P398"/>
  <c r="Q398"/>
  <c r="P399"/>
  <c r="Q399"/>
  <c r="P400"/>
  <c r="Q400"/>
  <c r="P401"/>
  <c r="Q401"/>
  <c r="P402"/>
  <c r="Q402"/>
  <c r="P403"/>
  <c r="Q403"/>
  <c r="P404"/>
  <c r="Q404"/>
  <c r="P405"/>
  <c r="Q405"/>
  <c r="P407"/>
  <c r="Q407"/>
  <c r="P408"/>
  <c r="Q408"/>
  <c r="P409"/>
  <c r="Q409"/>
  <c r="P410"/>
  <c r="Q410"/>
  <c r="P411"/>
  <c r="Q411"/>
  <c r="P412"/>
  <c r="Q412"/>
  <c r="P414"/>
  <c r="Q414"/>
  <c r="R414" s="1"/>
  <c r="P415"/>
  <c r="Q415"/>
  <c r="P416"/>
  <c r="Q416"/>
  <c r="P417"/>
  <c r="Q417"/>
  <c r="P418"/>
  <c r="Q418"/>
  <c r="P419"/>
  <c r="Q419"/>
  <c r="P420"/>
  <c r="Q420"/>
  <c r="P421"/>
  <c r="Q421"/>
  <c r="P422"/>
  <c r="Q422"/>
  <c r="P423"/>
  <c r="Q423"/>
  <c r="P424"/>
  <c r="Q424"/>
  <c r="P425"/>
  <c r="Q425"/>
  <c r="P426"/>
  <c r="Q426"/>
  <c r="P427"/>
  <c r="Q427"/>
  <c r="P428"/>
  <c r="Q428"/>
  <c r="P429"/>
  <c r="Q429"/>
  <c r="P430"/>
  <c r="Q430"/>
  <c r="P431"/>
  <c r="Q431"/>
  <c r="P432"/>
  <c r="Q432"/>
  <c r="P433"/>
  <c r="Q433"/>
  <c r="R81" l="1"/>
  <c r="R350"/>
  <c r="R177"/>
  <c r="R174"/>
  <c r="R162"/>
  <c r="R141"/>
  <c r="R130"/>
  <c r="R109"/>
  <c r="R430"/>
  <c r="R426"/>
  <c r="R424"/>
  <c r="R418"/>
  <c r="R416"/>
  <c r="R17"/>
  <c r="R467"/>
  <c r="R450"/>
  <c r="R222"/>
  <c r="R220"/>
  <c r="R193"/>
  <c r="R191"/>
  <c r="R185"/>
  <c r="R181"/>
  <c r="R378"/>
  <c r="R382"/>
  <c r="R145"/>
  <c r="R129"/>
  <c r="R127"/>
  <c r="R121"/>
  <c r="R117"/>
  <c r="R115"/>
  <c r="R97"/>
  <c r="R95"/>
  <c r="R89"/>
  <c r="R85"/>
  <c r="R83"/>
  <c r="R46"/>
  <c r="R435"/>
  <c r="R390"/>
  <c r="R325"/>
  <c r="R321"/>
  <c r="R286"/>
  <c r="R282"/>
  <c r="R260"/>
  <c r="R49"/>
  <c r="R45"/>
  <c r="R512"/>
  <c r="R483"/>
  <c r="R436"/>
  <c r="R715"/>
  <c r="R713"/>
  <c r="R706"/>
  <c r="R703"/>
  <c r="R587"/>
  <c r="R528"/>
  <c r="R523"/>
  <c r="R521"/>
  <c r="R752"/>
  <c r="R298"/>
  <c r="R292"/>
  <c r="R276"/>
  <c r="R272"/>
  <c r="R265"/>
  <c r="R263"/>
  <c r="R257"/>
  <c r="R253"/>
  <c r="R238"/>
  <c r="R236"/>
  <c r="R213"/>
  <c r="R56"/>
  <c r="R53"/>
  <c r="R494"/>
  <c r="R490"/>
  <c r="R478"/>
  <c r="R474"/>
  <c r="R470"/>
  <c r="R461"/>
  <c r="R455"/>
  <c r="R451"/>
  <c r="R439"/>
  <c r="R437"/>
  <c r="R402"/>
  <c r="R400"/>
  <c r="R394"/>
  <c r="R392"/>
  <c r="R389"/>
  <c r="R744"/>
  <c r="R728"/>
  <c r="R524"/>
  <c r="Q29" i="34"/>
  <c r="Q17"/>
  <c r="Q30"/>
  <c r="Q46"/>
  <c r="Q43"/>
  <c r="Q41"/>
  <c r="Q26"/>
  <c r="Q24"/>
  <c r="Q14"/>
  <c r="Q10"/>
  <c r="Q34"/>
  <c r="Q32"/>
  <c r="Q18"/>
  <c r="Q38"/>
  <c r="Q47"/>
  <c r="Q39"/>
  <c r="Q31"/>
  <c r="Q23"/>
  <c r="Q20"/>
  <c r="Q15"/>
  <c r="Q12"/>
  <c r="Q7"/>
  <c r="Q27" i="33"/>
  <c r="Q19"/>
  <c r="Q24"/>
  <c r="Q22"/>
  <c r="Q39"/>
  <c r="Q31"/>
  <c r="Q18"/>
  <c r="Q15"/>
  <c r="Q13"/>
  <c r="Q10"/>
  <c r="Q51"/>
  <c r="Q46"/>
  <c r="Q41"/>
  <c r="Q36"/>
  <c r="Q11"/>
  <c r="Q9"/>
  <c r="Q50"/>
  <c r="Q43"/>
  <c r="Q40"/>
  <c r="Q33"/>
  <c r="Q28"/>
  <c r="Q17"/>
  <c r="Q14"/>
  <c r="Q37"/>
  <c r="Q26"/>
  <c r="Q20"/>
  <c r="Q7"/>
  <c r="Q48"/>
  <c r="Q45"/>
  <c r="Q52"/>
  <c r="Q49"/>
  <c r="Q44"/>
  <c r="R362" i="12"/>
  <c r="R432"/>
  <c r="R405"/>
  <c r="R397"/>
  <c r="R386"/>
  <c r="R384"/>
  <c r="R293"/>
  <c r="R273"/>
  <c r="R269"/>
  <c r="R267"/>
  <c r="R241"/>
  <c r="R228"/>
  <c r="R224"/>
  <c r="R209"/>
  <c r="R204"/>
  <c r="R200"/>
  <c r="R197"/>
  <c r="R188"/>
  <c r="R184"/>
  <c r="R124"/>
  <c r="R120"/>
  <c r="R92"/>
  <c r="R88"/>
  <c r="R15"/>
  <c r="R9"/>
  <c r="R499"/>
  <c r="R497"/>
  <c r="R491"/>
  <c r="R487"/>
  <c r="R485"/>
  <c r="R479"/>
  <c r="R477"/>
  <c r="R471"/>
  <c r="R469"/>
  <c r="R464"/>
  <c r="R447"/>
  <c r="R751"/>
  <c r="R743"/>
  <c r="R732"/>
  <c r="R727"/>
  <c r="R675"/>
  <c r="R643"/>
  <c r="R639"/>
  <c r="R637"/>
  <c r="R630"/>
  <c r="R627"/>
  <c r="R603"/>
  <c r="R601"/>
  <c r="R594"/>
  <c r="R589"/>
  <c r="R584"/>
  <c r="R552"/>
  <c r="R539"/>
  <c r="R518"/>
  <c r="R324"/>
  <c r="R161"/>
  <c r="R159"/>
  <c r="R156"/>
  <c r="R152"/>
  <c r="R149"/>
  <c r="R147"/>
  <c r="R51"/>
  <c r="R28"/>
  <c r="R24"/>
  <c r="R463"/>
  <c r="R458"/>
  <c r="R446"/>
  <c r="R442"/>
  <c r="R707"/>
  <c r="R562"/>
  <c r="R557"/>
  <c r="R555"/>
  <c r="R535"/>
  <c r="R533"/>
  <c r="R422"/>
  <c r="R366"/>
  <c r="R218"/>
  <c r="R78"/>
  <c r="R66"/>
  <c r="R456"/>
  <c r="R429"/>
  <c r="R421"/>
  <c r="R409"/>
  <c r="R407"/>
  <c r="R398"/>
  <c r="R370"/>
  <c r="R368"/>
  <c r="R354"/>
  <c r="R352"/>
  <c r="R341"/>
  <c r="R314"/>
  <c r="R309"/>
  <c r="R244"/>
  <c r="R242"/>
  <c r="R225"/>
  <c r="R221"/>
  <c r="R217"/>
  <c r="R215"/>
  <c r="R201"/>
  <c r="R196"/>
  <c r="R153"/>
  <c r="R142"/>
  <c r="R113"/>
  <c r="R110"/>
  <c r="R79"/>
  <c r="R69"/>
  <c r="R65"/>
  <c r="R63"/>
  <c r="R60"/>
  <c r="R33"/>
  <c r="R31"/>
  <c r="R25"/>
  <c r="R21"/>
  <c r="R19"/>
  <c r="R14"/>
  <c r="R511"/>
  <c r="R480"/>
  <c r="R667"/>
  <c r="R664"/>
  <c r="R615"/>
  <c r="R433"/>
  <c r="R431"/>
  <c r="R417"/>
  <c r="R415"/>
  <c r="R410"/>
  <c r="R408"/>
  <c r="R393"/>
  <c r="R385"/>
  <c r="R383"/>
  <c r="R381"/>
  <c r="R372"/>
  <c r="R364"/>
  <c r="R358"/>
  <c r="R348"/>
  <c r="R345"/>
  <c r="R343"/>
  <c r="R336"/>
  <c r="R331"/>
  <c r="R329"/>
  <c r="R316"/>
  <c r="R308"/>
  <c r="R306"/>
  <c r="R302"/>
  <c r="R300"/>
  <c r="R289"/>
  <c r="R284"/>
  <c r="R425"/>
  <c r="R423"/>
  <c r="R401"/>
  <c r="R399"/>
  <c r="R373"/>
  <c r="R365"/>
  <c r="R361"/>
  <c r="R357"/>
  <c r="R351"/>
  <c r="R349"/>
  <c r="R347"/>
  <c r="R337"/>
  <c r="R330"/>
  <c r="R317"/>
  <c r="R315"/>
  <c r="R290"/>
  <c r="R281"/>
  <c r="R279"/>
  <c r="R234"/>
  <c r="R270"/>
  <c r="R261"/>
  <c r="R251"/>
  <c r="R189"/>
  <c r="R169"/>
  <c r="R140"/>
  <c r="R136"/>
  <c r="R131"/>
  <c r="R126"/>
  <c r="R114"/>
  <c r="R105"/>
  <c r="R93"/>
  <c r="R67"/>
  <c r="R62"/>
  <c r="R41"/>
  <c r="R29"/>
  <c r="R510"/>
  <c r="R506"/>
  <c r="R496"/>
  <c r="R475"/>
  <c r="R465"/>
  <c r="R459"/>
  <c r="R452"/>
  <c r="R745"/>
  <c r="R738"/>
  <c r="R729"/>
  <c r="R722"/>
  <c r="R712"/>
  <c r="R694"/>
  <c r="R687"/>
  <c r="R685"/>
  <c r="R680"/>
  <c r="R668"/>
  <c r="R665"/>
  <c r="R658"/>
  <c r="R655"/>
  <c r="R653"/>
  <c r="R636"/>
  <c r="R631"/>
  <c r="R620"/>
  <c r="R610"/>
  <c r="R607"/>
  <c r="R605"/>
  <c r="R599"/>
  <c r="R585"/>
  <c r="R582"/>
  <c r="R575"/>
  <c r="R556"/>
  <c r="R547"/>
  <c r="R531"/>
  <c r="R525"/>
  <c r="R520"/>
  <c r="R226"/>
  <c r="R202"/>
  <c r="R98"/>
  <c r="R77"/>
  <c r="R34"/>
  <c r="R13"/>
  <c r="R453"/>
  <c r="R532"/>
  <c r="R280"/>
  <c r="R278"/>
  <c r="R264"/>
  <c r="R254"/>
  <c r="R250"/>
  <c r="R245"/>
  <c r="R229"/>
  <c r="R216"/>
  <c r="R214"/>
  <c r="R212"/>
  <c r="R208"/>
  <c r="R190"/>
  <c r="R178"/>
  <c r="R172"/>
  <c r="R168"/>
  <c r="R165"/>
  <c r="R163"/>
  <c r="R157"/>
  <c r="R146"/>
  <c r="R143"/>
  <c r="R137"/>
  <c r="R125"/>
  <c r="R108"/>
  <c r="R104"/>
  <c r="R101"/>
  <c r="R99"/>
  <c r="R94"/>
  <c r="R82"/>
  <c r="R76"/>
  <c r="R73"/>
  <c r="R47"/>
  <c r="R40"/>
  <c r="R37"/>
  <c r="R35"/>
  <c r="R30"/>
  <c r="R18"/>
  <c r="R12"/>
  <c r="R8"/>
  <c r="R507"/>
  <c r="R503"/>
  <c r="R501"/>
  <c r="R495"/>
  <c r="R481"/>
  <c r="R449"/>
  <c r="R443"/>
  <c r="R441"/>
  <c r="R434"/>
  <c r="R748"/>
  <c r="R742"/>
  <c r="R735"/>
  <c r="R733"/>
  <c r="R726"/>
  <c r="R723"/>
  <c r="R719"/>
  <c r="R717"/>
  <c r="R711"/>
  <c r="R700"/>
  <c r="R691"/>
  <c r="R679"/>
  <c r="R662"/>
  <c r="R659"/>
  <c r="R647"/>
  <c r="R632"/>
  <c r="R614"/>
  <c r="R611"/>
  <c r="R600"/>
  <c r="R588"/>
  <c r="R579"/>
  <c r="R567"/>
  <c r="R553"/>
  <c r="R550"/>
  <c r="R543"/>
  <c r="R540"/>
  <c r="R527"/>
  <c r="R519"/>
  <c r="R411"/>
  <c r="R395"/>
  <c r="R387"/>
  <c r="R338"/>
  <c r="R310"/>
  <c r="R428"/>
  <c r="R420"/>
  <c r="R412"/>
  <c r="R404"/>
  <c r="R396"/>
  <c r="R388"/>
  <c r="R376"/>
  <c r="R371"/>
  <c r="R369"/>
  <c r="R360"/>
  <c r="R355"/>
  <c r="R353"/>
  <c r="R332"/>
  <c r="R322"/>
  <c r="R320"/>
  <c r="R311"/>
  <c r="R301"/>
  <c r="R299"/>
  <c r="R296"/>
  <c r="R294"/>
  <c r="R268"/>
  <c r="R258"/>
  <c r="R256"/>
  <c r="R249"/>
  <c r="R247"/>
  <c r="R237"/>
  <c r="R235"/>
  <c r="R232"/>
  <c r="R230"/>
  <c r="R206"/>
  <c r="R199"/>
  <c r="R187"/>
  <c r="R182"/>
  <c r="R180"/>
  <c r="R171"/>
  <c r="R164"/>
  <c r="R155"/>
  <c r="R148"/>
  <c r="R139"/>
  <c r="R134"/>
  <c r="R132"/>
  <c r="R123"/>
  <c r="R118"/>
  <c r="R116"/>
  <c r="R107"/>
  <c r="R100"/>
  <c r="R91"/>
  <c r="R86"/>
  <c r="R84"/>
  <c r="R70"/>
  <c r="R68"/>
  <c r="R59"/>
  <c r="R52"/>
  <c r="R43"/>
  <c r="R38"/>
  <c r="R36"/>
  <c r="R27"/>
  <c r="R22"/>
  <c r="R20"/>
  <c r="R11"/>
  <c r="R509"/>
  <c r="R504"/>
  <c r="R502"/>
  <c r="R493"/>
  <c r="R488"/>
  <c r="R486"/>
  <c r="R472"/>
  <c r="R746"/>
  <c r="R304"/>
  <c r="R297"/>
  <c r="R295"/>
  <c r="R285"/>
  <c r="R283"/>
  <c r="R252"/>
  <c r="R240"/>
  <c r="R233"/>
  <c r="R219"/>
  <c r="R207"/>
  <c r="R192"/>
  <c r="R167"/>
  <c r="R160"/>
  <c r="R151"/>
  <c r="R135"/>
  <c r="R128"/>
  <c r="R119"/>
  <c r="R112"/>
  <c r="R103"/>
  <c r="R96"/>
  <c r="R87"/>
  <c r="R80"/>
  <c r="R71"/>
  <c r="R64"/>
  <c r="R55"/>
  <c r="R48"/>
  <c r="R32"/>
  <c r="R23"/>
  <c r="R16"/>
  <c r="R505"/>
  <c r="R498"/>
  <c r="R489"/>
  <c r="R739"/>
  <c r="R737"/>
  <c r="R379"/>
  <c r="R363"/>
  <c r="R328"/>
  <c r="R262"/>
  <c r="R460"/>
  <c r="R448"/>
  <c r="R326"/>
  <c r="R427"/>
  <c r="R419"/>
  <c r="R403"/>
  <c r="R375"/>
  <c r="R359"/>
  <c r="R312"/>
  <c r="R274"/>
  <c r="R246"/>
  <c r="R210"/>
  <c r="R186"/>
  <c r="R170"/>
  <c r="R154"/>
  <c r="R138"/>
  <c r="R122"/>
  <c r="R106"/>
  <c r="R90"/>
  <c r="R74"/>
  <c r="R58"/>
  <c r="R42"/>
  <c r="R26"/>
  <c r="R10"/>
  <c r="R508"/>
  <c r="R492"/>
  <c r="R476"/>
  <c r="R484"/>
  <c r="R482"/>
  <c r="R473"/>
  <c r="R468"/>
  <c r="R466"/>
  <c r="R457"/>
  <c r="R454"/>
  <c r="R445"/>
  <c r="R440"/>
  <c r="R438"/>
  <c r="R750"/>
  <c r="R741"/>
  <c r="R736"/>
  <c r="R734"/>
  <c r="R725"/>
  <c r="R720"/>
  <c r="R718"/>
  <c r="R709"/>
  <c r="R704"/>
  <c r="R702"/>
  <c r="R693"/>
  <c r="R688"/>
  <c r="R686"/>
  <c r="R677"/>
  <c r="R672"/>
  <c r="R670"/>
  <c r="R661"/>
  <c r="R654"/>
  <c r="R645"/>
  <c r="R640"/>
  <c r="R638"/>
  <c r="R624"/>
  <c r="R622"/>
  <c r="R608"/>
  <c r="R606"/>
  <c r="R597"/>
  <c r="R592"/>
  <c r="R590"/>
  <c r="R581"/>
  <c r="R576"/>
  <c r="R574"/>
  <c r="R560"/>
  <c r="R558"/>
  <c r="R549"/>
  <c r="R544"/>
  <c r="R542"/>
  <c r="R537"/>
  <c r="R534"/>
  <c r="R529"/>
  <c r="R730"/>
  <c r="R721"/>
  <c r="R714"/>
  <c r="R698"/>
  <c r="R689"/>
  <c r="R682"/>
  <c r="R673"/>
  <c r="R657"/>
  <c r="R650"/>
  <c r="R641"/>
  <c r="R634"/>
  <c r="R618"/>
  <c r="R602"/>
  <c r="R593"/>
  <c r="R586"/>
  <c r="R577"/>
  <c r="R570"/>
  <c r="R561"/>
  <c r="R554"/>
  <c r="R545"/>
  <c r="R522"/>
  <c r="R444"/>
  <c r="R708"/>
  <c r="R692"/>
  <c r="R676"/>
  <c r="R644"/>
  <c r="R628"/>
  <c r="R612"/>
  <c r="R580"/>
  <c r="R564"/>
  <c r="R548"/>
  <c r="R335"/>
  <c r="R319"/>
  <c r="R303"/>
  <c r="R287"/>
  <c r="R271"/>
  <c r="R255"/>
  <c r="R239"/>
  <c r="R223"/>
  <c r="R183"/>
  <c r="R339"/>
  <c r="R323"/>
  <c r="R307"/>
  <c r="R291"/>
  <c r="R275"/>
  <c r="R259"/>
  <c r="R243"/>
  <c r="R227"/>
  <c r="R211"/>
  <c r="R203"/>
  <c r="R179"/>
  <c r="R175"/>
  <c r="S93" i="13"/>
  <c r="T93"/>
  <c r="R93"/>
  <c r="D18" i="37" l="1"/>
  <c r="F18"/>
  <c r="G18"/>
  <c r="H18"/>
  <c r="D18" i="36"/>
  <c r="E18"/>
  <c r="F18"/>
  <c r="G18"/>
  <c r="H18"/>
  <c r="I18"/>
  <c r="J18"/>
  <c r="K18"/>
  <c r="L18"/>
  <c r="M18"/>
  <c r="N18"/>
  <c r="O18"/>
  <c r="P18"/>
  <c r="Q18"/>
  <c r="R18"/>
  <c r="S18"/>
  <c r="T18"/>
  <c r="O6"/>
  <c r="E32" i="35"/>
  <c r="F32"/>
  <c r="G32"/>
  <c r="H32"/>
  <c r="I32"/>
  <c r="J32"/>
  <c r="K32"/>
  <c r="L32"/>
  <c r="M32"/>
  <c r="N32"/>
  <c r="O32"/>
  <c r="P32"/>
  <c r="Q32"/>
  <c r="R32"/>
  <c r="P197" i="44"/>
  <c r="O197"/>
  <c r="P178"/>
  <c r="O178"/>
  <c r="Q178" s="1"/>
  <c r="P176"/>
  <c r="O176"/>
  <c r="P162"/>
  <c r="O162"/>
  <c r="P155"/>
  <c r="O155"/>
  <c r="P154"/>
  <c r="O154"/>
  <c r="Q154" s="1"/>
  <c r="P153"/>
  <c r="O153"/>
  <c r="P152"/>
  <c r="O152"/>
  <c r="P151"/>
  <c r="O151"/>
  <c r="P150"/>
  <c r="O150"/>
  <c r="P149"/>
  <c r="O149"/>
  <c r="P148"/>
  <c r="O148"/>
  <c r="Q148" s="1"/>
  <c r="P138"/>
  <c r="O138"/>
  <c r="P137"/>
  <c r="O137"/>
  <c r="P136"/>
  <c r="O136"/>
  <c r="P110"/>
  <c r="O110"/>
  <c r="O87"/>
  <c r="P87"/>
  <c r="O83"/>
  <c r="P83"/>
  <c r="O84"/>
  <c r="P84"/>
  <c r="P82"/>
  <c r="O82"/>
  <c r="P69"/>
  <c r="O69"/>
  <c r="O31"/>
  <c r="P31"/>
  <c r="P27"/>
  <c r="O27"/>
  <c r="P26"/>
  <c r="O26"/>
  <c r="P25"/>
  <c r="O25"/>
  <c r="P24"/>
  <c r="O24"/>
  <c r="P21"/>
  <c r="O21"/>
  <c r="P17" i="40"/>
  <c r="O17"/>
  <c r="O63" i="39"/>
  <c r="P63"/>
  <c r="Q63" s="1"/>
  <c r="O53"/>
  <c r="P53"/>
  <c r="O23"/>
  <c r="P23"/>
  <c r="Q23" s="1"/>
  <c r="O24"/>
  <c r="Q24" s="1"/>
  <c r="P24"/>
  <c r="O25"/>
  <c r="P25"/>
  <c r="Q25" s="1"/>
  <c r="O26"/>
  <c r="P26"/>
  <c r="O27"/>
  <c r="P27"/>
  <c r="Q27" s="1"/>
  <c r="O28"/>
  <c r="P28"/>
  <c r="D11" i="38"/>
  <c r="E11"/>
  <c r="F11"/>
  <c r="G11"/>
  <c r="H11"/>
  <c r="I11"/>
  <c r="J11"/>
  <c r="K11"/>
  <c r="L11"/>
  <c r="M11"/>
  <c r="N11"/>
  <c r="O11"/>
  <c r="P11"/>
  <c r="Q11"/>
  <c r="D17" i="28"/>
  <c r="E17"/>
  <c r="F17"/>
  <c r="G17"/>
  <c r="H17"/>
  <c r="I17"/>
  <c r="J17"/>
  <c r="K17"/>
  <c r="L17"/>
  <c r="M17"/>
  <c r="N17"/>
  <c r="O17"/>
  <c r="P17"/>
  <c r="Q17"/>
  <c r="R17"/>
  <c r="S17"/>
  <c r="T17"/>
  <c r="D17" i="29"/>
  <c r="F17"/>
  <c r="G17"/>
  <c r="H17"/>
  <c r="O450" i="21"/>
  <c r="O451"/>
  <c r="O452"/>
  <c r="O453"/>
  <c r="O454"/>
  <c r="O455"/>
  <c r="O456"/>
  <c r="O457"/>
  <c r="O458"/>
  <c r="O459"/>
  <c r="O397"/>
  <c r="O398"/>
  <c r="O399"/>
  <c r="O400"/>
  <c r="O401"/>
  <c r="O402"/>
  <c r="O403"/>
  <c r="O404"/>
  <c r="O405"/>
  <c r="O406"/>
  <c r="O407"/>
  <c r="O408"/>
  <c r="O409"/>
  <c r="O410"/>
  <c r="O411"/>
  <c r="O412"/>
  <c r="O413"/>
  <c r="O414"/>
  <c r="O415"/>
  <c r="O382"/>
  <c r="O364"/>
  <c r="O365"/>
  <c r="O366"/>
  <c r="O367"/>
  <c r="O368"/>
  <c r="O369"/>
  <c r="O370"/>
  <c r="O371"/>
  <c r="O372"/>
  <c r="O373"/>
  <c r="O374"/>
  <c r="O375"/>
  <c r="O347"/>
  <c r="O348"/>
  <c r="O349"/>
  <c r="O350"/>
  <c r="O351"/>
  <c r="O352"/>
  <c r="O353"/>
  <c r="O354"/>
  <c r="O355"/>
  <c r="O356"/>
  <c r="O357"/>
  <c r="O358"/>
  <c r="O359"/>
  <c r="O360"/>
  <c r="O361"/>
  <c r="O328"/>
  <c r="O325"/>
  <c r="O318"/>
  <c r="O303"/>
  <c r="O298"/>
  <c r="O290"/>
  <c r="O420"/>
  <c r="O425"/>
  <c r="O441"/>
  <c r="D20" i="46"/>
  <c r="E20"/>
  <c r="F20"/>
  <c r="G20"/>
  <c r="H20"/>
  <c r="C67" i="56"/>
  <c r="D67"/>
  <c r="E67"/>
  <c r="F67"/>
  <c r="G67"/>
  <c r="R41" i="45"/>
  <c r="S41"/>
  <c r="T41"/>
  <c r="D41"/>
  <c r="E41"/>
  <c r="F41"/>
  <c r="G41"/>
  <c r="H41"/>
  <c r="I41"/>
  <c r="J41"/>
  <c r="K41"/>
  <c r="L41"/>
  <c r="M41"/>
  <c r="N41"/>
  <c r="O41"/>
  <c r="P41"/>
  <c r="Q41"/>
  <c r="D19"/>
  <c r="E19"/>
  <c r="F19"/>
  <c r="G19"/>
  <c r="H19"/>
  <c r="I19"/>
  <c r="J19"/>
  <c r="K19"/>
  <c r="L19"/>
  <c r="M19"/>
  <c r="N19"/>
  <c r="R19"/>
  <c r="S19"/>
  <c r="D93" i="13"/>
  <c r="E93"/>
  <c r="F93"/>
  <c r="G93"/>
  <c r="H93"/>
  <c r="I93"/>
  <c r="J93"/>
  <c r="K93"/>
  <c r="L93"/>
  <c r="M93"/>
  <c r="N93"/>
  <c r="O93"/>
  <c r="P93"/>
  <c r="Q93"/>
  <c r="C74" i="53"/>
  <c r="D74"/>
  <c r="E74"/>
  <c r="F74"/>
  <c r="G74"/>
  <c r="H74"/>
  <c r="I74"/>
  <c r="J74"/>
  <c r="K74"/>
  <c r="L74"/>
  <c r="M74"/>
  <c r="Q74"/>
  <c r="R74"/>
  <c r="D92" i="14"/>
  <c r="E92"/>
  <c r="F92"/>
  <c r="G92"/>
  <c r="H92"/>
  <c r="I92"/>
  <c r="J92"/>
  <c r="K92"/>
  <c r="L92"/>
  <c r="M92"/>
  <c r="N92"/>
  <c r="O92"/>
  <c r="P92"/>
  <c r="Q92"/>
  <c r="R92"/>
  <c r="S92"/>
  <c r="T92"/>
  <c r="U92"/>
  <c r="V92"/>
  <c r="D87" i="15"/>
  <c r="E87"/>
  <c r="F87"/>
  <c r="P83" i="13"/>
  <c r="Q83" s="1"/>
  <c r="O83"/>
  <c r="P79"/>
  <c r="Q79" s="1"/>
  <c r="O79"/>
  <c r="P72"/>
  <c r="Q72" s="1"/>
  <c r="O72"/>
  <c r="P59"/>
  <c r="Q59" s="1"/>
  <c r="O59"/>
  <c r="P36"/>
  <c r="Q36" s="1"/>
  <c r="O36"/>
  <c r="P19"/>
  <c r="O19"/>
  <c r="Q84" i="44" l="1"/>
  <c r="Q155"/>
  <c r="Q176"/>
  <c r="Q197"/>
  <c r="Q24"/>
  <c r="Q83"/>
  <c r="Q28" i="39"/>
  <c r="Q21" i="44"/>
  <c r="Q25"/>
  <c r="Q27"/>
  <c r="Q69"/>
  <c r="Q136"/>
  <c r="Q152"/>
  <c r="Q149"/>
  <c r="Q26"/>
  <c r="Q82"/>
  <c r="Q137"/>
  <c r="Q151"/>
  <c r="Q153"/>
  <c r="Q110"/>
  <c r="Q150"/>
  <c r="Q31"/>
  <c r="Q87"/>
  <c r="Q138"/>
  <c r="Q162"/>
  <c r="Q17" i="40"/>
  <c r="Q26" i="39"/>
  <c r="Q53"/>
  <c r="O18" i="43"/>
  <c r="R47" i="39"/>
  <c r="S47"/>
  <c r="D47"/>
  <c r="E47"/>
  <c r="F47"/>
  <c r="G47"/>
  <c r="H47"/>
  <c r="I47"/>
  <c r="J47"/>
  <c r="K47"/>
  <c r="L47"/>
  <c r="M47"/>
  <c r="N47"/>
  <c r="C47"/>
  <c r="S117" i="21"/>
  <c r="R117"/>
  <c r="D486" i="25" l="1"/>
  <c r="D483"/>
  <c r="D480"/>
  <c r="C486"/>
  <c r="C483"/>
  <c r="C480"/>
  <c r="T69" i="39" l="1"/>
  <c r="P69"/>
  <c r="O69"/>
  <c r="T68"/>
  <c r="P68"/>
  <c r="Q68" s="1"/>
  <c r="O68"/>
  <c r="T67"/>
  <c r="P67"/>
  <c r="O67"/>
  <c r="T66"/>
  <c r="P66"/>
  <c r="O66"/>
  <c r="S65"/>
  <c r="R65"/>
  <c r="N65"/>
  <c r="M65"/>
  <c r="L65"/>
  <c r="K65"/>
  <c r="J65"/>
  <c r="I65"/>
  <c r="H65"/>
  <c r="G65"/>
  <c r="F65"/>
  <c r="E65"/>
  <c r="D65"/>
  <c r="C65"/>
  <c r="T64"/>
  <c r="P64"/>
  <c r="O64"/>
  <c r="T63"/>
  <c r="T62"/>
  <c r="P62"/>
  <c r="O62"/>
  <c r="S61"/>
  <c r="R61"/>
  <c r="N61"/>
  <c r="M61"/>
  <c r="L61"/>
  <c r="K61"/>
  <c r="J61"/>
  <c r="I61"/>
  <c r="H61"/>
  <c r="G61"/>
  <c r="F61"/>
  <c r="E61"/>
  <c r="D61"/>
  <c r="C61"/>
  <c r="T60"/>
  <c r="P60"/>
  <c r="O60"/>
  <c r="T59"/>
  <c r="P59"/>
  <c r="O59"/>
  <c r="T58"/>
  <c r="P58"/>
  <c r="O58"/>
  <c r="T57"/>
  <c r="P57"/>
  <c r="O57"/>
  <c r="S56"/>
  <c r="R56"/>
  <c r="T56" s="1"/>
  <c r="N56"/>
  <c r="M56"/>
  <c r="L56"/>
  <c r="K56"/>
  <c r="J56"/>
  <c r="I56"/>
  <c r="H56"/>
  <c r="G56"/>
  <c r="F56"/>
  <c r="E56"/>
  <c r="D56"/>
  <c r="C56"/>
  <c r="T55"/>
  <c r="P55"/>
  <c r="O55"/>
  <c r="T54"/>
  <c r="P54"/>
  <c r="O54"/>
  <c r="T53"/>
  <c r="T52"/>
  <c r="P52"/>
  <c r="O52"/>
  <c r="S51"/>
  <c r="R51"/>
  <c r="N51"/>
  <c r="M51"/>
  <c r="L51"/>
  <c r="K51"/>
  <c r="J51"/>
  <c r="I51"/>
  <c r="H51"/>
  <c r="G51"/>
  <c r="F51"/>
  <c r="E51"/>
  <c r="D51"/>
  <c r="C51"/>
  <c r="T50"/>
  <c r="P50"/>
  <c r="O50"/>
  <c r="T49"/>
  <c r="P49"/>
  <c r="O49"/>
  <c r="T48"/>
  <c r="P48"/>
  <c r="O48"/>
  <c r="T46"/>
  <c r="P46"/>
  <c r="O46"/>
  <c r="T45"/>
  <c r="P45"/>
  <c r="O45"/>
  <c r="T44"/>
  <c r="P44"/>
  <c r="O44"/>
  <c r="S43"/>
  <c r="R43"/>
  <c r="N43"/>
  <c r="M43"/>
  <c r="L43"/>
  <c r="K43"/>
  <c r="J43"/>
  <c r="I43"/>
  <c r="H43"/>
  <c r="G43"/>
  <c r="F43"/>
  <c r="E43"/>
  <c r="D43"/>
  <c r="C43"/>
  <c r="T42"/>
  <c r="P42"/>
  <c r="O42"/>
  <c r="T41"/>
  <c r="P41"/>
  <c r="O41"/>
  <c r="T40"/>
  <c r="P40"/>
  <c r="O40"/>
  <c r="T39"/>
  <c r="P39"/>
  <c r="O39"/>
  <c r="S38"/>
  <c r="R38"/>
  <c r="N38"/>
  <c r="M38"/>
  <c r="L38"/>
  <c r="K38"/>
  <c r="J38"/>
  <c r="I38"/>
  <c r="H38"/>
  <c r="G38"/>
  <c r="F38"/>
  <c r="E38"/>
  <c r="D38"/>
  <c r="C38"/>
  <c r="T37"/>
  <c r="P37"/>
  <c r="Q37" s="1"/>
  <c r="O37"/>
  <c r="T36"/>
  <c r="P36"/>
  <c r="O36"/>
  <c r="S35"/>
  <c r="R35"/>
  <c r="N35"/>
  <c r="M35"/>
  <c r="L35"/>
  <c r="K35"/>
  <c r="J35"/>
  <c r="I35"/>
  <c r="H35"/>
  <c r="G35"/>
  <c r="F35"/>
  <c r="E35"/>
  <c r="D35"/>
  <c r="C35"/>
  <c r="T34"/>
  <c r="P34"/>
  <c r="O34"/>
  <c r="T33"/>
  <c r="P33"/>
  <c r="O33"/>
  <c r="T32"/>
  <c r="P32"/>
  <c r="O32"/>
  <c r="T31"/>
  <c r="P31"/>
  <c r="O31"/>
  <c r="T30"/>
  <c r="P30"/>
  <c r="O30"/>
  <c r="S29"/>
  <c r="R29"/>
  <c r="N29"/>
  <c r="M29"/>
  <c r="L29"/>
  <c r="K29"/>
  <c r="J29"/>
  <c r="I29"/>
  <c r="H29"/>
  <c r="G29"/>
  <c r="F29"/>
  <c r="E29"/>
  <c r="D29"/>
  <c r="C29"/>
  <c r="T28"/>
  <c r="T27"/>
  <c r="T26"/>
  <c r="T25"/>
  <c r="T24"/>
  <c r="T23"/>
  <c r="T22"/>
  <c r="P22"/>
  <c r="O22"/>
  <c r="S21"/>
  <c r="R21"/>
  <c r="N21"/>
  <c r="M21"/>
  <c r="L21"/>
  <c r="K21"/>
  <c r="J21"/>
  <c r="I21"/>
  <c r="H21"/>
  <c r="G21"/>
  <c r="F21"/>
  <c r="E21"/>
  <c r="D21"/>
  <c r="C21"/>
  <c r="T20"/>
  <c r="P20"/>
  <c r="O20"/>
  <c r="T19"/>
  <c r="P19"/>
  <c r="O19"/>
  <c r="T18"/>
  <c r="P18"/>
  <c r="O18"/>
  <c r="T17"/>
  <c r="P17"/>
  <c r="O17"/>
  <c r="T16"/>
  <c r="P16"/>
  <c r="O16"/>
  <c r="T15"/>
  <c r="P15"/>
  <c r="O15"/>
  <c r="T14"/>
  <c r="P14"/>
  <c r="O14"/>
  <c r="S13"/>
  <c r="R13"/>
  <c r="N13"/>
  <c r="M13"/>
  <c r="L13"/>
  <c r="K13"/>
  <c r="J13"/>
  <c r="I13"/>
  <c r="H13"/>
  <c r="G13"/>
  <c r="F13"/>
  <c r="E13"/>
  <c r="D13"/>
  <c r="C13"/>
  <c r="T12"/>
  <c r="P12"/>
  <c r="O12"/>
  <c r="T11"/>
  <c r="P11"/>
  <c r="O11"/>
  <c r="T10"/>
  <c r="P10"/>
  <c r="O10"/>
  <c r="T9"/>
  <c r="P9"/>
  <c r="Q9" s="1"/>
  <c r="O9"/>
  <c r="S8"/>
  <c r="R8"/>
  <c r="N8"/>
  <c r="M8"/>
  <c r="L8"/>
  <c r="K8"/>
  <c r="J8"/>
  <c r="I8"/>
  <c r="H8"/>
  <c r="G8"/>
  <c r="F8"/>
  <c r="E8"/>
  <c r="D8"/>
  <c r="C8"/>
  <c r="T7"/>
  <c r="P7"/>
  <c r="O7"/>
  <c r="T47" i="34"/>
  <c r="T46"/>
  <c r="T45"/>
  <c r="S44"/>
  <c r="R44"/>
  <c r="N44"/>
  <c r="M44"/>
  <c r="L44"/>
  <c r="K44"/>
  <c r="J44"/>
  <c r="I44"/>
  <c r="H44"/>
  <c r="G44"/>
  <c r="F44"/>
  <c r="E44"/>
  <c r="D44"/>
  <c r="C44"/>
  <c r="T43"/>
  <c r="A43"/>
  <c r="A44" s="1"/>
  <c r="A45" s="1"/>
  <c r="T42"/>
  <c r="T41"/>
  <c r="T40"/>
  <c r="T39"/>
  <c r="T38"/>
  <c r="T37"/>
  <c r="S36"/>
  <c r="R36"/>
  <c r="N36"/>
  <c r="M36"/>
  <c r="L36"/>
  <c r="K36"/>
  <c r="J36"/>
  <c r="I36"/>
  <c r="H36"/>
  <c r="G36"/>
  <c r="F36"/>
  <c r="E36"/>
  <c r="D36"/>
  <c r="C36"/>
  <c r="T35"/>
  <c r="A35"/>
  <c r="A36" s="1"/>
  <c r="A37" s="1"/>
  <c r="A38" s="1"/>
  <c r="A39" s="1"/>
  <c r="A40" s="1"/>
  <c r="A41" s="1"/>
  <c r="T34"/>
  <c r="T33"/>
  <c r="T32"/>
  <c r="T31"/>
  <c r="T30"/>
  <c r="T29"/>
  <c r="S28"/>
  <c r="R28"/>
  <c r="N28"/>
  <c r="M28"/>
  <c r="L28"/>
  <c r="K28"/>
  <c r="J28"/>
  <c r="I28"/>
  <c r="H28"/>
  <c r="G28"/>
  <c r="F28"/>
  <c r="E28"/>
  <c r="D28"/>
  <c r="C28"/>
  <c r="T27"/>
  <c r="A27"/>
  <c r="A28" s="1"/>
  <c r="A29" s="1"/>
  <c r="A30" s="1"/>
  <c r="A31" s="1"/>
  <c r="A32" s="1"/>
  <c r="A33" s="1"/>
  <c r="T26"/>
  <c r="T25"/>
  <c r="T24"/>
  <c r="T23"/>
  <c r="S22"/>
  <c r="R22"/>
  <c r="N22"/>
  <c r="M22"/>
  <c r="L22"/>
  <c r="K22"/>
  <c r="J22"/>
  <c r="I22"/>
  <c r="H22"/>
  <c r="G22"/>
  <c r="F22"/>
  <c r="E22"/>
  <c r="D22"/>
  <c r="C22"/>
  <c r="A22"/>
  <c r="A23" s="1"/>
  <c r="A24" s="1"/>
  <c r="A25" s="1"/>
  <c r="T21"/>
  <c r="T20"/>
  <c r="S19"/>
  <c r="R19"/>
  <c r="N19"/>
  <c r="M19"/>
  <c r="L19"/>
  <c r="K19"/>
  <c r="J19"/>
  <c r="I19"/>
  <c r="H19"/>
  <c r="G19"/>
  <c r="F19"/>
  <c r="E19"/>
  <c r="D19"/>
  <c r="C19"/>
  <c r="A19"/>
  <c r="A20" s="1"/>
  <c r="T18"/>
  <c r="T17"/>
  <c r="S16"/>
  <c r="R16"/>
  <c r="N16"/>
  <c r="M16"/>
  <c r="L16"/>
  <c r="K16"/>
  <c r="J16"/>
  <c r="I16"/>
  <c r="H16"/>
  <c r="G16"/>
  <c r="F16"/>
  <c r="E16"/>
  <c r="D16"/>
  <c r="C16"/>
  <c r="T15"/>
  <c r="A15"/>
  <c r="A16" s="1"/>
  <c r="A17" s="1"/>
  <c r="T14"/>
  <c r="T13"/>
  <c r="T12"/>
  <c r="T11"/>
  <c r="T10"/>
  <c r="T9"/>
  <c r="A9"/>
  <c r="A10" s="1"/>
  <c r="A11" s="1"/>
  <c r="A12" s="1"/>
  <c r="A13" s="1"/>
  <c r="S8"/>
  <c r="R8"/>
  <c r="N8"/>
  <c r="M8"/>
  <c r="L8"/>
  <c r="K8"/>
  <c r="J8"/>
  <c r="I8"/>
  <c r="H8"/>
  <c r="G8"/>
  <c r="F8"/>
  <c r="E8"/>
  <c r="D8"/>
  <c r="C8"/>
  <c r="T7"/>
  <c r="T52" i="33"/>
  <c r="T51"/>
  <c r="T50"/>
  <c r="T49"/>
  <c r="T48"/>
  <c r="S47"/>
  <c r="R47"/>
  <c r="N47"/>
  <c r="M47"/>
  <c r="L47"/>
  <c r="K47"/>
  <c r="J47"/>
  <c r="I47"/>
  <c r="H47"/>
  <c r="G47"/>
  <c r="F47"/>
  <c r="E47"/>
  <c r="D47"/>
  <c r="C47"/>
  <c r="T46"/>
  <c r="T45"/>
  <c r="T44"/>
  <c r="T43"/>
  <c r="S42"/>
  <c r="R42"/>
  <c r="N42"/>
  <c r="M42"/>
  <c r="L42"/>
  <c r="K42"/>
  <c r="J42"/>
  <c r="I42"/>
  <c r="H42"/>
  <c r="G42"/>
  <c r="F42"/>
  <c r="E42"/>
  <c r="D42"/>
  <c r="C42"/>
  <c r="T41"/>
  <c r="T40"/>
  <c r="T39"/>
  <c r="S38"/>
  <c r="R38"/>
  <c r="N38"/>
  <c r="M38"/>
  <c r="L38"/>
  <c r="K38"/>
  <c r="J38"/>
  <c r="I38"/>
  <c r="H38"/>
  <c r="G38"/>
  <c r="F38"/>
  <c r="E38"/>
  <c r="D38"/>
  <c r="C38"/>
  <c r="T37"/>
  <c r="T36"/>
  <c r="T35"/>
  <c r="S34"/>
  <c r="R34"/>
  <c r="N34"/>
  <c r="M34"/>
  <c r="L34"/>
  <c r="K34"/>
  <c r="J34"/>
  <c r="I34"/>
  <c r="H34"/>
  <c r="G34"/>
  <c r="F34"/>
  <c r="E34"/>
  <c r="D34"/>
  <c r="C34"/>
  <c r="T33"/>
  <c r="T32"/>
  <c r="T31"/>
  <c r="S30"/>
  <c r="R30"/>
  <c r="N30"/>
  <c r="M30"/>
  <c r="L30"/>
  <c r="K30"/>
  <c r="J30"/>
  <c r="I30"/>
  <c r="H30"/>
  <c r="G30"/>
  <c r="F30"/>
  <c r="E30"/>
  <c r="D30"/>
  <c r="C30"/>
  <c r="T29"/>
  <c r="T28"/>
  <c r="T27"/>
  <c r="T26"/>
  <c r="S25"/>
  <c r="R25"/>
  <c r="N25"/>
  <c r="M25"/>
  <c r="L25"/>
  <c r="K25"/>
  <c r="J25"/>
  <c r="I25"/>
  <c r="H25"/>
  <c r="G25"/>
  <c r="F25"/>
  <c r="E25"/>
  <c r="D25"/>
  <c r="C25"/>
  <c r="T24"/>
  <c r="T23"/>
  <c r="T22"/>
  <c r="S21"/>
  <c r="R21"/>
  <c r="N21"/>
  <c r="M21"/>
  <c r="L21"/>
  <c r="K21"/>
  <c r="J21"/>
  <c r="I21"/>
  <c r="H21"/>
  <c r="G21"/>
  <c r="F21"/>
  <c r="E21"/>
  <c r="D21"/>
  <c r="C21"/>
  <c r="T20"/>
  <c r="T19"/>
  <c r="T18"/>
  <c r="T17"/>
  <c r="S16"/>
  <c r="R16"/>
  <c r="N16"/>
  <c r="M16"/>
  <c r="L16"/>
  <c r="K16"/>
  <c r="J16"/>
  <c r="I16"/>
  <c r="H16"/>
  <c r="G16"/>
  <c r="F16"/>
  <c r="E16"/>
  <c r="D16"/>
  <c r="C16"/>
  <c r="T15"/>
  <c r="T14"/>
  <c r="T13"/>
  <c r="S12"/>
  <c r="R12"/>
  <c r="N12"/>
  <c r="M12"/>
  <c r="L12"/>
  <c r="K12"/>
  <c r="J12"/>
  <c r="I12"/>
  <c r="H12"/>
  <c r="G12"/>
  <c r="F12"/>
  <c r="E12"/>
  <c r="D12"/>
  <c r="C12"/>
  <c r="T11"/>
  <c r="T10"/>
  <c r="T9"/>
  <c r="S8"/>
  <c r="R8"/>
  <c r="N8"/>
  <c r="M8"/>
  <c r="L8"/>
  <c r="K8"/>
  <c r="J8"/>
  <c r="I8"/>
  <c r="H8"/>
  <c r="G8"/>
  <c r="F8"/>
  <c r="E8"/>
  <c r="D8"/>
  <c r="C8"/>
  <c r="T7"/>
  <c r="H495" i="25"/>
  <c r="E495"/>
  <c r="H494"/>
  <c r="E494"/>
  <c r="H493"/>
  <c r="E493"/>
  <c r="H492"/>
  <c r="E492"/>
  <c r="H491"/>
  <c r="E491"/>
  <c r="H490"/>
  <c r="E490"/>
  <c r="H489"/>
  <c r="E489"/>
  <c r="H488"/>
  <c r="E488"/>
  <c r="H487"/>
  <c r="E487"/>
  <c r="E486" s="1"/>
  <c r="H485"/>
  <c r="E485"/>
  <c r="H484"/>
  <c r="E484"/>
  <c r="E483" s="1"/>
  <c r="H482"/>
  <c r="E482"/>
  <c r="H481"/>
  <c r="H480" s="1"/>
  <c r="E481"/>
  <c r="E480" s="1"/>
  <c r="H479"/>
  <c r="E479"/>
  <c r="H478"/>
  <c r="E478"/>
  <c r="H477"/>
  <c r="E477"/>
  <c r="H476"/>
  <c r="E476"/>
  <c r="H475"/>
  <c r="E475"/>
  <c r="H474"/>
  <c r="E474"/>
  <c r="H473"/>
  <c r="E473"/>
  <c r="H472"/>
  <c r="E472"/>
  <c r="H471"/>
  <c r="E471"/>
  <c r="G470"/>
  <c r="F470"/>
  <c r="D470"/>
  <c r="C470"/>
  <c r="H469"/>
  <c r="E469"/>
  <c r="H468"/>
  <c r="E468"/>
  <c r="H467"/>
  <c r="E467"/>
  <c r="H466"/>
  <c r="E466"/>
  <c r="H465"/>
  <c r="E465"/>
  <c r="H464"/>
  <c r="E464"/>
  <c r="G463"/>
  <c r="F463"/>
  <c r="D463"/>
  <c r="C463"/>
  <c r="H462"/>
  <c r="E462"/>
  <c r="H461"/>
  <c r="E461"/>
  <c r="H460"/>
  <c r="E460"/>
  <c r="H459"/>
  <c r="E459"/>
  <c r="H458"/>
  <c r="E458"/>
  <c r="E456" s="1"/>
  <c r="H457"/>
  <c r="E457"/>
  <c r="G456"/>
  <c r="G455" s="1"/>
  <c r="F456"/>
  <c r="F455" s="1"/>
  <c r="D456"/>
  <c r="C456"/>
  <c r="C455" s="1"/>
  <c r="H454"/>
  <c r="E454"/>
  <c r="H453"/>
  <c r="E453"/>
  <c r="H452"/>
  <c r="E452"/>
  <c r="H451"/>
  <c r="E451"/>
  <c r="H450"/>
  <c r="E450"/>
  <c r="H449"/>
  <c r="E449"/>
  <c r="H448"/>
  <c r="E448"/>
  <c r="H447"/>
  <c r="E447"/>
  <c r="H446"/>
  <c r="E446"/>
  <c r="H445"/>
  <c r="E445"/>
  <c r="H444"/>
  <c r="H443" s="1"/>
  <c r="E444"/>
  <c r="G443"/>
  <c r="F443"/>
  <c r="D443"/>
  <c r="C443"/>
  <c r="H442"/>
  <c r="E442"/>
  <c r="H441"/>
  <c r="E441"/>
  <c r="H440"/>
  <c r="E440"/>
  <c r="G439"/>
  <c r="F439"/>
  <c r="D439"/>
  <c r="C439"/>
  <c r="H438"/>
  <c r="E438"/>
  <c r="H437"/>
  <c r="E437"/>
  <c r="H436"/>
  <c r="E436"/>
  <c r="H435"/>
  <c r="E435"/>
  <c r="H434"/>
  <c r="E434"/>
  <c r="H433"/>
  <c r="E433"/>
  <c r="H432"/>
  <c r="E432"/>
  <c r="H431"/>
  <c r="E431"/>
  <c r="H430"/>
  <c r="E430"/>
  <c r="H429"/>
  <c r="E429"/>
  <c r="H428"/>
  <c r="E428"/>
  <c r="H427"/>
  <c r="E427"/>
  <c r="H426"/>
  <c r="E426"/>
  <c r="H425"/>
  <c r="E425"/>
  <c r="H424"/>
  <c r="E424"/>
  <c r="H423"/>
  <c r="E423"/>
  <c r="H422"/>
  <c r="E422"/>
  <c r="H421"/>
  <c r="E421"/>
  <c r="H420"/>
  <c r="E420"/>
  <c r="H419"/>
  <c r="E419"/>
  <c r="H418"/>
  <c r="E418"/>
  <c r="H417"/>
  <c r="E417"/>
  <c r="H416"/>
  <c r="E416"/>
  <c r="H415"/>
  <c r="E415"/>
  <c r="H414"/>
  <c r="E414"/>
  <c r="H413"/>
  <c r="E413"/>
  <c r="G412"/>
  <c r="G411" s="1"/>
  <c r="F412"/>
  <c r="F411" s="1"/>
  <c r="D412"/>
  <c r="C412"/>
  <c r="H410"/>
  <c r="E410"/>
  <c r="H409"/>
  <c r="E409"/>
  <c r="H408"/>
  <c r="E408"/>
  <c r="H407"/>
  <c r="E407"/>
  <c r="H406"/>
  <c r="E406"/>
  <c r="H405"/>
  <c r="E405"/>
  <c r="H404"/>
  <c r="E404"/>
  <c r="H403"/>
  <c r="E403"/>
  <c r="H402"/>
  <c r="E402"/>
  <c r="H401"/>
  <c r="E401"/>
  <c r="H400"/>
  <c r="E400"/>
  <c r="H399"/>
  <c r="E399"/>
  <c r="H398"/>
  <c r="E398"/>
  <c r="H397"/>
  <c r="E397"/>
  <c r="H396"/>
  <c r="E396"/>
  <c r="H395"/>
  <c r="E395"/>
  <c r="H394"/>
  <c r="E394"/>
  <c r="H393"/>
  <c r="E393"/>
  <c r="H392"/>
  <c r="E392"/>
  <c r="E390" s="1"/>
  <c r="H391"/>
  <c r="E391"/>
  <c r="G390"/>
  <c r="F390"/>
  <c r="D390"/>
  <c r="C390"/>
  <c r="H389"/>
  <c r="E389"/>
  <c r="H388"/>
  <c r="E388"/>
  <c r="H387"/>
  <c r="E387"/>
  <c r="H386"/>
  <c r="E386"/>
  <c r="H385"/>
  <c r="H384" s="1"/>
  <c r="E385"/>
  <c r="G384"/>
  <c r="F384"/>
  <c r="D384"/>
  <c r="C384"/>
  <c r="H383"/>
  <c r="E383"/>
  <c r="H382"/>
  <c r="E382"/>
  <c r="H381"/>
  <c r="E381"/>
  <c r="H380"/>
  <c r="E380"/>
  <c r="H379"/>
  <c r="E379"/>
  <c r="H378"/>
  <c r="E378"/>
  <c r="H377"/>
  <c r="E377"/>
  <c r="H376"/>
  <c r="E376"/>
  <c r="H375"/>
  <c r="E375"/>
  <c r="H374"/>
  <c r="E374"/>
  <c r="H373"/>
  <c r="E373"/>
  <c r="H372"/>
  <c r="E372"/>
  <c r="G371"/>
  <c r="F371"/>
  <c r="D371"/>
  <c r="C371"/>
  <c r="H370"/>
  <c r="E370"/>
  <c r="H369"/>
  <c r="E369"/>
  <c r="H368"/>
  <c r="E368"/>
  <c r="H367"/>
  <c r="E367"/>
  <c r="H366"/>
  <c r="E366"/>
  <c r="H365"/>
  <c r="E365"/>
  <c r="H364"/>
  <c r="E364"/>
  <c r="H363"/>
  <c r="E363"/>
  <c r="H362"/>
  <c r="E362"/>
  <c r="H361"/>
  <c r="E361"/>
  <c r="H360"/>
  <c r="E360"/>
  <c r="H359"/>
  <c r="E359"/>
  <c r="H358"/>
  <c r="E358"/>
  <c r="G357"/>
  <c r="F357"/>
  <c r="D357"/>
  <c r="C357"/>
  <c r="H356"/>
  <c r="E356"/>
  <c r="H355"/>
  <c r="E355"/>
  <c r="H354"/>
  <c r="E354"/>
  <c r="H353"/>
  <c r="E353"/>
  <c r="H352"/>
  <c r="E352"/>
  <c r="H351"/>
  <c r="E351"/>
  <c r="H350"/>
  <c r="E350"/>
  <c r="H349"/>
  <c r="E349"/>
  <c r="H348"/>
  <c r="E348"/>
  <c r="H347"/>
  <c r="E347"/>
  <c r="H346"/>
  <c r="E346"/>
  <c r="H345"/>
  <c r="E345"/>
  <c r="H344"/>
  <c r="E344"/>
  <c r="H343"/>
  <c r="E343"/>
  <c r="H342"/>
  <c r="E342"/>
  <c r="H341"/>
  <c r="E341"/>
  <c r="G340"/>
  <c r="F340"/>
  <c r="D340"/>
  <c r="C340"/>
  <c r="H338"/>
  <c r="E338"/>
  <c r="H337"/>
  <c r="E337"/>
  <c r="H336"/>
  <c r="E336"/>
  <c r="H335"/>
  <c r="E335"/>
  <c r="G334"/>
  <c r="F334"/>
  <c r="D334"/>
  <c r="C334"/>
  <c r="H333"/>
  <c r="E333"/>
  <c r="H332"/>
  <c r="E332"/>
  <c r="H331"/>
  <c r="E331"/>
  <c r="H330"/>
  <c r="E330"/>
  <c r="H329"/>
  <c r="E329"/>
  <c r="G328"/>
  <c r="F328"/>
  <c r="D328"/>
  <c r="C328"/>
  <c r="H327"/>
  <c r="E327"/>
  <c r="H326"/>
  <c r="E326"/>
  <c r="H325"/>
  <c r="E325"/>
  <c r="H324"/>
  <c r="E324"/>
  <c r="H323"/>
  <c r="E323"/>
  <c r="H322"/>
  <c r="E322"/>
  <c r="H321"/>
  <c r="E321"/>
  <c r="H320"/>
  <c r="E320"/>
  <c r="H319"/>
  <c r="E319"/>
  <c r="G318"/>
  <c r="F318"/>
  <c r="F317" s="1"/>
  <c r="D318"/>
  <c r="C318"/>
  <c r="H316"/>
  <c r="E316"/>
  <c r="H315"/>
  <c r="E315"/>
  <c r="H314"/>
  <c r="E314"/>
  <c r="H313"/>
  <c r="E313"/>
  <c r="H312"/>
  <c r="E312"/>
  <c r="E311" s="1"/>
  <c r="G311"/>
  <c r="F311"/>
  <c r="D311"/>
  <c r="C311"/>
  <c r="H310"/>
  <c r="E310"/>
  <c r="H309"/>
  <c r="E309"/>
  <c r="H308"/>
  <c r="E308"/>
  <c r="H307"/>
  <c r="E307"/>
  <c r="H306"/>
  <c r="E306"/>
  <c r="G305"/>
  <c r="F305"/>
  <c r="D305"/>
  <c r="C305"/>
  <c r="H304"/>
  <c r="E304"/>
  <c r="H303"/>
  <c r="E303"/>
  <c r="H302"/>
  <c r="E302"/>
  <c r="H301"/>
  <c r="E301"/>
  <c r="H300"/>
  <c r="E300"/>
  <c r="H299"/>
  <c r="E299"/>
  <c r="H298"/>
  <c r="E298"/>
  <c r="H297"/>
  <c r="E297"/>
  <c r="H296"/>
  <c r="E296"/>
  <c r="H295"/>
  <c r="E295"/>
  <c r="H294"/>
  <c r="E294"/>
  <c r="H293"/>
  <c r="E293"/>
  <c r="H292"/>
  <c r="H291" s="1"/>
  <c r="E292"/>
  <c r="G291"/>
  <c r="F291"/>
  <c r="D291"/>
  <c r="C291"/>
  <c r="H290"/>
  <c r="E290"/>
  <c r="H289"/>
  <c r="E289"/>
  <c r="H288"/>
  <c r="E288"/>
  <c r="H287"/>
  <c r="E287"/>
  <c r="H286"/>
  <c r="E286"/>
  <c r="H285"/>
  <c r="E285"/>
  <c r="H284"/>
  <c r="E284"/>
  <c r="H283"/>
  <c r="E283"/>
  <c r="H282"/>
  <c r="E282"/>
  <c r="H281"/>
  <c r="E281"/>
  <c r="H280"/>
  <c r="E280"/>
  <c r="H279"/>
  <c r="E279"/>
  <c r="H278"/>
  <c r="E278"/>
  <c r="H277"/>
  <c r="E277"/>
  <c r="H276"/>
  <c r="E276"/>
  <c r="H275"/>
  <c r="E275"/>
  <c r="H274"/>
  <c r="E274"/>
  <c r="G273"/>
  <c r="G272" s="1"/>
  <c r="F273"/>
  <c r="D273"/>
  <c r="C273"/>
  <c r="H271"/>
  <c r="E271"/>
  <c r="H270"/>
  <c r="E270"/>
  <c r="H269"/>
  <c r="E269"/>
  <c r="H268"/>
  <c r="E268"/>
  <c r="H267"/>
  <c r="E267"/>
  <c r="H266"/>
  <c r="E266"/>
  <c r="H265"/>
  <c r="H264" s="1"/>
  <c r="E265"/>
  <c r="G264"/>
  <c r="F264"/>
  <c r="D264"/>
  <c r="C264"/>
  <c r="H263"/>
  <c r="E263"/>
  <c r="H262"/>
  <c r="E262"/>
  <c r="H261"/>
  <c r="E261"/>
  <c r="H260"/>
  <c r="E260"/>
  <c r="H259"/>
  <c r="E259"/>
  <c r="H258"/>
  <c r="E258"/>
  <c r="G257"/>
  <c r="F257"/>
  <c r="D257"/>
  <c r="C257"/>
  <c r="H256"/>
  <c r="E256"/>
  <c r="H255"/>
  <c r="E255"/>
  <c r="H254"/>
  <c r="E254"/>
  <c r="H253"/>
  <c r="E253"/>
  <c r="H252"/>
  <c r="E252"/>
  <c r="H251"/>
  <c r="E251"/>
  <c r="H250"/>
  <c r="E250"/>
  <c r="H249"/>
  <c r="E249"/>
  <c r="H248"/>
  <c r="E248"/>
  <c r="H247"/>
  <c r="E247"/>
  <c r="H246"/>
  <c r="E246"/>
  <c r="H245"/>
  <c r="H244" s="1"/>
  <c r="E245"/>
  <c r="G244"/>
  <c r="F244"/>
  <c r="D244"/>
  <c r="C244"/>
  <c r="H243"/>
  <c r="E243"/>
  <c r="H242"/>
  <c r="E242"/>
  <c r="H241"/>
  <c r="E241"/>
  <c r="H240"/>
  <c r="H239" s="1"/>
  <c r="E240"/>
  <c r="G239"/>
  <c r="F239"/>
  <c r="D239"/>
  <c r="D238" s="1"/>
  <c r="C239"/>
  <c r="E237"/>
  <c r="E236"/>
  <c r="H235"/>
  <c r="G235"/>
  <c r="F235"/>
  <c r="D235"/>
  <c r="C235"/>
  <c r="H234"/>
  <c r="E234"/>
  <c r="H233"/>
  <c r="E233"/>
  <c r="H232"/>
  <c r="E232"/>
  <c r="H231"/>
  <c r="E231"/>
  <c r="H230"/>
  <c r="E230"/>
  <c r="H229"/>
  <c r="E229"/>
  <c r="H228"/>
  <c r="E228"/>
  <c r="H227"/>
  <c r="E227"/>
  <c r="H226"/>
  <c r="E226"/>
  <c r="H225"/>
  <c r="E225"/>
  <c r="H224"/>
  <c r="E224"/>
  <c r="H223"/>
  <c r="E223"/>
  <c r="H222"/>
  <c r="E222"/>
  <c r="H221"/>
  <c r="E221"/>
  <c r="H220"/>
  <c r="E220"/>
  <c r="G219"/>
  <c r="F219"/>
  <c r="D219"/>
  <c r="C219"/>
  <c r="H218"/>
  <c r="E218"/>
  <c r="H217"/>
  <c r="E217"/>
  <c r="H216"/>
  <c r="E216"/>
  <c r="H215"/>
  <c r="E215"/>
  <c r="H214"/>
  <c r="E214"/>
  <c r="H213"/>
  <c r="E213"/>
  <c r="H212"/>
  <c r="E212"/>
  <c r="H211"/>
  <c r="E211"/>
  <c r="H210"/>
  <c r="E210"/>
  <c r="H209"/>
  <c r="E209"/>
  <c r="H208"/>
  <c r="E208"/>
  <c r="H207"/>
  <c r="E207"/>
  <c r="H206"/>
  <c r="E206"/>
  <c r="H205"/>
  <c r="E205"/>
  <c r="H204"/>
  <c r="E204"/>
  <c r="H203"/>
  <c r="E203"/>
  <c r="H202"/>
  <c r="E202"/>
  <c r="H201"/>
  <c r="E201"/>
  <c r="H200"/>
  <c r="E200"/>
  <c r="H199"/>
  <c r="E199"/>
  <c r="H198"/>
  <c r="E198"/>
  <c r="H197"/>
  <c r="E197"/>
  <c r="H196"/>
  <c r="E196"/>
  <c r="H195"/>
  <c r="E195"/>
  <c r="G194"/>
  <c r="F194"/>
  <c r="D194"/>
  <c r="C194"/>
  <c r="H193"/>
  <c r="E193"/>
  <c r="H192"/>
  <c r="E192"/>
  <c r="H191"/>
  <c r="E191"/>
  <c r="H190"/>
  <c r="E190"/>
  <c r="H189"/>
  <c r="E189"/>
  <c r="H188"/>
  <c r="E188"/>
  <c r="H187"/>
  <c r="E187"/>
  <c r="H186"/>
  <c r="E186"/>
  <c r="H185"/>
  <c r="E185"/>
  <c r="H184"/>
  <c r="E184"/>
  <c r="H183"/>
  <c r="E183"/>
  <c r="H182"/>
  <c r="E182"/>
  <c r="H181"/>
  <c r="E181"/>
  <c r="H180"/>
  <c r="E180"/>
  <c r="H179"/>
  <c r="E179"/>
  <c r="H178"/>
  <c r="E178"/>
  <c r="H177"/>
  <c r="E177"/>
  <c r="G176"/>
  <c r="F176"/>
  <c r="D176"/>
  <c r="C176"/>
  <c r="H175"/>
  <c r="E175"/>
  <c r="H174"/>
  <c r="E174"/>
  <c r="H173"/>
  <c r="E173"/>
  <c r="H172"/>
  <c r="E172"/>
  <c r="H171"/>
  <c r="E171"/>
  <c r="H170"/>
  <c r="E170"/>
  <c r="H169"/>
  <c r="E169"/>
  <c r="H168"/>
  <c r="E168"/>
  <c r="H167"/>
  <c r="E167"/>
  <c r="H166"/>
  <c r="E166"/>
  <c r="H165"/>
  <c r="E165"/>
  <c r="H164"/>
  <c r="E164"/>
  <c r="H163"/>
  <c r="E163"/>
  <c r="H162"/>
  <c r="E162"/>
  <c r="H161"/>
  <c r="E161"/>
  <c r="H160"/>
  <c r="E160"/>
  <c r="H159"/>
  <c r="E159"/>
  <c r="H158"/>
  <c r="E158"/>
  <c r="H157"/>
  <c r="E157"/>
  <c r="H156"/>
  <c r="E156"/>
  <c r="H155"/>
  <c r="E155"/>
  <c r="H154"/>
  <c r="E154"/>
  <c r="H153"/>
  <c r="E153"/>
  <c r="H152"/>
  <c r="E152"/>
  <c r="H151"/>
  <c r="E151"/>
  <c r="H150"/>
  <c r="E150"/>
  <c r="G149"/>
  <c r="F149"/>
  <c r="D149"/>
  <c r="C149"/>
  <c r="H147"/>
  <c r="E147"/>
  <c r="H146"/>
  <c r="E146"/>
  <c r="H145"/>
  <c r="E145"/>
  <c r="H144"/>
  <c r="E144"/>
  <c r="H143"/>
  <c r="E143"/>
  <c r="H142"/>
  <c r="E142"/>
  <c r="H141"/>
  <c r="E141"/>
  <c r="H140"/>
  <c r="E140"/>
  <c r="H139"/>
  <c r="E139"/>
  <c r="H138"/>
  <c r="E138"/>
  <c r="H137"/>
  <c r="E137"/>
  <c r="H136"/>
  <c r="E136"/>
  <c r="H135"/>
  <c r="E135"/>
  <c r="H134"/>
  <c r="E134"/>
  <c r="H133"/>
  <c r="E133"/>
  <c r="H132"/>
  <c r="E132"/>
  <c r="H131"/>
  <c r="E131"/>
  <c r="H130"/>
  <c r="E130"/>
  <c r="H129"/>
  <c r="E129"/>
  <c r="H128"/>
  <c r="E128"/>
  <c r="H127"/>
  <c r="E127"/>
  <c r="G126"/>
  <c r="F126"/>
  <c r="D126"/>
  <c r="C126"/>
  <c r="H125"/>
  <c r="E125"/>
  <c r="H124"/>
  <c r="E124"/>
  <c r="H123"/>
  <c r="E123"/>
  <c r="H122"/>
  <c r="E122"/>
  <c r="H121"/>
  <c r="E121"/>
  <c r="H120"/>
  <c r="E120"/>
  <c r="H119"/>
  <c r="E119"/>
  <c r="H118"/>
  <c r="E118"/>
  <c r="H117"/>
  <c r="E117"/>
  <c r="G116"/>
  <c r="F116"/>
  <c r="D116"/>
  <c r="C116"/>
  <c r="H115"/>
  <c r="E115"/>
  <c r="H114"/>
  <c r="E114"/>
  <c r="H113"/>
  <c r="E113"/>
  <c r="H112"/>
  <c r="E112"/>
  <c r="H111"/>
  <c r="E111"/>
  <c r="H110"/>
  <c r="E110"/>
  <c r="H109"/>
  <c r="E109"/>
  <c r="H108"/>
  <c r="E108"/>
  <c r="H107"/>
  <c r="E107"/>
  <c r="H106"/>
  <c r="E106"/>
  <c r="H105"/>
  <c r="E105"/>
  <c r="G104"/>
  <c r="F104"/>
  <c r="D104"/>
  <c r="C104"/>
  <c r="H103"/>
  <c r="E103"/>
  <c r="H102"/>
  <c r="E102"/>
  <c r="H101"/>
  <c r="E101"/>
  <c r="H100"/>
  <c r="E100"/>
  <c r="H99"/>
  <c r="E99"/>
  <c r="H98"/>
  <c r="E98"/>
  <c r="H97"/>
  <c r="E97"/>
  <c r="H96"/>
  <c r="E96"/>
  <c r="H95"/>
  <c r="E95"/>
  <c r="H94"/>
  <c r="E94"/>
  <c r="H93"/>
  <c r="E93"/>
  <c r="H92"/>
  <c r="H91" s="1"/>
  <c r="E92"/>
  <c r="G91"/>
  <c r="F91"/>
  <c r="D91"/>
  <c r="C91"/>
  <c r="E90"/>
  <c r="E89"/>
  <c r="E88"/>
  <c r="E87"/>
  <c r="E86"/>
  <c r="E85"/>
  <c r="E84"/>
  <c r="E83"/>
  <c r="E82"/>
  <c r="E81"/>
  <c r="E80"/>
  <c r="E79"/>
  <c r="E78"/>
  <c r="E77"/>
  <c r="E76"/>
  <c r="H75"/>
  <c r="G75"/>
  <c r="F75"/>
  <c r="D75"/>
  <c r="C75"/>
  <c r="E74"/>
  <c r="E73"/>
  <c r="E72"/>
  <c r="E71"/>
  <c r="E70"/>
  <c r="E69"/>
  <c r="E68"/>
  <c r="E67"/>
  <c r="E66"/>
  <c r="E65"/>
  <c r="E64"/>
  <c r="E63"/>
  <c r="E62"/>
  <c r="E61"/>
  <c r="E60"/>
  <c r="E59"/>
  <c r="E58"/>
  <c r="E57"/>
  <c r="E56"/>
  <c r="E55"/>
  <c r="E54"/>
  <c r="E53"/>
  <c r="E52"/>
  <c r="E51"/>
  <c r="H50"/>
  <c r="G50"/>
  <c r="F50"/>
  <c r="D50"/>
  <c r="C50"/>
  <c r="H48"/>
  <c r="E48"/>
  <c r="H47"/>
  <c r="E47"/>
  <c r="H46"/>
  <c r="E46"/>
  <c r="H45"/>
  <c r="E45"/>
  <c r="H44"/>
  <c r="H43" s="1"/>
  <c r="E44"/>
  <c r="E43" s="1"/>
  <c r="G43"/>
  <c r="F43"/>
  <c r="D43"/>
  <c r="C43"/>
  <c r="H42"/>
  <c r="E42"/>
  <c r="H41"/>
  <c r="E41"/>
  <c r="H40"/>
  <c r="E40"/>
  <c r="H39"/>
  <c r="E39"/>
  <c r="H38"/>
  <c r="E38"/>
  <c r="H37"/>
  <c r="E37"/>
  <c r="H36"/>
  <c r="E36"/>
  <c r="H35"/>
  <c r="E35"/>
  <c r="H34"/>
  <c r="E34"/>
  <c r="H33"/>
  <c r="E33"/>
  <c r="H32"/>
  <c r="E32"/>
  <c r="H31"/>
  <c r="E31"/>
  <c r="H30"/>
  <c r="E30"/>
  <c r="H29"/>
  <c r="H28" s="1"/>
  <c r="E29"/>
  <c r="G28"/>
  <c r="F28"/>
  <c r="D28"/>
  <c r="C28"/>
  <c r="H27"/>
  <c r="E27"/>
  <c r="H26"/>
  <c r="E26"/>
  <c r="H25"/>
  <c r="E25"/>
  <c r="H24"/>
  <c r="E24"/>
  <c r="H23"/>
  <c r="E23"/>
  <c r="H22"/>
  <c r="E22"/>
  <c r="H21"/>
  <c r="E21"/>
  <c r="G20"/>
  <c r="F20"/>
  <c r="D20"/>
  <c r="C20"/>
  <c r="H19"/>
  <c r="E19"/>
  <c r="H18"/>
  <c r="E18"/>
  <c r="H17"/>
  <c r="E17"/>
  <c r="H16"/>
  <c r="E16"/>
  <c r="H15"/>
  <c r="H14" s="1"/>
  <c r="E15"/>
  <c r="G14"/>
  <c r="F14"/>
  <c r="D14"/>
  <c r="D13" s="1"/>
  <c r="C14"/>
  <c r="H12"/>
  <c r="E12"/>
  <c r="E11" s="1"/>
  <c r="H11"/>
  <c r="G11"/>
  <c r="F11"/>
  <c r="D11"/>
  <c r="C11"/>
  <c r="H10"/>
  <c r="H9" s="1"/>
  <c r="E10"/>
  <c r="E9" s="1"/>
  <c r="G9"/>
  <c r="F9"/>
  <c r="F6" s="1"/>
  <c r="D9"/>
  <c r="C9"/>
  <c r="H8"/>
  <c r="H7" s="1"/>
  <c r="E8"/>
  <c r="E7" s="1"/>
  <c r="G7"/>
  <c r="F7"/>
  <c r="D7"/>
  <c r="C7"/>
  <c r="T500" i="21"/>
  <c r="P500"/>
  <c r="O500"/>
  <c r="T499"/>
  <c r="P499"/>
  <c r="O499"/>
  <c r="T498"/>
  <c r="P498"/>
  <c r="O498"/>
  <c r="T497"/>
  <c r="P497"/>
  <c r="O497"/>
  <c r="T496"/>
  <c r="P496"/>
  <c r="O496"/>
  <c r="T495"/>
  <c r="P495"/>
  <c r="O495"/>
  <c r="T494"/>
  <c r="P494"/>
  <c r="O494"/>
  <c r="T493"/>
  <c r="P493"/>
  <c r="O493"/>
  <c r="T492"/>
  <c r="P492"/>
  <c r="O492"/>
  <c r="S491"/>
  <c r="R491"/>
  <c r="N491"/>
  <c r="M491"/>
  <c r="L491"/>
  <c r="K491"/>
  <c r="J491"/>
  <c r="I491"/>
  <c r="H491"/>
  <c r="G491"/>
  <c r="F491"/>
  <c r="E491"/>
  <c r="D491"/>
  <c r="C491"/>
  <c r="T490"/>
  <c r="P490"/>
  <c r="P488" s="1"/>
  <c r="O490"/>
  <c r="T489"/>
  <c r="P489"/>
  <c r="O489"/>
  <c r="Q489" s="1"/>
  <c r="S488"/>
  <c r="R488"/>
  <c r="N488"/>
  <c r="M488"/>
  <c r="L488"/>
  <c r="K488"/>
  <c r="J488"/>
  <c r="I488"/>
  <c r="H488"/>
  <c r="G488"/>
  <c r="F488"/>
  <c r="E488"/>
  <c r="D488"/>
  <c r="C488"/>
  <c r="T487"/>
  <c r="P487"/>
  <c r="O487"/>
  <c r="T486"/>
  <c r="P486"/>
  <c r="O486"/>
  <c r="O485" s="1"/>
  <c r="S485"/>
  <c r="R485"/>
  <c r="N485"/>
  <c r="M485"/>
  <c r="L485"/>
  <c r="K485"/>
  <c r="J485"/>
  <c r="I485"/>
  <c r="H485"/>
  <c r="G485"/>
  <c r="F485"/>
  <c r="E485"/>
  <c r="D485"/>
  <c r="C485"/>
  <c r="T484"/>
  <c r="P484"/>
  <c r="O484"/>
  <c r="T483"/>
  <c r="P483"/>
  <c r="O483"/>
  <c r="T482"/>
  <c r="P482"/>
  <c r="O482"/>
  <c r="T481"/>
  <c r="P481"/>
  <c r="O481"/>
  <c r="T480"/>
  <c r="P480"/>
  <c r="O480"/>
  <c r="T479"/>
  <c r="P479"/>
  <c r="O479"/>
  <c r="T478"/>
  <c r="P478"/>
  <c r="O478"/>
  <c r="T477"/>
  <c r="P477"/>
  <c r="O477"/>
  <c r="T476"/>
  <c r="P476"/>
  <c r="O476"/>
  <c r="S475"/>
  <c r="R475"/>
  <c r="N475"/>
  <c r="M475"/>
  <c r="L475"/>
  <c r="K475"/>
  <c r="J475"/>
  <c r="I475"/>
  <c r="H475"/>
  <c r="G475"/>
  <c r="F475"/>
  <c r="E475"/>
  <c r="D475"/>
  <c r="C475"/>
  <c r="T474"/>
  <c r="P474"/>
  <c r="O474"/>
  <c r="T473"/>
  <c r="P473"/>
  <c r="O473"/>
  <c r="T472"/>
  <c r="P472"/>
  <c r="O472"/>
  <c r="T471"/>
  <c r="P471"/>
  <c r="O471"/>
  <c r="T470"/>
  <c r="P470"/>
  <c r="O470"/>
  <c r="T469"/>
  <c r="P469"/>
  <c r="O469"/>
  <c r="S468"/>
  <c r="R468"/>
  <c r="N468"/>
  <c r="M468"/>
  <c r="L468"/>
  <c r="K468"/>
  <c r="J468"/>
  <c r="I468"/>
  <c r="H468"/>
  <c r="G468"/>
  <c r="F468"/>
  <c r="E468"/>
  <c r="D468"/>
  <c r="C468"/>
  <c r="T467"/>
  <c r="P467"/>
  <c r="O467"/>
  <c r="T466"/>
  <c r="P466"/>
  <c r="O466"/>
  <c r="T465"/>
  <c r="P465"/>
  <c r="O465"/>
  <c r="T464"/>
  <c r="P464"/>
  <c r="O464"/>
  <c r="T463"/>
  <c r="P463"/>
  <c r="O463"/>
  <c r="T462"/>
  <c r="P462"/>
  <c r="O462"/>
  <c r="S461"/>
  <c r="R461"/>
  <c r="N461"/>
  <c r="M461"/>
  <c r="L461"/>
  <c r="K461"/>
  <c r="K460" s="1"/>
  <c r="J461"/>
  <c r="I461"/>
  <c r="H461"/>
  <c r="G461"/>
  <c r="F461"/>
  <c r="E461"/>
  <c r="D461"/>
  <c r="C461"/>
  <c r="T459"/>
  <c r="P459"/>
  <c r="Q459" s="1"/>
  <c r="T458"/>
  <c r="P458"/>
  <c r="Q458" s="1"/>
  <c r="T457"/>
  <c r="P457"/>
  <c r="Q457" s="1"/>
  <c r="T456"/>
  <c r="P456"/>
  <c r="Q456" s="1"/>
  <c r="T455"/>
  <c r="P455"/>
  <c r="Q455" s="1"/>
  <c r="T454"/>
  <c r="P454"/>
  <c r="Q454" s="1"/>
  <c r="T453"/>
  <c r="P453"/>
  <c r="Q453" s="1"/>
  <c r="T452"/>
  <c r="P452"/>
  <c r="Q452" s="1"/>
  <c r="T451"/>
  <c r="P451"/>
  <c r="Q451" s="1"/>
  <c r="T450"/>
  <c r="P450"/>
  <c r="Q450" s="1"/>
  <c r="T449"/>
  <c r="P449"/>
  <c r="O449"/>
  <c r="O448" s="1"/>
  <c r="S448"/>
  <c r="R448"/>
  <c r="N448"/>
  <c r="M448"/>
  <c r="L448"/>
  <c r="K448"/>
  <c r="J448"/>
  <c r="I448"/>
  <c r="H448"/>
  <c r="G448"/>
  <c r="G416" s="1"/>
  <c r="F448"/>
  <c r="E448"/>
  <c r="D448"/>
  <c r="C448"/>
  <c r="T447"/>
  <c r="P447"/>
  <c r="O447"/>
  <c r="T446"/>
  <c r="P446"/>
  <c r="O446"/>
  <c r="T445"/>
  <c r="P445"/>
  <c r="O445"/>
  <c r="S444"/>
  <c r="R444"/>
  <c r="N444"/>
  <c r="M444"/>
  <c r="L444"/>
  <c r="K444"/>
  <c r="J444"/>
  <c r="I444"/>
  <c r="H444"/>
  <c r="G444"/>
  <c r="F444"/>
  <c r="E444"/>
  <c r="D444"/>
  <c r="C444"/>
  <c r="T443"/>
  <c r="P443"/>
  <c r="O443"/>
  <c r="T442"/>
  <c r="P442"/>
  <c r="O442"/>
  <c r="T441"/>
  <c r="P441"/>
  <c r="Q441" s="1"/>
  <c r="T440"/>
  <c r="P440"/>
  <c r="O440"/>
  <c r="T439"/>
  <c r="P439"/>
  <c r="O439"/>
  <c r="T438"/>
  <c r="P438"/>
  <c r="O438"/>
  <c r="T437"/>
  <c r="P437"/>
  <c r="O437"/>
  <c r="T436"/>
  <c r="P436"/>
  <c r="O436"/>
  <c r="T435"/>
  <c r="P435"/>
  <c r="O435"/>
  <c r="T434"/>
  <c r="P434"/>
  <c r="O434"/>
  <c r="T433"/>
  <c r="P433"/>
  <c r="O433"/>
  <c r="T432"/>
  <c r="P432"/>
  <c r="O432"/>
  <c r="T431"/>
  <c r="P431"/>
  <c r="O431"/>
  <c r="T430"/>
  <c r="P430"/>
  <c r="O430"/>
  <c r="T429"/>
  <c r="P429"/>
  <c r="O429"/>
  <c r="T428"/>
  <c r="P428"/>
  <c r="O428"/>
  <c r="T427"/>
  <c r="P427"/>
  <c r="O427"/>
  <c r="T426"/>
  <c r="P426"/>
  <c r="O426"/>
  <c r="T425"/>
  <c r="P425"/>
  <c r="Q425" s="1"/>
  <c r="T424"/>
  <c r="P424"/>
  <c r="O424"/>
  <c r="T423"/>
  <c r="P423"/>
  <c r="O423"/>
  <c r="T422"/>
  <c r="P422"/>
  <c r="O422"/>
  <c r="T421"/>
  <c r="P421"/>
  <c r="O421"/>
  <c r="T420"/>
  <c r="P420"/>
  <c r="T419"/>
  <c r="P419"/>
  <c r="O419"/>
  <c r="T418"/>
  <c r="P418"/>
  <c r="O418"/>
  <c r="S417"/>
  <c r="R417"/>
  <c r="N417"/>
  <c r="M417"/>
  <c r="L417"/>
  <c r="K417"/>
  <c r="J417"/>
  <c r="I417"/>
  <c r="H417"/>
  <c r="G417"/>
  <c r="F417"/>
  <c r="E417"/>
  <c r="D417"/>
  <c r="C417"/>
  <c r="T415"/>
  <c r="P415"/>
  <c r="T414"/>
  <c r="P414"/>
  <c r="Q414" s="1"/>
  <c r="T413"/>
  <c r="P413"/>
  <c r="T412"/>
  <c r="P412"/>
  <c r="Q412" s="1"/>
  <c r="T411"/>
  <c r="P411"/>
  <c r="T410"/>
  <c r="P410"/>
  <c r="Q410" s="1"/>
  <c r="T409"/>
  <c r="P409"/>
  <c r="T408"/>
  <c r="P408"/>
  <c r="Q408" s="1"/>
  <c r="T407"/>
  <c r="P407"/>
  <c r="T406"/>
  <c r="P406"/>
  <c r="Q406" s="1"/>
  <c r="T405"/>
  <c r="P405"/>
  <c r="Q405" s="1"/>
  <c r="T404"/>
  <c r="P404"/>
  <c r="Q404" s="1"/>
  <c r="T403"/>
  <c r="P403"/>
  <c r="Q403" s="1"/>
  <c r="T402"/>
  <c r="P402"/>
  <c r="Q402" s="1"/>
  <c r="T401"/>
  <c r="P401"/>
  <c r="Q401" s="1"/>
  <c r="T400"/>
  <c r="Q400"/>
  <c r="P400"/>
  <c r="T399"/>
  <c r="P399"/>
  <c r="Q399" s="1"/>
  <c r="T398"/>
  <c r="P398"/>
  <c r="Q398" s="1"/>
  <c r="T397"/>
  <c r="P397"/>
  <c r="Q397" s="1"/>
  <c r="T396"/>
  <c r="P396"/>
  <c r="O396"/>
  <c r="O395" s="1"/>
  <c r="S395"/>
  <c r="R395"/>
  <c r="N395"/>
  <c r="M395"/>
  <c r="L395"/>
  <c r="K395"/>
  <c r="J395"/>
  <c r="I395"/>
  <c r="H395"/>
  <c r="G395"/>
  <c r="F395"/>
  <c r="E395"/>
  <c r="D395"/>
  <c r="C395"/>
  <c r="T394"/>
  <c r="P394"/>
  <c r="O394"/>
  <c r="T393"/>
  <c r="P393"/>
  <c r="O393"/>
  <c r="T392"/>
  <c r="P392"/>
  <c r="O392"/>
  <c r="T391"/>
  <c r="P391"/>
  <c r="O391"/>
  <c r="Q391" s="1"/>
  <c r="T390"/>
  <c r="P390"/>
  <c r="O390"/>
  <c r="S389"/>
  <c r="R389"/>
  <c r="N389"/>
  <c r="M389"/>
  <c r="L389"/>
  <c r="K389"/>
  <c r="J389"/>
  <c r="I389"/>
  <c r="H389"/>
  <c r="G389"/>
  <c r="F389"/>
  <c r="E389"/>
  <c r="D389"/>
  <c r="C389"/>
  <c r="T388"/>
  <c r="P388"/>
  <c r="O388"/>
  <c r="T387"/>
  <c r="P387"/>
  <c r="O387"/>
  <c r="T386"/>
  <c r="P386"/>
  <c r="O386"/>
  <c r="T385"/>
  <c r="P385"/>
  <c r="Q385" s="1"/>
  <c r="O385"/>
  <c r="T384"/>
  <c r="P384"/>
  <c r="O384"/>
  <c r="T383"/>
  <c r="P383"/>
  <c r="O383"/>
  <c r="T382"/>
  <c r="P382"/>
  <c r="Q382" s="1"/>
  <c r="T381"/>
  <c r="P381"/>
  <c r="O381"/>
  <c r="T380"/>
  <c r="P380"/>
  <c r="O380"/>
  <c r="T379"/>
  <c r="P379"/>
  <c r="O379"/>
  <c r="T378"/>
  <c r="P378"/>
  <c r="O378"/>
  <c r="T377"/>
  <c r="P377"/>
  <c r="O377"/>
  <c r="S376"/>
  <c r="R376"/>
  <c r="N376"/>
  <c r="M376"/>
  <c r="L376"/>
  <c r="K376"/>
  <c r="J376"/>
  <c r="I376"/>
  <c r="H376"/>
  <c r="G376"/>
  <c r="F376"/>
  <c r="E376"/>
  <c r="D376"/>
  <c r="C376"/>
  <c r="T375"/>
  <c r="P375"/>
  <c r="Q375" s="1"/>
  <c r="T374"/>
  <c r="P374"/>
  <c r="Q374" s="1"/>
  <c r="T373"/>
  <c r="P373"/>
  <c r="Q373" s="1"/>
  <c r="T372"/>
  <c r="P372"/>
  <c r="Q372" s="1"/>
  <c r="T371"/>
  <c r="P371"/>
  <c r="Q371" s="1"/>
  <c r="T370"/>
  <c r="P370"/>
  <c r="Q370" s="1"/>
  <c r="T369"/>
  <c r="P369"/>
  <c r="Q369" s="1"/>
  <c r="T368"/>
  <c r="P368"/>
  <c r="Q368" s="1"/>
  <c r="T367"/>
  <c r="P367"/>
  <c r="Q367" s="1"/>
  <c r="T366"/>
  <c r="P366"/>
  <c r="Q366"/>
  <c r="T365"/>
  <c r="P365"/>
  <c r="Q365" s="1"/>
  <c r="T364"/>
  <c r="P364"/>
  <c r="Q364" s="1"/>
  <c r="T363"/>
  <c r="P363"/>
  <c r="O363"/>
  <c r="S362"/>
  <c r="R362"/>
  <c r="N362"/>
  <c r="M362"/>
  <c r="L362"/>
  <c r="K362"/>
  <c r="J362"/>
  <c r="I362"/>
  <c r="H362"/>
  <c r="G362"/>
  <c r="F362"/>
  <c r="E362"/>
  <c r="D362"/>
  <c r="C362"/>
  <c r="T361"/>
  <c r="P361"/>
  <c r="Q361" s="1"/>
  <c r="T360"/>
  <c r="P360"/>
  <c r="Q360" s="1"/>
  <c r="T359"/>
  <c r="P359"/>
  <c r="Q359" s="1"/>
  <c r="T358"/>
  <c r="P358"/>
  <c r="Q358" s="1"/>
  <c r="T357"/>
  <c r="P357"/>
  <c r="Q357" s="1"/>
  <c r="T356"/>
  <c r="P356"/>
  <c r="Q356" s="1"/>
  <c r="T355"/>
  <c r="P355"/>
  <c r="Q355" s="1"/>
  <c r="T354"/>
  <c r="P354"/>
  <c r="Q354" s="1"/>
  <c r="T353"/>
  <c r="P353"/>
  <c r="Q353" s="1"/>
  <c r="T352"/>
  <c r="P352"/>
  <c r="Q352" s="1"/>
  <c r="T351"/>
  <c r="P351"/>
  <c r="Q351" s="1"/>
  <c r="T350"/>
  <c r="P350"/>
  <c r="Q350" s="1"/>
  <c r="T349"/>
  <c r="P349"/>
  <c r="Q349" s="1"/>
  <c r="T348"/>
  <c r="P348"/>
  <c r="Q348" s="1"/>
  <c r="T347"/>
  <c r="P347"/>
  <c r="Q347" s="1"/>
  <c r="T346"/>
  <c r="P346"/>
  <c r="O346"/>
  <c r="O345" s="1"/>
  <c r="S345"/>
  <c r="R345"/>
  <c r="N345"/>
  <c r="M345"/>
  <c r="L345"/>
  <c r="K345"/>
  <c r="J345"/>
  <c r="J344" s="1"/>
  <c r="I345"/>
  <c r="H345"/>
  <c r="G345"/>
  <c r="F345"/>
  <c r="F344" s="1"/>
  <c r="E345"/>
  <c r="D345"/>
  <c r="C345"/>
  <c r="N344"/>
  <c r="T343"/>
  <c r="P343"/>
  <c r="O343"/>
  <c r="T342"/>
  <c r="P342"/>
  <c r="O342"/>
  <c r="T341"/>
  <c r="P341"/>
  <c r="O341"/>
  <c r="T340"/>
  <c r="P340"/>
  <c r="O340"/>
  <c r="N339"/>
  <c r="M339"/>
  <c r="L339"/>
  <c r="K339"/>
  <c r="J339"/>
  <c r="I339"/>
  <c r="H339"/>
  <c r="G339"/>
  <c r="F339"/>
  <c r="E339"/>
  <c r="D339"/>
  <c r="C339"/>
  <c r="T338"/>
  <c r="P338"/>
  <c r="O338"/>
  <c r="T337"/>
  <c r="P337"/>
  <c r="O337"/>
  <c r="T336"/>
  <c r="P336"/>
  <c r="O336"/>
  <c r="T335"/>
  <c r="P335"/>
  <c r="O335"/>
  <c r="T334"/>
  <c r="P334"/>
  <c r="O334"/>
  <c r="S333"/>
  <c r="R333"/>
  <c r="N333"/>
  <c r="M333"/>
  <c r="L333"/>
  <c r="K333"/>
  <c r="J333"/>
  <c r="I333"/>
  <c r="H333"/>
  <c r="G333"/>
  <c r="F333"/>
  <c r="E333"/>
  <c r="D333"/>
  <c r="C333"/>
  <c r="T332"/>
  <c r="P332"/>
  <c r="O332"/>
  <c r="T331"/>
  <c r="P331"/>
  <c r="O331"/>
  <c r="T330"/>
  <c r="P330"/>
  <c r="O330"/>
  <c r="T329"/>
  <c r="P329"/>
  <c r="O329"/>
  <c r="T328"/>
  <c r="P328"/>
  <c r="Q328" s="1"/>
  <c r="T327"/>
  <c r="P327"/>
  <c r="O327"/>
  <c r="T326"/>
  <c r="P326"/>
  <c r="O326"/>
  <c r="T325"/>
  <c r="P325"/>
  <c r="Q325" s="1"/>
  <c r="T324"/>
  <c r="P324"/>
  <c r="O324"/>
  <c r="S323"/>
  <c r="R323"/>
  <c r="N323"/>
  <c r="M323"/>
  <c r="L323"/>
  <c r="K323"/>
  <c r="J323"/>
  <c r="I323"/>
  <c r="H323"/>
  <c r="G323"/>
  <c r="F323"/>
  <c r="E323"/>
  <c r="D323"/>
  <c r="C323"/>
  <c r="T321"/>
  <c r="P321"/>
  <c r="O321"/>
  <c r="T320"/>
  <c r="P320"/>
  <c r="O320"/>
  <c r="T319"/>
  <c r="P319"/>
  <c r="O319"/>
  <c r="T318"/>
  <c r="P318"/>
  <c r="Q318" s="1"/>
  <c r="T317"/>
  <c r="P317"/>
  <c r="O317"/>
  <c r="S316"/>
  <c r="R316"/>
  <c r="N316"/>
  <c r="M316"/>
  <c r="L316"/>
  <c r="K316"/>
  <c r="J316"/>
  <c r="I316"/>
  <c r="H316"/>
  <c r="G316"/>
  <c r="F316"/>
  <c r="E316"/>
  <c r="D316"/>
  <c r="C316"/>
  <c r="T315"/>
  <c r="P315"/>
  <c r="O315"/>
  <c r="T314"/>
  <c r="P314"/>
  <c r="O314"/>
  <c r="T313"/>
  <c r="P313"/>
  <c r="O313"/>
  <c r="T312"/>
  <c r="P312"/>
  <c r="O312"/>
  <c r="T311"/>
  <c r="P311"/>
  <c r="O311"/>
  <c r="S310"/>
  <c r="R310"/>
  <c r="N310"/>
  <c r="M310"/>
  <c r="L310"/>
  <c r="K310"/>
  <c r="J310"/>
  <c r="I310"/>
  <c r="H310"/>
  <c r="G310"/>
  <c r="F310"/>
  <c r="E310"/>
  <c r="D310"/>
  <c r="C310"/>
  <c r="T309"/>
  <c r="P309"/>
  <c r="O309"/>
  <c r="T308"/>
  <c r="P308"/>
  <c r="O308"/>
  <c r="T307"/>
  <c r="P307"/>
  <c r="O307"/>
  <c r="T306"/>
  <c r="P306"/>
  <c r="O306"/>
  <c r="T305"/>
  <c r="P305"/>
  <c r="O305"/>
  <c r="T304"/>
  <c r="P304"/>
  <c r="O304"/>
  <c r="T303"/>
  <c r="P303"/>
  <c r="Q303" s="1"/>
  <c r="T302"/>
  <c r="P302"/>
  <c r="O302"/>
  <c r="T301"/>
  <c r="P301"/>
  <c r="O301"/>
  <c r="Q301" s="1"/>
  <c r="T300"/>
  <c r="P300"/>
  <c r="O300"/>
  <c r="T299"/>
  <c r="P299"/>
  <c r="O299"/>
  <c r="T298"/>
  <c r="P298"/>
  <c r="Q298" s="1"/>
  <c r="T297"/>
  <c r="P297"/>
  <c r="O297"/>
  <c r="S296"/>
  <c r="R296"/>
  <c r="N296"/>
  <c r="M296"/>
  <c r="L296"/>
  <c r="K296"/>
  <c r="J296"/>
  <c r="I296"/>
  <c r="H296"/>
  <c r="G296"/>
  <c r="F296"/>
  <c r="E296"/>
  <c r="D296"/>
  <c r="C296"/>
  <c r="T295"/>
  <c r="P295"/>
  <c r="O295"/>
  <c r="T294"/>
  <c r="P294"/>
  <c r="O294"/>
  <c r="T293"/>
  <c r="P293"/>
  <c r="O293"/>
  <c r="T292"/>
  <c r="P292"/>
  <c r="O292"/>
  <c r="T291"/>
  <c r="P291"/>
  <c r="O291"/>
  <c r="T290"/>
  <c r="P290"/>
  <c r="Q290" s="1"/>
  <c r="T289"/>
  <c r="P289"/>
  <c r="O289"/>
  <c r="T288"/>
  <c r="P288"/>
  <c r="O288"/>
  <c r="Q288" s="1"/>
  <c r="T287"/>
  <c r="P287"/>
  <c r="O287"/>
  <c r="T286"/>
  <c r="P286"/>
  <c r="O286"/>
  <c r="T285"/>
  <c r="P285"/>
  <c r="O285"/>
  <c r="T284"/>
  <c r="P284"/>
  <c r="O284"/>
  <c r="T283"/>
  <c r="P283"/>
  <c r="O283"/>
  <c r="T282"/>
  <c r="P282"/>
  <c r="O282"/>
  <c r="T281"/>
  <c r="P281"/>
  <c r="O281"/>
  <c r="T280"/>
  <c r="P280"/>
  <c r="O280"/>
  <c r="T279"/>
  <c r="P279"/>
  <c r="O279"/>
  <c r="S278"/>
  <c r="R278"/>
  <c r="N278"/>
  <c r="M278"/>
  <c r="L278"/>
  <c r="K278"/>
  <c r="J278"/>
  <c r="I278"/>
  <c r="H278"/>
  <c r="G278"/>
  <c r="F278"/>
  <c r="E278"/>
  <c r="D278"/>
  <c r="C278"/>
  <c r="T272"/>
  <c r="P272"/>
  <c r="O272"/>
  <c r="T271"/>
  <c r="P271"/>
  <c r="O271"/>
  <c r="T270"/>
  <c r="P270"/>
  <c r="O270"/>
  <c r="T269"/>
  <c r="P269"/>
  <c r="O269"/>
  <c r="T268"/>
  <c r="P268"/>
  <c r="O268"/>
  <c r="T267"/>
  <c r="P267"/>
  <c r="O267"/>
  <c r="T266"/>
  <c r="P266"/>
  <c r="O266"/>
  <c r="S265"/>
  <c r="R265"/>
  <c r="N265"/>
  <c r="M265"/>
  <c r="L265"/>
  <c r="K265"/>
  <c r="J265"/>
  <c r="I265"/>
  <c r="H265"/>
  <c r="G265"/>
  <c r="F265"/>
  <c r="E265"/>
  <c r="D265"/>
  <c r="C265"/>
  <c r="T264"/>
  <c r="P264"/>
  <c r="O264"/>
  <c r="T263"/>
  <c r="P263"/>
  <c r="O263"/>
  <c r="T262"/>
  <c r="P262"/>
  <c r="O262"/>
  <c r="T261"/>
  <c r="P261"/>
  <c r="O261"/>
  <c r="T260"/>
  <c r="P260"/>
  <c r="O260"/>
  <c r="T259"/>
  <c r="P259"/>
  <c r="O259"/>
  <c r="S258"/>
  <c r="R258"/>
  <c r="N258"/>
  <c r="M258"/>
  <c r="L258"/>
  <c r="K258"/>
  <c r="J258"/>
  <c r="I258"/>
  <c r="H258"/>
  <c r="G258"/>
  <c r="F258"/>
  <c r="E258"/>
  <c r="D258"/>
  <c r="C258"/>
  <c r="T257"/>
  <c r="P257"/>
  <c r="O257"/>
  <c r="T256"/>
  <c r="P256"/>
  <c r="O256"/>
  <c r="T255"/>
  <c r="P255"/>
  <c r="O255"/>
  <c r="T254"/>
  <c r="P254"/>
  <c r="O254"/>
  <c r="T253"/>
  <c r="P253"/>
  <c r="O253"/>
  <c r="T252"/>
  <c r="P252"/>
  <c r="O252"/>
  <c r="T251"/>
  <c r="P251"/>
  <c r="O251"/>
  <c r="T250"/>
  <c r="P250"/>
  <c r="O250"/>
  <c r="T249"/>
  <c r="P249"/>
  <c r="O249"/>
  <c r="T248"/>
  <c r="P248"/>
  <c r="O248"/>
  <c r="T247"/>
  <c r="P247"/>
  <c r="O247"/>
  <c r="T246"/>
  <c r="P246"/>
  <c r="O246"/>
  <c r="S245"/>
  <c r="R245"/>
  <c r="N245"/>
  <c r="M245"/>
  <c r="L245"/>
  <c r="K245"/>
  <c r="J245"/>
  <c r="I245"/>
  <c r="H245"/>
  <c r="G245"/>
  <c r="F245"/>
  <c r="E245"/>
  <c r="D245"/>
  <c r="C245"/>
  <c r="T244"/>
  <c r="P244"/>
  <c r="O244"/>
  <c r="T243"/>
  <c r="P243"/>
  <c r="O243"/>
  <c r="T242"/>
  <c r="P242"/>
  <c r="O242"/>
  <c r="T241"/>
  <c r="P241"/>
  <c r="O241"/>
  <c r="S240"/>
  <c r="R240"/>
  <c r="N240"/>
  <c r="M240"/>
  <c r="L240"/>
  <c r="K240"/>
  <c r="J240"/>
  <c r="I240"/>
  <c r="H240"/>
  <c r="G240"/>
  <c r="F240"/>
  <c r="E240"/>
  <c r="D240"/>
  <c r="C240"/>
  <c r="T238"/>
  <c r="P238"/>
  <c r="O238"/>
  <c r="T237"/>
  <c r="P237"/>
  <c r="O237"/>
  <c r="S236"/>
  <c r="R236"/>
  <c r="N236"/>
  <c r="M236"/>
  <c r="L236"/>
  <c r="K236"/>
  <c r="J236"/>
  <c r="I236"/>
  <c r="H236"/>
  <c r="G236"/>
  <c r="F236"/>
  <c r="E236"/>
  <c r="D236"/>
  <c r="C236"/>
  <c r="T235"/>
  <c r="P235"/>
  <c r="O235"/>
  <c r="T234"/>
  <c r="P234"/>
  <c r="O234"/>
  <c r="T233"/>
  <c r="P233"/>
  <c r="O233"/>
  <c r="T232"/>
  <c r="P232"/>
  <c r="O232"/>
  <c r="T231"/>
  <c r="P231"/>
  <c r="O231"/>
  <c r="T230"/>
  <c r="P230"/>
  <c r="O230"/>
  <c r="T229"/>
  <c r="P229"/>
  <c r="O229"/>
  <c r="T228"/>
  <c r="P228"/>
  <c r="O228"/>
  <c r="T227"/>
  <c r="P227"/>
  <c r="O227"/>
  <c r="T226"/>
  <c r="P226"/>
  <c r="O226"/>
  <c r="T225"/>
  <c r="P225"/>
  <c r="O225"/>
  <c r="T224"/>
  <c r="P224"/>
  <c r="O224"/>
  <c r="T223"/>
  <c r="P223"/>
  <c r="O223"/>
  <c r="T222"/>
  <c r="P222"/>
  <c r="O222"/>
  <c r="T221"/>
  <c r="P221"/>
  <c r="O221"/>
  <c r="S220"/>
  <c r="R220"/>
  <c r="N220"/>
  <c r="M220"/>
  <c r="L220"/>
  <c r="K220"/>
  <c r="J220"/>
  <c r="I220"/>
  <c r="H220"/>
  <c r="G220"/>
  <c r="F220"/>
  <c r="E220"/>
  <c r="D220"/>
  <c r="C220"/>
  <c r="T219"/>
  <c r="P219"/>
  <c r="O219"/>
  <c r="T218"/>
  <c r="P218"/>
  <c r="O218"/>
  <c r="T217"/>
  <c r="P217"/>
  <c r="O217"/>
  <c r="T216"/>
  <c r="P216"/>
  <c r="O216"/>
  <c r="T215"/>
  <c r="P215"/>
  <c r="O215"/>
  <c r="T214"/>
  <c r="P214"/>
  <c r="O214"/>
  <c r="T213"/>
  <c r="P213"/>
  <c r="O213"/>
  <c r="T212"/>
  <c r="P212"/>
  <c r="O212"/>
  <c r="T211"/>
  <c r="P211"/>
  <c r="O211"/>
  <c r="T210"/>
  <c r="P210"/>
  <c r="O210"/>
  <c r="T209"/>
  <c r="P209"/>
  <c r="O209"/>
  <c r="T208"/>
  <c r="P208"/>
  <c r="O208"/>
  <c r="T207"/>
  <c r="P207"/>
  <c r="O207"/>
  <c r="T206"/>
  <c r="P206"/>
  <c r="O206"/>
  <c r="T205"/>
  <c r="P205"/>
  <c r="O205"/>
  <c r="T204"/>
  <c r="P204"/>
  <c r="O204"/>
  <c r="T203"/>
  <c r="P203"/>
  <c r="O203"/>
  <c r="T202"/>
  <c r="P202"/>
  <c r="O202"/>
  <c r="T201"/>
  <c r="P201"/>
  <c r="O201"/>
  <c r="T200"/>
  <c r="P200"/>
  <c r="O200"/>
  <c r="T199"/>
  <c r="P199"/>
  <c r="O199"/>
  <c r="T198"/>
  <c r="P198"/>
  <c r="O198"/>
  <c r="T197"/>
  <c r="P197"/>
  <c r="O197"/>
  <c r="T196"/>
  <c r="P196"/>
  <c r="O196"/>
  <c r="S195"/>
  <c r="R195"/>
  <c r="N195"/>
  <c r="M195"/>
  <c r="L195"/>
  <c r="K195"/>
  <c r="J195"/>
  <c r="I195"/>
  <c r="H195"/>
  <c r="G195"/>
  <c r="F195"/>
  <c r="E195"/>
  <c r="D195"/>
  <c r="C195"/>
  <c r="T194"/>
  <c r="P194"/>
  <c r="O194"/>
  <c r="T193"/>
  <c r="P193"/>
  <c r="O193"/>
  <c r="T192"/>
  <c r="P192"/>
  <c r="O192"/>
  <c r="T191"/>
  <c r="P191"/>
  <c r="O191"/>
  <c r="T190"/>
  <c r="P190"/>
  <c r="O190"/>
  <c r="T189"/>
  <c r="P189"/>
  <c r="O189"/>
  <c r="T188"/>
  <c r="P188"/>
  <c r="O188"/>
  <c r="T187"/>
  <c r="P187"/>
  <c r="O187"/>
  <c r="T186"/>
  <c r="P186"/>
  <c r="O186"/>
  <c r="T185"/>
  <c r="P185"/>
  <c r="O185"/>
  <c r="T184"/>
  <c r="P184"/>
  <c r="O184"/>
  <c r="T183"/>
  <c r="P183"/>
  <c r="O183"/>
  <c r="T182"/>
  <c r="P182"/>
  <c r="O182"/>
  <c r="T181"/>
  <c r="P181"/>
  <c r="O181"/>
  <c r="T180"/>
  <c r="P180"/>
  <c r="O180"/>
  <c r="T179"/>
  <c r="P179"/>
  <c r="O179"/>
  <c r="T178"/>
  <c r="P178"/>
  <c r="O178"/>
  <c r="S177"/>
  <c r="R177"/>
  <c r="N177"/>
  <c r="M177"/>
  <c r="L177"/>
  <c r="K177"/>
  <c r="J177"/>
  <c r="I177"/>
  <c r="H177"/>
  <c r="G177"/>
  <c r="F177"/>
  <c r="E177"/>
  <c r="D177"/>
  <c r="C177"/>
  <c r="T176"/>
  <c r="P176"/>
  <c r="O176"/>
  <c r="T175"/>
  <c r="P175"/>
  <c r="O175"/>
  <c r="T174"/>
  <c r="P174"/>
  <c r="O174"/>
  <c r="T173"/>
  <c r="P173"/>
  <c r="O173"/>
  <c r="T172"/>
  <c r="P172"/>
  <c r="O172"/>
  <c r="T171"/>
  <c r="P171"/>
  <c r="O171"/>
  <c r="T170"/>
  <c r="P170"/>
  <c r="O170"/>
  <c r="T169"/>
  <c r="P169"/>
  <c r="O169"/>
  <c r="T168"/>
  <c r="P168"/>
  <c r="O168"/>
  <c r="T167"/>
  <c r="P167"/>
  <c r="O167"/>
  <c r="T166"/>
  <c r="P166"/>
  <c r="O166"/>
  <c r="T165"/>
  <c r="P165"/>
  <c r="O165"/>
  <c r="T164"/>
  <c r="P164"/>
  <c r="O164"/>
  <c r="T163"/>
  <c r="P163"/>
  <c r="O163"/>
  <c r="T162"/>
  <c r="P162"/>
  <c r="O162"/>
  <c r="T161"/>
  <c r="P161"/>
  <c r="O161"/>
  <c r="T160"/>
  <c r="P160"/>
  <c r="O160"/>
  <c r="T159"/>
  <c r="P159"/>
  <c r="O159"/>
  <c r="T158"/>
  <c r="P158"/>
  <c r="O158"/>
  <c r="T157"/>
  <c r="P157"/>
  <c r="O157"/>
  <c r="T156"/>
  <c r="P156"/>
  <c r="O156"/>
  <c r="T155"/>
  <c r="P155"/>
  <c r="O155"/>
  <c r="T154"/>
  <c r="P154"/>
  <c r="O154"/>
  <c r="T153"/>
  <c r="P153"/>
  <c r="O153"/>
  <c r="T152"/>
  <c r="P152"/>
  <c r="O152"/>
  <c r="T151"/>
  <c r="P151"/>
  <c r="O151"/>
  <c r="S150"/>
  <c r="R150"/>
  <c r="N150"/>
  <c r="M150"/>
  <c r="L150"/>
  <c r="K150"/>
  <c r="J150"/>
  <c r="I150"/>
  <c r="H150"/>
  <c r="G150"/>
  <c r="F150"/>
  <c r="E150"/>
  <c r="D150"/>
  <c r="C150"/>
  <c r="T148"/>
  <c r="P148"/>
  <c r="O148"/>
  <c r="T147"/>
  <c r="P147"/>
  <c r="O147"/>
  <c r="T146"/>
  <c r="P146"/>
  <c r="O146"/>
  <c r="T145"/>
  <c r="P145"/>
  <c r="O145"/>
  <c r="T144"/>
  <c r="P144"/>
  <c r="O144"/>
  <c r="T143"/>
  <c r="P143"/>
  <c r="O143"/>
  <c r="T142"/>
  <c r="P142"/>
  <c r="O142"/>
  <c r="T141"/>
  <c r="P141"/>
  <c r="O141"/>
  <c r="T140"/>
  <c r="P140"/>
  <c r="O140"/>
  <c r="T139"/>
  <c r="P139"/>
  <c r="O139"/>
  <c r="T138"/>
  <c r="P138"/>
  <c r="O138"/>
  <c r="T137"/>
  <c r="P137"/>
  <c r="O137"/>
  <c r="T136"/>
  <c r="P136"/>
  <c r="O136"/>
  <c r="T135"/>
  <c r="P135"/>
  <c r="O135"/>
  <c r="T134"/>
  <c r="P134"/>
  <c r="O134"/>
  <c r="T133"/>
  <c r="P133"/>
  <c r="O133"/>
  <c r="T132"/>
  <c r="P132"/>
  <c r="O132"/>
  <c r="T131"/>
  <c r="P131"/>
  <c r="O131"/>
  <c r="T130"/>
  <c r="P130"/>
  <c r="O130"/>
  <c r="T129"/>
  <c r="P129"/>
  <c r="O129"/>
  <c r="T128"/>
  <c r="P128"/>
  <c r="O128"/>
  <c r="S127"/>
  <c r="R127"/>
  <c r="N127"/>
  <c r="M127"/>
  <c r="L127"/>
  <c r="K127"/>
  <c r="J127"/>
  <c r="I127"/>
  <c r="H127"/>
  <c r="G127"/>
  <c r="F127"/>
  <c r="E127"/>
  <c r="D127"/>
  <c r="C127"/>
  <c r="T126"/>
  <c r="P126"/>
  <c r="O126"/>
  <c r="T125"/>
  <c r="P125"/>
  <c r="O125"/>
  <c r="T124"/>
  <c r="P124"/>
  <c r="O124"/>
  <c r="T123"/>
  <c r="P123"/>
  <c r="O123"/>
  <c r="T122"/>
  <c r="P122"/>
  <c r="O122"/>
  <c r="T121"/>
  <c r="P121"/>
  <c r="O121"/>
  <c r="T120"/>
  <c r="P120"/>
  <c r="O120"/>
  <c r="T119"/>
  <c r="P119"/>
  <c r="O119"/>
  <c r="T118"/>
  <c r="P118"/>
  <c r="O118"/>
  <c r="N117"/>
  <c r="M117"/>
  <c r="L117"/>
  <c r="K117"/>
  <c r="J117"/>
  <c r="I117"/>
  <c r="H117"/>
  <c r="G117"/>
  <c r="F117"/>
  <c r="E117"/>
  <c r="D117"/>
  <c r="C117"/>
  <c r="T116"/>
  <c r="P116"/>
  <c r="O116"/>
  <c r="T115"/>
  <c r="P115"/>
  <c r="O115"/>
  <c r="T114"/>
  <c r="P114"/>
  <c r="O114"/>
  <c r="T113"/>
  <c r="P113"/>
  <c r="O113"/>
  <c r="T112"/>
  <c r="P112"/>
  <c r="O112"/>
  <c r="T111"/>
  <c r="P111"/>
  <c r="O111"/>
  <c r="T110"/>
  <c r="P110"/>
  <c r="O110"/>
  <c r="T109"/>
  <c r="P109"/>
  <c r="O109"/>
  <c r="T108"/>
  <c r="P108"/>
  <c r="O108"/>
  <c r="T107"/>
  <c r="P107"/>
  <c r="O107"/>
  <c r="T106"/>
  <c r="P106"/>
  <c r="O106"/>
  <c r="S105"/>
  <c r="R105"/>
  <c r="N105"/>
  <c r="M105"/>
  <c r="L105"/>
  <c r="K105"/>
  <c r="J105"/>
  <c r="I105"/>
  <c r="H105"/>
  <c r="G105"/>
  <c r="F105"/>
  <c r="E105"/>
  <c r="D105"/>
  <c r="C105"/>
  <c r="T104"/>
  <c r="P104"/>
  <c r="O104"/>
  <c r="T103"/>
  <c r="P103"/>
  <c r="O103"/>
  <c r="T102"/>
  <c r="P102"/>
  <c r="O102"/>
  <c r="T101"/>
  <c r="P101"/>
  <c r="O101"/>
  <c r="T100"/>
  <c r="P100"/>
  <c r="O100"/>
  <c r="T99"/>
  <c r="P99"/>
  <c r="O99"/>
  <c r="T98"/>
  <c r="P98"/>
  <c r="O98"/>
  <c r="T97"/>
  <c r="P97"/>
  <c r="O97"/>
  <c r="T96"/>
  <c r="P96"/>
  <c r="O96"/>
  <c r="T95"/>
  <c r="P95"/>
  <c r="O95"/>
  <c r="T94"/>
  <c r="P94"/>
  <c r="O94"/>
  <c r="T93"/>
  <c r="P93"/>
  <c r="O93"/>
  <c r="S92"/>
  <c r="R92"/>
  <c r="N92"/>
  <c r="M92"/>
  <c r="L92"/>
  <c r="K92"/>
  <c r="J92"/>
  <c r="I92"/>
  <c r="H92"/>
  <c r="G92"/>
  <c r="F92"/>
  <c r="E92"/>
  <c r="D92"/>
  <c r="C92"/>
  <c r="T91"/>
  <c r="P91"/>
  <c r="O91"/>
  <c r="T90"/>
  <c r="P90"/>
  <c r="O90"/>
  <c r="T89"/>
  <c r="P89"/>
  <c r="O89"/>
  <c r="T88"/>
  <c r="P88"/>
  <c r="O88"/>
  <c r="T87"/>
  <c r="P87"/>
  <c r="O87"/>
  <c r="T86"/>
  <c r="P86"/>
  <c r="O86"/>
  <c r="T85"/>
  <c r="P85"/>
  <c r="O85"/>
  <c r="T84"/>
  <c r="P84"/>
  <c r="O84"/>
  <c r="T83"/>
  <c r="P83"/>
  <c r="O83"/>
  <c r="T82"/>
  <c r="P82"/>
  <c r="O82"/>
  <c r="T81"/>
  <c r="P81"/>
  <c r="O81"/>
  <c r="T80"/>
  <c r="P80"/>
  <c r="O80"/>
  <c r="T79"/>
  <c r="P79"/>
  <c r="O79"/>
  <c r="T78"/>
  <c r="P78"/>
  <c r="O78"/>
  <c r="T77"/>
  <c r="P77"/>
  <c r="O77"/>
  <c r="S76"/>
  <c r="R76"/>
  <c r="N76"/>
  <c r="M76"/>
  <c r="L76"/>
  <c r="K76"/>
  <c r="J76"/>
  <c r="I76"/>
  <c r="H76"/>
  <c r="G76"/>
  <c r="F76"/>
  <c r="E76"/>
  <c r="D76"/>
  <c r="C76"/>
  <c r="T75"/>
  <c r="P75"/>
  <c r="O75"/>
  <c r="T74"/>
  <c r="P74"/>
  <c r="O74"/>
  <c r="T73"/>
  <c r="P73"/>
  <c r="O73"/>
  <c r="T72"/>
  <c r="P72"/>
  <c r="O72"/>
  <c r="T71"/>
  <c r="P71"/>
  <c r="O71"/>
  <c r="T70"/>
  <c r="P70"/>
  <c r="O70"/>
  <c r="T69"/>
  <c r="P69"/>
  <c r="O69"/>
  <c r="T68"/>
  <c r="P68"/>
  <c r="O68"/>
  <c r="T67"/>
  <c r="P67"/>
  <c r="O67"/>
  <c r="T66"/>
  <c r="P66"/>
  <c r="O66"/>
  <c r="T65"/>
  <c r="P65"/>
  <c r="O65"/>
  <c r="T64"/>
  <c r="P64"/>
  <c r="O64"/>
  <c r="T63"/>
  <c r="P63"/>
  <c r="O63"/>
  <c r="T62"/>
  <c r="P62"/>
  <c r="O62"/>
  <c r="T61"/>
  <c r="P61"/>
  <c r="O61"/>
  <c r="T60"/>
  <c r="P60"/>
  <c r="O60"/>
  <c r="T59"/>
  <c r="P59"/>
  <c r="O59"/>
  <c r="T58"/>
  <c r="P58"/>
  <c r="O58"/>
  <c r="T57"/>
  <c r="P57"/>
  <c r="O57"/>
  <c r="T56"/>
  <c r="P56"/>
  <c r="O56"/>
  <c r="T55"/>
  <c r="P55"/>
  <c r="O55"/>
  <c r="T54"/>
  <c r="P54"/>
  <c r="O54"/>
  <c r="T53"/>
  <c r="P53"/>
  <c r="O53"/>
  <c r="T52"/>
  <c r="P52"/>
  <c r="O52"/>
  <c r="S51"/>
  <c r="R51"/>
  <c r="N51"/>
  <c r="M51"/>
  <c r="L51"/>
  <c r="K51"/>
  <c r="J51"/>
  <c r="I51"/>
  <c r="H51"/>
  <c r="G51"/>
  <c r="F51"/>
  <c r="E51"/>
  <c r="D51"/>
  <c r="C51"/>
  <c r="T49"/>
  <c r="P49"/>
  <c r="O49"/>
  <c r="T48"/>
  <c r="P48"/>
  <c r="O48"/>
  <c r="T47"/>
  <c r="P47"/>
  <c r="O47"/>
  <c r="T46"/>
  <c r="P46"/>
  <c r="O46"/>
  <c r="T45"/>
  <c r="P45"/>
  <c r="O45"/>
  <c r="S44"/>
  <c r="R44"/>
  <c r="N44"/>
  <c r="M44"/>
  <c r="L44"/>
  <c r="K44"/>
  <c r="J44"/>
  <c r="I44"/>
  <c r="H44"/>
  <c r="G44"/>
  <c r="F44"/>
  <c r="E44"/>
  <c r="D44"/>
  <c r="C44"/>
  <c r="T43"/>
  <c r="P43"/>
  <c r="O43"/>
  <c r="T42"/>
  <c r="P42"/>
  <c r="O42"/>
  <c r="T41"/>
  <c r="P41"/>
  <c r="O41"/>
  <c r="T40"/>
  <c r="P40"/>
  <c r="O40"/>
  <c r="T39"/>
  <c r="P39"/>
  <c r="O39"/>
  <c r="T38"/>
  <c r="P38"/>
  <c r="O38"/>
  <c r="T37"/>
  <c r="P37"/>
  <c r="O37"/>
  <c r="T36"/>
  <c r="P36"/>
  <c r="O36"/>
  <c r="T35"/>
  <c r="P35"/>
  <c r="O35"/>
  <c r="T34"/>
  <c r="P34"/>
  <c r="O34"/>
  <c r="T33"/>
  <c r="P33"/>
  <c r="O33"/>
  <c r="T32"/>
  <c r="P32"/>
  <c r="O32"/>
  <c r="T31"/>
  <c r="P31"/>
  <c r="O31"/>
  <c r="T30"/>
  <c r="P30"/>
  <c r="O30"/>
  <c r="S29"/>
  <c r="R29"/>
  <c r="N29"/>
  <c r="M29"/>
  <c r="L29"/>
  <c r="K29"/>
  <c r="J29"/>
  <c r="I29"/>
  <c r="H29"/>
  <c r="G29"/>
  <c r="F29"/>
  <c r="E29"/>
  <c r="D29"/>
  <c r="C29"/>
  <c r="T28"/>
  <c r="P28"/>
  <c r="O28"/>
  <c r="T27"/>
  <c r="P27"/>
  <c r="O27"/>
  <c r="T26"/>
  <c r="P26"/>
  <c r="O26"/>
  <c r="T25"/>
  <c r="P25"/>
  <c r="O25"/>
  <c r="T24"/>
  <c r="P24"/>
  <c r="O24"/>
  <c r="T23"/>
  <c r="P23"/>
  <c r="O23"/>
  <c r="T22"/>
  <c r="P22"/>
  <c r="O22"/>
  <c r="S21"/>
  <c r="R21"/>
  <c r="N21"/>
  <c r="M21"/>
  <c r="L21"/>
  <c r="K21"/>
  <c r="J21"/>
  <c r="I21"/>
  <c r="H21"/>
  <c r="G21"/>
  <c r="F21"/>
  <c r="E21"/>
  <c r="D21"/>
  <c r="C21"/>
  <c r="T20"/>
  <c r="P20"/>
  <c r="O20"/>
  <c r="T19"/>
  <c r="P19"/>
  <c r="O19"/>
  <c r="T18"/>
  <c r="P18"/>
  <c r="O18"/>
  <c r="T17"/>
  <c r="P17"/>
  <c r="O17"/>
  <c r="T16"/>
  <c r="P16"/>
  <c r="O16"/>
  <c r="S15"/>
  <c r="R15"/>
  <c r="N15"/>
  <c r="M15"/>
  <c r="L15"/>
  <c r="K15"/>
  <c r="J15"/>
  <c r="I15"/>
  <c r="H15"/>
  <c r="G15"/>
  <c r="F15"/>
  <c r="E15"/>
  <c r="D15"/>
  <c r="C15"/>
  <c r="T13"/>
  <c r="T12" s="1"/>
  <c r="P13"/>
  <c r="O13"/>
  <c r="O12" s="1"/>
  <c r="S12"/>
  <c r="R12"/>
  <c r="N12"/>
  <c r="M12"/>
  <c r="L12"/>
  <c r="K12"/>
  <c r="J12"/>
  <c r="I12"/>
  <c r="H12"/>
  <c r="G12"/>
  <c r="F12"/>
  <c r="E12"/>
  <c r="D12"/>
  <c r="C12"/>
  <c r="T11"/>
  <c r="T10" s="1"/>
  <c r="P11"/>
  <c r="P10" s="1"/>
  <c r="O11"/>
  <c r="O10" s="1"/>
  <c r="S10"/>
  <c r="R10"/>
  <c r="N10"/>
  <c r="M10"/>
  <c r="L10"/>
  <c r="K10"/>
  <c r="J10"/>
  <c r="I10"/>
  <c r="H10"/>
  <c r="G10"/>
  <c r="F10"/>
  <c r="E10"/>
  <c r="D10"/>
  <c r="C10"/>
  <c r="T9"/>
  <c r="T8" s="1"/>
  <c r="P9"/>
  <c r="P8" s="1"/>
  <c r="O9"/>
  <c r="O8" s="1"/>
  <c r="S8"/>
  <c r="R8"/>
  <c r="N8"/>
  <c r="M8"/>
  <c r="L8"/>
  <c r="K8"/>
  <c r="J8"/>
  <c r="I8"/>
  <c r="H8"/>
  <c r="G8"/>
  <c r="F8"/>
  <c r="E8"/>
  <c r="D8"/>
  <c r="C8"/>
  <c r="C149" l="1"/>
  <c r="K149"/>
  <c r="I277"/>
  <c r="D149"/>
  <c r="H149"/>
  <c r="L149"/>
  <c r="S149"/>
  <c r="F277"/>
  <c r="J277"/>
  <c r="N277"/>
  <c r="E416"/>
  <c r="I416"/>
  <c r="M416"/>
  <c r="H460"/>
  <c r="Q281"/>
  <c r="Q285"/>
  <c r="Q292"/>
  <c r="J416"/>
  <c r="Q181"/>
  <c r="Q185"/>
  <c r="Q189"/>
  <c r="Q193"/>
  <c r="Q242"/>
  <c r="C239"/>
  <c r="G239"/>
  <c r="K239"/>
  <c r="T245"/>
  <c r="O245"/>
  <c r="E277"/>
  <c r="M277"/>
  <c r="M7"/>
  <c r="R7"/>
  <c r="D50"/>
  <c r="H50"/>
  <c r="L50"/>
  <c r="F239"/>
  <c r="R277"/>
  <c r="Q282"/>
  <c r="Q305"/>
  <c r="Q309"/>
  <c r="Q312"/>
  <c r="R322"/>
  <c r="O339"/>
  <c r="Q341"/>
  <c r="D344"/>
  <c r="H344"/>
  <c r="L344"/>
  <c r="S344"/>
  <c r="T485"/>
  <c r="J7"/>
  <c r="C50"/>
  <c r="G50"/>
  <c r="K50"/>
  <c r="R50"/>
  <c r="Q55"/>
  <c r="Q59"/>
  <c r="Q63"/>
  <c r="Q67"/>
  <c r="Q71"/>
  <c r="Q75"/>
  <c r="Q279"/>
  <c r="Q283"/>
  <c r="Q337"/>
  <c r="Q464"/>
  <c r="Q478"/>
  <c r="P485"/>
  <c r="Q78"/>
  <c r="Q82"/>
  <c r="Q86"/>
  <c r="Q90"/>
  <c r="P177"/>
  <c r="Q286"/>
  <c r="Q299"/>
  <c r="Q307"/>
  <c r="P310"/>
  <c r="Q314"/>
  <c r="Q320"/>
  <c r="T339"/>
  <c r="Q393"/>
  <c r="C416"/>
  <c r="K416"/>
  <c r="R416"/>
  <c r="T448"/>
  <c r="T488"/>
  <c r="Q77"/>
  <c r="Q81"/>
  <c r="Q85"/>
  <c r="Q89"/>
  <c r="Q289"/>
  <c r="Q313"/>
  <c r="T333"/>
  <c r="F7"/>
  <c r="T76"/>
  <c r="Q79"/>
  <c r="Q83"/>
  <c r="Q87"/>
  <c r="Q91"/>
  <c r="Q180"/>
  <c r="Q184"/>
  <c r="Q188"/>
  <c r="Q192"/>
  <c r="Q280"/>
  <c r="Q284"/>
  <c r="Q287"/>
  <c r="O22" i="34"/>
  <c r="P36"/>
  <c r="O19"/>
  <c r="P44"/>
  <c r="O8"/>
  <c r="P16"/>
  <c r="P28"/>
  <c r="O44"/>
  <c r="P8"/>
  <c r="O16"/>
  <c r="O28"/>
  <c r="Q44"/>
  <c r="P19"/>
  <c r="P22"/>
  <c r="Q22" s="1"/>
  <c r="O36"/>
  <c r="T28"/>
  <c r="T36"/>
  <c r="O42" i="33"/>
  <c r="P8"/>
  <c r="P34"/>
  <c r="O16"/>
  <c r="P21"/>
  <c r="P12"/>
  <c r="P25"/>
  <c r="O30"/>
  <c r="P38"/>
  <c r="P42"/>
  <c r="Q42" s="1"/>
  <c r="O47"/>
  <c r="O12"/>
  <c r="O25"/>
  <c r="P30"/>
  <c r="O38"/>
  <c r="P47"/>
  <c r="O8"/>
  <c r="P16"/>
  <c r="O21"/>
  <c r="O34"/>
  <c r="E70" i="39"/>
  <c r="I70"/>
  <c r="M70"/>
  <c r="F70"/>
  <c r="J70"/>
  <c r="N70"/>
  <c r="G70"/>
  <c r="K70"/>
  <c r="R70"/>
  <c r="D70"/>
  <c r="H70"/>
  <c r="L70"/>
  <c r="S70"/>
  <c r="T30" i="33"/>
  <c r="T12"/>
  <c r="T25"/>
  <c r="T42"/>
  <c r="E235" i="25"/>
  <c r="H149"/>
  <c r="Q35" i="21"/>
  <c r="D7"/>
  <c r="L7"/>
  <c r="C14"/>
  <c r="G14"/>
  <c r="K14"/>
  <c r="R14"/>
  <c r="T15"/>
  <c r="T29"/>
  <c r="P76"/>
  <c r="Q80"/>
  <c r="Q84"/>
  <c r="Q88"/>
  <c r="Q178"/>
  <c r="Q182"/>
  <c r="Q186"/>
  <c r="Q190"/>
  <c r="S277"/>
  <c r="D322"/>
  <c r="H322"/>
  <c r="L322"/>
  <c r="Q332"/>
  <c r="Q334"/>
  <c r="Q338"/>
  <c r="Q342"/>
  <c r="O376"/>
  <c r="Q386"/>
  <c r="T389"/>
  <c r="Q396"/>
  <c r="S416"/>
  <c r="Q483"/>
  <c r="Q500"/>
  <c r="T177"/>
  <c r="Q31"/>
  <c r="Q94"/>
  <c r="Q249"/>
  <c r="Q253"/>
  <c r="Q257"/>
  <c r="T310"/>
  <c r="Q336"/>
  <c r="Q340"/>
  <c r="Q384"/>
  <c r="Q388"/>
  <c r="O29"/>
  <c r="Q39"/>
  <c r="Q43"/>
  <c r="O76"/>
  <c r="Q108"/>
  <c r="Q112"/>
  <c r="Q116"/>
  <c r="O177"/>
  <c r="Q179"/>
  <c r="Q183"/>
  <c r="Q187"/>
  <c r="Q191"/>
  <c r="N239"/>
  <c r="S239"/>
  <c r="P333"/>
  <c r="O333"/>
  <c r="Q335"/>
  <c r="P339"/>
  <c r="Q343"/>
  <c r="T376"/>
  <c r="Q380"/>
  <c r="Q383"/>
  <c r="Q387"/>
  <c r="Q427"/>
  <c r="Q431"/>
  <c r="Q435"/>
  <c r="Q439"/>
  <c r="Q442"/>
  <c r="O468"/>
  <c r="Q470"/>
  <c r="Q474"/>
  <c r="Q493"/>
  <c r="Q12" i="39"/>
  <c r="Q11"/>
  <c r="O56"/>
  <c r="Q66"/>
  <c r="Q10"/>
  <c r="O8"/>
  <c r="P8"/>
  <c r="P13"/>
  <c r="Q15"/>
  <c r="Q19"/>
  <c r="Q22"/>
  <c r="Q33"/>
  <c r="Q36"/>
  <c r="T47"/>
  <c r="Q41"/>
  <c r="Q44"/>
  <c r="O47"/>
  <c r="P47"/>
  <c r="T19" i="34"/>
  <c r="T22"/>
  <c r="G48"/>
  <c r="J48"/>
  <c r="N48"/>
  <c r="D48"/>
  <c r="H48"/>
  <c r="K48"/>
  <c r="E48"/>
  <c r="L48"/>
  <c r="R48"/>
  <c r="T16"/>
  <c r="F48"/>
  <c r="I48"/>
  <c r="M48"/>
  <c r="S48"/>
  <c r="T34" i="33"/>
  <c r="T16"/>
  <c r="T8"/>
  <c r="H53"/>
  <c r="D53"/>
  <c r="K53"/>
  <c r="R53"/>
  <c r="T21"/>
  <c r="E53"/>
  <c r="L53"/>
  <c r="S53"/>
  <c r="C53"/>
  <c r="F53"/>
  <c r="I53"/>
  <c r="M53"/>
  <c r="T38"/>
  <c r="G53"/>
  <c r="J53"/>
  <c r="N53"/>
  <c r="E104" i="25"/>
  <c r="E305"/>
  <c r="C339"/>
  <c r="H390"/>
  <c r="T7" i="21"/>
  <c r="N7"/>
  <c r="H7"/>
  <c r="O15"/>
  <c r="Q33"/>
  <c r="Q37"/>
  <c r="Q41"/>
  <c r="T44"/>
  <c r="Q107"/>
  <c r="Q111"/>
  <c r="Q115"/>
  <c r="Q120"/>
  <c r="Q124"/>
  <c r="Q139"/>
  <c r="Q143"/>
  <c r="Q147"/>
  <c r="E7"/>
  <c r="I7"/>
  <c r="F14"/>
  <c r="J14"/>
  <c r="D14"/>
  <c r="H14"/>
  <c r="L14"/>
  <c r="M14"/>
  <c r="Q32"/>
  <c r="Q36"/>
  <c r="Q40"/>
  <c r="F50"/>
  <c r="J50"/>
  <c r="N50"/>
  <c r="Q56"/>
  <c r="Q60"/>
  <c r="Q64"/>
  <c r="Q68"/>
  <c r="S50"/>
  <c r="Q30"/>
  <c r="Q34"/>
  <c r="Q38"/>
  <c r="Q42"/>
  <c r="Q13"/>
  <c r="Q12" s="1"/>
  <c r="S7"/>
  <c r="Q18"/>
  <c r="Q48"/>
  <c r="O105"/>
  <c r="T105"/>
  <c r="Q131"/>
  <c r="Q135"/>
  <c r="P117"/>
  <c r="G149"/>
  <c r="R149"/>
  <c r="Q154"/>
  <c r="Q158"/>
  <c r="Q162"/>
  <c r="Q166"/>
  <c r="Q170"/>
  <c r="Q174"/>
  <c r="Q199"/>
  <c r="Q203"/>
  <c r="Q207"/>
  <c r="Q211"/>
  <c r="Q215"/>
  <c r="Q219"/>
  <c r="O220"/>
  <c r="Q222"/>
  <c r="Q226"/>
  <c r="Q230"/>
  <c r="Q234"/>
  <c r="T236"/>
  <c r="D239"/>
  <c r="H239"/>
  <c r="L239"/>
  <c r="Q268"/>
  <c r="Q272"/>
  <c r="P278"/>
  <c r="Q293"/>
  <c r="T296"/>
  <c r="Q315"/>
  <c r="Q326"/>
  <c r="Q330"/>
  <c r="Q381"/>
  <c r="F416"/>
  <c r="N416"/>
  <c r="O444"/>
  <c r="Q446"/>
  <c r="Q449"/>
  <c r="Q448" s="1"/>
  <c r="R460"/>
  <c r="T468"/>
  <c r="Q487"/>
  <c r="T491"/>
  <c r="O491"/>
  <c r="Q495"/>
  <c r="Q499"/>
  <c r="D460"/>
  <c r="L460"/>
  <c r="S460"/>
  <c r="Q194"/>
  <c r="Q201"/>
  <c r="Q205"/>
  <c r="Q209"/>
  <c r="Q213"/>
  <c r="Q217"/>
  <c r="T220"/>
  <c r="Q224"/>
  <c r="Q228"/>
  <c r="Q232"/>
  <c r="Q259"/>
  <c r="Q263"/>
  <c r="T265"/>
  <c r="Q270"/>
  <c r="Q291"/>
  <c r="Q295"/>
  <c r="P316"/>
  <c r="T316"/>
  <c r="T345"/>
  <c r="T344" s="1"/>
  <c r="Q379"/>
  <c r="C460"/>
  <c r="Q497"/>
  <c r="Q98"/>
  <c r="Q102"/>
  <c r="O117"/>
  <c r="Q119"/>
  <c r="T117"/>
  <c r="Q123"/>
  <c r="Q130"/>
  <c r="Q134"/>
  <c r="Q138"/>
  <c r="Q142"/>
  <c r="Q146"/>
  <c r="F149"/>
  <c r="J149"/>
  <c r="N149"/>
  <c r="Q155"/>
  <c r="Q159"/>
  <c r="Q163"/>
  <c r="Q167"/>
  <c r="Q171"/>
  <c r="Q175"/>
  <c r="Q244"/>
  <c r="Q247"/>
  <c r="Q251"/>
  <c r="Q255"/>
  <c r="O278"/>
  <c r="Q294"/>
  <c r="P362"/>
  <c r="T362"/>
  <c r="Q378"/>
  <c r="O417"/>
  <c r="O416" s="1"/>
  <c r="Q419"/>
  <c r="Q429"/>
  <c r="Q433"/>
  <c r="Q437"/>
  <c r="P461"/>
  <c r="T461"/>
  <c r="Q466"/>
  <c r="P475"/>
  <c r="T475"/>
  <c r="Q480"/>
  <c r="Q496"/>
  <c r="D6" i="25"/>
  <c r="C13"/>
  <c r="E20"/>
  <c r="D49"/>
  <c r="D148"/>
  <c r="E176"/>
  <c r="C238"/>
  <c r="E257"/>
  <c r="E291"/>
  <c r="H305"/>
  <c r="C6"/>
  <c r="E116"/>
  <c r="C148"/>
  <c r="H219"/>
  <c r="C317"/>
  <c r="E328"/>
  <c r="E357"/>
  <c r="E384"/>
  <c r="H486"/>
  <c r="C49"/>
  <c r="E91"/>
  <c r="H104"/>
  <c r="E194"/>
  <c r="E239"/>
  <c r="G238"/>
  <c r="D272"/>
  <c r="G317"/>
  <c r="H318"/>
  <c r="H334"/>
  <c r="G339"/>
  <c r="H340"/>
  <c r="E371"/>
  <c r="D411"/>
  <c r="H412"/>
  <c r="H456"/>
  <c r="H463"/>
  <c r="E470"/>
  <c r="G6"/>
  <c r="E126"/>
  <c r="F148"/>
  <c r="E219"/>
  <c r="E264"/>
  <c r="C272"/>
  <c r="E273"/>
  <c r="F339"/>
  <c r="E340"/>
  <c r="E339" s="1"/>
  <c r="H357"/>
  <c r="E439"/>
  <c r="C7" i="21"/>
  <c r="G7"/>
  <c r="K7"/>
  <c r="Q19"/>
  <c r="P21"/>
  <c r="E50"/>
  <c r="I50"/>
  <c r="M50"/>
  <c r="O51"/>
  <c r="Q53"/>
  <c r="Q57"/>
  <c r="Q61"/>
  <c r="Q65"/>
  <c r="Q69"/>
  <c r="T51"/>
  <c r="Q73"/>
  <c r="T92"/>
  <c r="Q96"/>
  <c r="Q100"/>
  <c r="Q104"/>
  <c r="Q109"/>
  <c r="Q113"/>
  <c r="Q121"/>
  <c r="Q125"/>
  <c r="E149"/>
  <c r="I149"/>
  <c r="M149"/>
  <c r="O150"/>
  <c r="Q152"/>
  <c r="Q156"/>
  <c r="Q160"/>
  <c r="Q164"/>
  <c r="Q168"/>
  <c r="Q172"/>
  <c r="O195"/>
  <c r="Q197"/>
  <c r="P195"/>
  <c r="T195"/>
  <c r="T323"/>
  <c r="R344"/>
  <c r="G460"/>
  <c r="Q472"/>
  <c r="P468"/>
  <c r="P12"/>
  <c r="P7" s="1"/>
  <c r="T21"/>
  <c r="P29"/>
  <c r="S322"/>
  <c r="L416"/>
  <c r="Q17"/>
  <c r="Q9"/>
  <c r="Q8" s="1"/>
  <c r="Q16"/>
  <c r="Q20"/>
  <c r="O21"/>
  <c r="Q23"/>
  <c r="Q27"/>
  <c r="N14"/>
  <c r="E14"/>
  <c r="I14"/>
  <c r="Q54"/>
  <c r="Q58"/>
  <c r="Q62"/>
  <c r="Q66"/>
  <c r="Q70"/>
  <c r="Q74"/>
  <c r="Q93"/>
  <c r="Q97"/>
  <c r="Q101"/>
  <c r="Q106"/>
  <c r="Q110"/>
  <c r="Q114"/>
  <c r="Q118"/>
  <c r="Q122"/>
  <c r="Q126"/>
  <c r="O127"/>
  <c r="Q129"/>
  <c r="T127"/>
  <c r="Q133"/>
  <c r="Q137"/>
  <c r="Q141"/>
  <c r="Q145"/>
  <c r="Q153"/>
  <c r="Q157"/>
  <c r="Q161"/>
  <c r="Q165"/>
  <c r="Q169"/>
  <c r="Q173"/>
  <c r="T150"/>
  <c r="Q237"/>
  <c r="P236"/>
  <c r="Q261"/>
  <c r="P258"/>
  <c r="O265"/>
  <c r="T278"/>
  <c r="O310"/>
  <c r="Q311"/>
  <c r="P345"/>
  <c r="Q346"/>
  <c r="Q345" s="1"/>
  <c r="P376"/>
  <c r="Q377"/>
  <c r="Q198"/>
  <c r="Q202"/>
  <c r="Q206"/>
  <c r="Q210"/>
  <c r="Q214"/>
  <c r="Q218"/>
  <c r="Q223"/>
  <c r="Q227"/>
  <c r="Q231"/>
  <c r="Q235"/>
  <c r="E239"/>
  <c r="I239"/>
  <c r="M239"/>
  <c r="Q243"/>
  <c r="Q248"/>
  <c r="Q252"/>
  <c r="Q256"/>
  <c r="O258"/>
  <c r="Q260"/>
  <c r="Q264"/>
  <c r="Q269"/>
  <c r="C277"/>
  <c r="G277"/>
  <c r="K277"/>
  <c r="P296"/>
  <c r="Q300"/>
  <c r="Q304"/>
  <c r="Q308"/>
  <c r="Q319"/>
  <c r="E322"/>
  <c r="I322"/>
  <c r="M322"/>
  <c r="Q329"/>
  <c r="C322"/>
  <c r="G322"/>
  <c r="K322"/>
  <c r="Q394"/>
  <c r="T395"/>
  <c r="P417"/>
  <c r="Q421"/>
  <c r="Q436"/>
  <c r="Q440"/>
  <c r="Q443"/>
  <c r="Q447"/>
  <c r="Q465"/>
  <c r="Q471"/>
  <c r="Q479"/>
  <c r="Q482"/>
  <c r="Q494"/>
  <c r="Q498"/>
  <c r="O240"/>
  <c r="T258"/>
  <c r="J239"/>
  <c r="D277"/>
  <c r="H277"/>
  <c r="L277"/>
  <c r="F322"/>
  <c r="J322"/>
  <c r="N322"/>
  <c r="C344"/>
  <c r="G344"/>
  <c r="K344"/>
  <c r="E344"/>
  <c r="I344"/>
  <c r="P389"/>
  <c r="T417"/>
  <c r="E460"/>
  <c r="I460"/>
  <c r="M460"/>
  <c r="Q196"/>
  <c r="Q200"/>
  <c r="Q204"/>
  <c r="Q208"/>
  <c r="Q212"/>
  <c r="Q216"/>
  <c r="Q225"/>
  <c r="Q229"/>
  <c r="Q233"/>
  <c r="O236"/>
  <c r="Q238"/>
  <c r="P240"/>
  <c r="Q241"/>
  <c r="T240"/>
  <c r="R239"/>
  <c r="Q250"/>
  <c r="Q254"/>
  <c r="Q262"/>
  <c r="Q267"/>
  <c r="Q271"/>
  <c r="Q302"/>
  <c r="Q306"/>
  <c r="Q321"/>
  <c r="P323"/>
  <c r="Q327"/>
  <c r="Q331"/>
  <c r="Q392"/>
  <c r="D416"/>
  <c r="H416"/>
  <c r="Q423"/>
  <c r="Q438"/>
  <c r="T444"/>
  <c r="F460"/>
  <c r="J460"/>
  <c r="N460"/>
  <c r="O461"/>
  <c r="Q463"/>
  <c r="Q467"/>
  <c r="Q469"/>
  <c r="Q473"/>
  <c r="O475"/>
  <c r="Q477"/>
  <c r="Q481"/>
  <c r="Q484"/>
  <c r="Q490"/>
  <c r="Q488" s="1"/>
  <c r="P491"/>
  <c r="T8" i="34"/>
  <c r="C48"/>
  <c r="T44"/>
  <c r="G13" i="25"/>
  <c r="H20"/>
  <c r="H13" s="1"/>
  <c r="G49"/>
  <c r="H116"/>
  <c r="G148"/>
  <c r="E149"/>
  <c r="H176"/>
  <c r="E244"/>
  <c r="H257"/>
  <c r="H238" s="1"/>
  <c r="F272"/>
  <c r="H311"/>
  <c r="E318"/>
  <c r="E334"/>
  <c r="D339"/>
  <c r="H371"/>
  <c r="C411"/>
  <c r="E443"/>
  <c r="D455"/>
  <c r="E463"/>
  <c r="H483"/>
  <c r="H6"/>
  <c r="E75"/>
  <c r="F13"/>
  <c r="E14"/>
  <c r="E28"/>
  <c r="F49"/>
  <c r="E50"/>
  <c r="H126"/>
  <c r="H194"/>
  <c r="F238"/>
  <c r="H273"/>
  <c r="D317"/>
  <c r="H328"/>
  <c r="E412"/>
  <c r="E411" s="1"/>
  <c r="H439"/>
  <c r="H470"/>
  <c r="Q16" i="39"/>
  <c r="Q20"/>
  <c r="Q45"/>
  <c r="T51"/>
  <c r="Q54"/>
  <c r="Q57"/>
  <c r="T61"/>
  <c r="Q64"/>
  <c r="T29"/>
  <c r="Q32"/>
  <c r="O35"/>
  <c r="P35"/>
  <c r="P38"/>
  <c r="Q40"/>
  <c r="O43"/>
  <c r="Q52"/>
  <c r="Q62"/>
  <c r="Q46"/>
  <c r="Q55"/>
  <c r="O13"/>
  <c r="Q13" s="1"/>
  <c r="T13"/>
  <c r="Q17"/>
  <c r="T21"/>
  <c r="Q30"/>
  <c r="Q34"/>
  <c r="O38"/>
  <c r="T38"/>
  <c r="Q42"/>
  <c r="Q48"/>
  <c r="O51"/>
  <c r="P51"/>
  <c r="P56"/>
  <c r="Q56" s="1"/>
  <c r="Q58"/>
  <c r="P61"/>
  <c r="P65"/>
  <c r="P70" s="1"/>
  <c r="Q67"/>
  <c r="O29"/>
  <c r="P43"/>
  <c r="Q50"/>
  <c r="Q60"/>
  <c r="O65"/>
  <c r="O70" s="1"/>
  <c r="T8"/>
  <c r="Q14"/>
  <c r="Q18"/>
  <c r="O21"/>
  <c r="P21"/>
  <c r="P29"/>
  <c r="Q31"/>
  <c r="T35"/>
  <c r="Q39"/>
  <c r="T43"/>
  <c r="Q49"/>
  <c r="Q59"/>
  <c r="Q7"/>
  <c r="Q69"/>
  <c r="T65"/>
  <c r="O61"/>
  <c r="T47" i="33"/>
  <c r="E6" i="25"/>
  <c r="Q25" i="21"/>
  <c r="O44"/>
  <c r="Q46"/>
  <c r="Q52"/>
  <c r="P51"/>
  <c r="Q11"/>
  <c r="Q10" s="1"/>
  <c r="O7"/>
  <c r="P15"/>
  <c r="Q24"/>
  <c r="Q28"/>
  <c r="Q45"/>
  <c r="P44"/>
  <c r="Q49"/>
  <c r="S14"/>
  <c r="Q22"/>
  <c r="Q26"/>
  <c r="Q47"/>
  <c r="O92"/>
  <c r="P245"/>
  <c r="Q246"/>
  <c r="P105"/>
  <c r="P127"/>
  <c r="M344"/>
  <c r="P150"/>
  <c r="Q151"/>
  <c r="Q72"/>
  <c r="P92"/>
  <c r="Q95"/>
  <c r="Q99"/>
  <c r="Q103"/>
  <c r="Q128"/>
  <c r="Q132"/>
  <c r="Q136"/>
  <c r="Q140"/>
  <c r="Q144"/>
  <c r="Q148"/>
  <c r="Q176"/>
  <c r="P220"/>
  <c r="Q221"/>
  <c r="Q297"/>
  <c r="O296"/>
  <c r="Q317"/>
  <c r="O316"/>
  <c r="Q324"/>
  <c r="O323"/>
  <c r="O322" s="1"/>
  <c r="P265"/>
  <c r="Q266"/>
  <c r="Q363"/>
  <c r="Q362" s="1"/>
  <c r="O362"/>
  <c r="Q390"/>
  <c r="O389"/>
  <c r="Q445"/>
  <c r="P444"/>
  <c r="P448"/>
  <c r="Q407"/>
  <c r="Q411"/>
  <c r="Q415"/>
  <c r="Q420"/>
  <c r="Q424"/>
  <c r="Q428"/>
  <c r="Q432"/>
  <c r="P395"/>
  <c r="Q409"/>
  <c r="Q413"/>
  <c r="Q418"/>
  <c r="Q422"/>
  <c r="Q426"/>
  <c r="Q430"/>
  <c r="Q434"/>
  <c r="Q486"/>
  <c r="Q492"/>
  <c r="Q462"/>
  <c r="Q476"/>
  <c r="O488"/>
  <c r="T322" l="1"/>
  <c r="T70" i="39"/>
  <c r="P460" i="21"/>
  <c r="Q177"/>
  <c r="Q491"/>
  <c r="T277"/>
  <c r="T14"/>
  <c r="Q265"/>
  <c r="P322"/>
  <c r="P277"/>
  <c r="T460"/>
  <c r="Q76"/>
  <c r="Q15"/>
  <c r="P239"/>
  <c r="Q468"/>
  <c r="F501"/>
  <c r="J501"/>
  <c r="Q29"/>
  <c r="M501"/>
  <c r="T416"/>
  <c r="Q333"/>
  <c r="R501"/>
  <c r="Q8" i="34"/>
  <c r="P48"/>
  <c r="Q36"/>
  <c r="Q28"/>
  <c r="Q19"/>
  <c r="O48"/>
  <c r="Q16"/>
  <c r="Q8" i="33"/>
  <c r="Q34"/>
  <c r="Q21"/>
  <c r="Q16"/>
  <c r="O53"/>
  <c r="Q12"/>
  <c r="Q30"/>
  <c r="Q38"/>
  <c r="Q47"/>
  <c r="P53"/>
  <c r="Q25"/>
  <c r="E455" i="25"/>
  <c r="H148"/>
  <c r="H455"/>
  <c r="O344" i="21"/>
  <c r="Q245"/>
  <c r="Q461"/>
  <c r="P344"/>
  <c r="Q316"/>
  <c r="Q220"/>
  <c r="Q240"/>
  <c r="Q195"/>
  <c r="K501"/>
  <c r="H501"/>
  <c r="G501"/>
  <c r="I501"/>
  <c r="N501"/>
  <c r="L501"/>
  <c r="S501"/>
  <c r="E501"/>
  <c r="D501"/>
  <c r="Q475"/>
  <c r="Q376"/>
  <c r="Q310"/>
  <c r="Q278"/>
  <c r="Q339"/>
  <c r="Q8" i="39"/>
  <c r="Q29"/>
  <c r="Q51"/>
  <c r="Q38"/>
  <c r="Q43"/>
  <c r="Q21"/>
  <c r="Q35"/>
  <c r="Q47"/>
  <c r="T48" i="34"/>
  <c r="T53" i="33"/>
  <c r="H339" i="25"/>
  <c r="H317"/>
  <c r="C496"/>
  <c r="O460" i="21"/>
  <c r="Q485"/>
  <c r="Q444"/>
  <c r="Q323"/>
  <c r="Q296"/>
  <c r="O50"/>
  <c r="Q7"/>
  <c r="O14"/>
  <c r="Q258"/>
  <c r="F496" i="25"/>
  <c r="E148"/>
  <c r="D496"/>
  <c r="E13"/>
  <c r="E272"/>
  <c r="H411"/>
  <c r="H272"/>
  <c r="E49"/>
  <c r="E238"/>
  <c r="H49"/>
  <c r="G496"/>
  <c r="Q389" i="21"/>
  <c r="Q44"/>
  <c r="T149"/>
  <c r="Q117"/>
  <c r="O149"/>
  <c r="Q150"/>
  <c r="T239"/>
  <c r="P416"/>
  <c r="Q92"/>
  <c r="Q51"/>
  <c r="O239"/>
  <c r="Q236"/>
  <c r="T50"/>
  <c r="Q105"/>
  <c r="C501"/>
  <c r="Q395"/>
  <c r="O277"/>
  <c r="E317" i="25"/>
  <c r="Q65" i="39"/>
  <c r="Q70" s="1"/>
  <c r="Q61"/>
  <c r="C70"/>
  <c r="Q417" i="21"/>
  <c r="Q127"/>
  <c r="P149"/>
  <c r="Q21"/>
  <c r="P14"/>
  <c r="P50"/>
  <c r="Q322" l="1"/>
  <c r="Q239"/>
  <c r="Q416"/>
  <c r="Q277"/>
  <c r="T501"/>
  <c r="Q460"/>
  <c r="Q344"/>
  <c r="O501"/>
  <c r="Q14"/>
  <c r="Q149"/>
  <c r="Q48" i="34"/>
  <c r="Q53" i="33"/>
  <c r="P501" i="21"/>
  <c r="H496" i="25"/>
  <c r="E496"/>
  <c r="Q50" i="21"/>
  <c r="Q501" l="1"/>
  <c r="P42" i="40"/>
  <c r="O42"/>
  <c r="P41"/>
  <c r="O41"/>
  <c r="P40"/>
  <c r="O40"/>
  <c r="P39"/>
  <c r="O39"/>
  <c r="P37"/>
  <c r="O37"/>
  <c r="P36"/>
  <c r="O36"/>
  <c r="P35"/>
  <c r="O35"/>
  <c r="P34"/>
  <c r="O34"/>
  <c r="P33"/>
  <c r="O33"/>
  <c r="P32"/>
  <c r="O32"/>
  <c r="P30"/>
  <c r="O30"/>
  <c r="P29"/>
  <c r="O29"/>
  <c r="P28"/>
  <c r="O28"/>
  <c r="P27"/>
  <c r="O27"/>
  <c r="P25"/>
  <c r="O25"/>
  <c r="P24"/>
  <c r="O24"/>
  <c r="P23"/>
  <c r="O23"/>
  <c r="P22"/>
  <c r="O22"/>
  <c r="P21"/>
  <c r="O21"/>
  <c r="P20"/>
  <c r="O20"/>
  <c r="P18"/>
  <c r="O18"/>
  <c r="P16"/>
  <c r="O16"/>
  <c r="P15"/>
  <c r="O15"/>
  <c r="P14"/>
  <c r="O14"/>
  <c r="P13"/>
  <c r="O13"/>
  <c r="P11"/>
  <c r="O11"/>
  <c r="P10"/>
  <c r="O10"/>
  <c r="P9"/>
  <c r="O9"/>
  <c r="P7"/>
  <c r="O7"/>
  <c r="P46" i="41"/>
  <c r="O46"/>
  <c r="P45"/>
  <c r="O45"/>
  <c r="P44"/>
  <c r="O44"/>
  <c r="P43"/>
  <c r="O43"/>
  <c r="P42"/>
  <c r="O42"/>
  <c r="P41"/>
  <c r="O41"/>
  <c r="P40"/>
  <c r="O40"/>
  <c r="P39"/>
  <c r="O39"/>
  <c r="P38"/>
  <c r="O38"/>
  <c r="P37"/>
  <c r="O37"/>
  <c r="P35"/>
  <c r="O35"/>
  <c r="P34"/>
  <c r="O34"/>
  <c r="P33"/>
  <c r="O33"/>
  <c r="P32"/>
  <c r="O32"/>
  <c r="P30"/>
  <c r="O30"/>
  <c r="P29"/>
  <c r="O29"/>
  <c r="P28"/>
  <c r="O28"/>
  <c r="P27"/>
  <c r="O27"/>
  <c r="P26"/>
  <c r="O26"/>
  <c r="P25"/>
  <c r="O25"/>
  <c r="P24"/>
  <c r="O24"/>
  <c r="P23"/>
  <c r="O23"/>
  <c r="P21"/>
  <c r="O21"/>
  <c r="P20"/>
  <c r="O20"/>
  <c r="P19"/>
  <c r="O19"/>
  <c r="P18"/>
  <c r="O18"/>
  <c r="P16"/>
  <c r="O16"/>
  <c r="P15"/>
  <c r="O15"/>
  <c r="P14"/>
  <c r="O14"/>
  <c r="P12"/>
  <c r="O12"/>
  <c r="P11"/>
  <c r="O11"/>
  <c r="P10"/>
  <c r="O10"/>
  <c r="P9"/>
  <c r="O9"/>
  <c r="P7"/>
  <c r="O7"/>
  <c r="P58" i="42"/>
  <c r="O58"/>
  <c r="P57"/>
  <c r="O57"/>
  <c r="P56"/>
  <c r="O56"/>
  <c r="P55"/>
  <c r="O55"/>
  <c r="P54"/>
  <c r="O54"/>
  <c r="P53"/>
  <c r="O53"/>
  <c r="P52"/>
  <c r="O52"/>
  <c r="P50"/>
  <c r="O50"/>
  <c r="P49"/>
  <c r="O49"/>
  <c r="P48"/>
  <c r="O48"/>
  <c r="P47"/>
  <c r="O47"/>
  <c r="P46"/>
  <c r="O46"/>
  <c r="P45"/>
  <c r="O45"/>
  <c r="P43"/>
  <c r="O43"/>
  <c r="P42"/>
  <c r="O42"/>
  <c r="P41"/>
  <c r="O41"/>
  <c r="P40"/>
  <c r="O40"/>
  <c r="P39"/>
  <c r="O39"/>
  <c r="P37"/>
  <c r="O37"/>
  <c r="P36"/>
  <c r="O36"/>
  <c r="P35"/>
  <c r="O35"/>
  <c r="P33"/>
  <c r="O33"/>
  <c r="P32"/>
  <c r="O32"/>
  <c r="P31"/>
  <c r="O31"/>
  <c r="P30"/>
  <c r="O30"/>
  <c r="Q30" s="1"/>
  <c r="P29"/>
  <c r="O29"/>
  <c r="P28"/>
  <c r="O28"/>
  <c r="Q28" s="1"/>
  <c r="P26"/>
  <c r="O26"/>
  <c r="P25"/>
  <c r="O25"/>
  <c r="Q25" s="1"/>
  <c r="P24"/>
  <c r="O24"/>
  <c r="P23"/>
  <c r="O23"/>
  <c r="P22"/>
  <c r="O22"/>
  <c r="P21"/>
  <c r="O21"/>
  <c r="Q21" s="1"/>
  <c r="O16"/>
  <c r="P16"/>
  <c r="O17"/>
  <c r="P17"/>
  <c r="Q17" s="1"/>
  <c r="O18"/>
  <c r="P18"/>
  <c r="O19"/>
  <c r="P19"/>
  <c r="P15"/>
  <c r="O15"/>
  <c r="O7"/>
  <c r="P13"/>
  <c r="O13"/>
  <c r="P12"/>
  <c r="O12"/>
  <c r="P11"/>
  <c r="O11"/>
  <c r="P10"/>
  <c r="O10"/>
  <c r="P9"/>
  <c r="O9"/>
  <c r="P7"/>
  <c r="Q7" s="1"/>
  <c r="Q10" l="1"/>
  <c r="Q16"/>
  <c r="Q35"/>
  <c r="Q23" i="41"/>
  <c r="Q41"/>
  <c r="Q32"/>
  <c r="Q37" i="40"/>
  <c r="Q40"/>
  <c r="Q14"/>
  <c r="Q22"/>
  <c r="Q27"/>
  <c r="Q32"/>
  <c r="Q7"/>
  <c r="Q10"/>
  <c r="Q15"/>
  <c r="Q23"/>
  <c r="Q25"/>
  <c r="Q28"/>
  <c r="Q30"/>
  <c r="Q33"/>
  <c r="Q33" i="42"/>
  <c r="Q39"/>
  <c r="Q43"/>
  <c r="Q48"/>
  <c r="Q53"/>
  <c r="Q40"/>
  <c r="Q42"/>
  <c r="Q45"/>
  <c r="Q49"/>
  <c r="Q52"/>
  <c r="Q54"/>
  <c r="Q13"/>
  <c r="Q22"/>
  <c r="Q26"/>
  <c r="Q12"/>
  <c r="Q24"/>
  <c r="Q29"/>
  <c r="Q31"/>
  <c r="Q36"/>
  <c r="Q47"/>
  <c r="Q58"/>
  <c r="Q41"/>
  <c r="Q46"/>
  <c r="Q50"/>
  <c r="Q11"/>
  <c r="Q15"/>
  <c r="Q18"/>
  <c r="Q23"/>
  <c r="Q37"/>
  <c r="Q55"/>
  <c r="Q16" i="41"/>
  <c r="Q19"/>
  <c r="Q26"/>
  <c r="Q28"/>
  <c r="Q33"/>
  <c r="Q35"/>
  <c r="Q38"/>
  <c r="Q7"/>
  <c r="Q10"/>
  <c r="Q24"/>
  <c r="Q34"/>
  <c r="Q12"/>
  <c r="Q15"/>
  <c r="Q21"/>
  <c r="Q27"/>
  <c r="Q29"/>
  <c r="Q40"/>
  <c r="Q42"/>
  <c r="Q44"/>
  <c r="Q46"/>
  <c r="Q9"/>
  <c r="Q11"/>
  <c r="Q14"/>
  <c r="Q18"/>
  <c r="Q20"/>
  <c r="Q30"/>
  <c r="Q37"/>
  <c r="Q39"/>
  <c r="Q45"/>
  <c r="Q13" i="40"/>
  <c r="Q18"/>
  <c r="Q9"/>
  <c r="Q11"/>
  <c r="Q20"/>
  <c r="Q39"/>
  <c r="Q41"/>
  <c r="Q29"/>
  <c r="Q34"/>
  <c r="Q36"/>
  <c r="Q42"/>
  <c r="Q24"/>
  <c r="Q35"/>
  <c r="Q16"/>
  <c r="Q21"/>
  <c r="Q25" i="41"/>
  <c r="Q43"/>
  <c r="Q57" i="42"/>
  <c r="Q56"/>
  <c r="Q32"/>
  <c r="Q19"/>
  <c r="Q9"/>
  <c r="T54" i="43" l="1"/>
  <c r="T51"/>
  <c r="T52"/>
  <c r="T53"/>
  <c r="T50"/>
  <c r="T46"/>
  <c r="T47"/>
  <c r="T48"/>
  <c r="T45"/>
  <c r="T40"/>
  <c r="T41"/>
  <c r="T42"/>
  <c r="T43"/>
  <c r="T39"/>
  <c r="T35"/>
  <c r="T36"/>
  <c r="T37"/>
  <c r="T34"/>
  <c r="T28"/>
  <c r="T29"/>
  <c r="T30"/>
  <c r="T31"/>
  <c r="T32"/>
  <c r="T27"/>
  <c r="T24"/>
  <c r="T25"/>
  <c r="T23"/>
  <c r="T19"/>
  <c r="T20"/>
  <c r="T21"/>
  <c r="T18"/>
  <c r="T10"/>
  <c r="T11"/>
  <c r="T12"/>
  <c r="T13"/>
  <c r="T14"/>
  <c r="T15"/>
  <c r="T16"/>
  <c r="T9"/>
  <c r="T7"/>
  <c r="P54"/>
  <c r="O54"/>
  <c r="P53"/>
  <c r="O53"/>
  <c r="P52"/>
  <c r="O52"/>
  <c r="P51"/>
  <c r="O51"/>
  <c r="P50"/>
  <c r="O50"/>
  <c r="P48"/>
  <c r="Q48" s="1"/>
  <c r="O48"/>
  <c r="P47"/>
  <c r="O47"/>
  <c r="P46"/>
  <c r="O46"/>
  <c r="P45"/>
  <c r="O45"/>
  <c r="P43"/>
  <c r="O43"/>
  <c r="P42"/>
  <c r="O42"/>
  <c r="P41"/>
  <c r="Q41" s="1"/>
  <c r="O41"/>
  <c r="P40"/>
  <c r="O40"/>
  <c r="P39"/>
  <c r="O39"/>
  <c r="P37"/>
  <c r="O37"/>
  <c r="P36"/>
  <c r="O36"/>
  <c r="P35"/>
  <c r="O35"/>
  <c r="P34"/>
  <c r="O34"/>
  <c r="P32"/>
  <c r="O32"/>
  <c r="P31"/>
  <c r="O31"/>
  <c r="P30"/>
  <c r="O30"/>
  <c r="P29"/>
  <c r="Q29" s="1"/>
  <c r="O29"/>
  <c r="P28"/>
  <c r="O28"/>
  <c r="P27"/>
  <c r="O27"/>
  <c r="P25"/>
  <c r="O25"/>
  <c r="P24"/>
  <c r="O24"/>
  <c r="P23"/>
  <c r="O23"/>
  <c r="P21"/>
  <c r="O21"/>
  <c r="P20"/>
  <c r="O20"/>
  <c r="P19"/>
  <c r="O19"/>
  <c r="P18"/>
  <c r="Q18" s="1"/>
  <c r="P16"/>
  <c r="O16"/>
  <c r="P15"/>
  <c r="O15"/>
  <c r="P14"/>
  <c r="O14"/>
  <c r="Q14" s="1"/>
  <c r="P13"/>
  <c r="O13"/>
  <c r="P12"/>
  <c r="O12"/>
  <c r="Q12" s="1"/>
  <c r="P11"/>
  <c r="O11"/>
  <c r="P10"/>
  <c r="O10"/>
  <c r="P9"/>
  <c r="O9"/>
  <c r="P7"/>
  <c r="O7"/>
  <c r="O186" i="44"/>
  <c r="O185"/>
  <c r="P199"/>
  <c r="O199"/>
  <c r="P198"/>
  <c r="O198"/>
  <c r="P196"/>
  <c r="O196"/>
  <c r="P195"/>
  <c r="O195"/>
  <c r="P193"/>
  <c r="O193"/>
  <c r="P192"/>
  <c r="O192"/>
  <c r="P191"/>
  <c r="O191"/>
  <c r="P190"/>
  <c r="O190"/>
  <c r="P188"/>
  <c r="O188"/>
  <c r="P187"/>
  <c r="O187"/>
  <c r="P186"/>
  <c r="P185"/>
  <c r="P184"/>
  <c r="O184"/>
  <c r="P183"/>
  <c r="O183"/>
  <c r="P182"/>
  <c r="O182"/>
  <c r="P180"/>
  <c r="O180"/>
  <c r="P179"/>
  <c r="O179"/>
  <c r="P177"/>
  <c r="O177"/>
  <c r="P175"/>
  <c r="O175"/>
  <c r="P174"/>
  <c r="O174"/>
  <c r="P173"/>
  <c r="O173"/>
  <c r="P172"/>
  <c r="O172"/>
  <c r="P170"/>
  <c r="O170"/>
  <c r="P169"/>
  <c r="O169"/>
  <c r="P168"/>
  <c r="O168"/>
  <c r="P167"/>
  <c r="O167"/>
  <c r="P165"/>
  <c r="O165"/>
  <c r="P164"/>
  <c r="O164"/>
  <c r="P163"/>
  <c r="O163"/>
  <c r="P161"/>
  <c r="O161"/>
  <c r="P160"/>
  <c r="O160"/>
  <c r="P159"/>
  <c r="O159"/>
  <c r="P158"/>
  <c r="O158"/>
  <c r="P157"/>
  <c r="O157"/>
  <c r="P147"/>
  <c r="O147"/>
  <c r="P146"/>
  <c r="O146"/>
  <c r="P145"/>
  <c r="O145"/>
  <c r="Q145" s="1"/>
  <c r="P144"/>
  <c r="O144"/>
  <c r="P143"/>
  <c r="O143"/>
  <c r="P141"/>
  <c r="O141"/>
  <c r="P140"/>
  <c r="O140"/>
  <c r="P139"/>
  <c r="O139"/>
  <c r="P135"/>
  <c r="O135"/>
  <c r="P134"/>
  <c r="O134"/>
  <c r="P132"/>
  <c r="O132"/>
  <c r="P131"/>
  <c r="O131"/>
  <c r="P130"/>
  <c r="O130"/>
  <c r="P129"/>
  <c r="O129"/>
  <c r="P128"/>
  <c r="O128"/>
  <c r="P126"/>
  <c r="O126"/>
  <c r="P125"/>
  <c r="O125"/>
  <c r="P124"/>
  <c r="O124"/>
  <c r="P123"/>
  <c r="O123"/>
  <c r="P122"/>
  <c r="O122"/>
  <c r="P121"/>
  <c r="O121"/>
  <c r="P120"/>
  <c r="O120"/>
  <c r="P119"/>
  <c r="O119"/>
  <c r="P118"/>
  <c r="O118"/>
  <c r="P117"/>
  <c r="O117"/>
  <c r="P115"/>
  <c r="O115"/>
  <c r="P114"/>
  <c r="O114"/>
  <c r="P113"/>
  <c r="O113"/>
  <c r="P112"/>
  <c r="O112"/>
  <c r="P111"/>
  <c r="O111"/>
  <c r="P109"/>
  <c r="O109"/>
  <c r="P108"/>
  <c r="O108"/>
  <c r="P107"/>
  <c r="O107"/>
  <c r="P106"/>
  <c r="O106"/>
  <c r="P105"/>
  <c r="O105"/>
  <c r="P104"/>
  <c r="O104"/>
  <c r="P103"/>
  <c r="O103"/>
  <c r="P102"/>
  <c r="O102"/>
  <c r="P101"/>
  <c r="O101"/>
  <c r="P100"/>
  <c r="O100"/>
  <c r="P99"/>
  <c r="O99"/>
  <c r="P98"/>
  <c r="O98"/>
  <c r="P97"/>
  <c r="O97"/>
  <c r="P95"/>
  <c r="O95"/>
  <c r="P94"/>
  <c r="O94"/>
  <c r="P93"/>
  <c r="O93"/>
  <c r="P92"/>
  <c r="O92"/>
  <c r="P91"/>
  <c r="O91"/>
  <c r="P89"/>
  <c r="O89"/>
  <c r="P88"/>
  <c r="O88"/>
  <c r="P86"/>
  <c r="O86"/>
  <c r="P85"/>
  <c r="O85"/>
  <c r="P81"/>
  <c r="O81"/>
  <c r="P80"/>
  <c r="O80"/>
  <c r="P79"/>
  <c r="O79"/>
  <c r="P78"/>
  <c r="O78"/>
  <c r="P77"/>
  <c r="O77"/>
  <c r="P76"/>
  <c r="O76"/>
  <c r="P75"/>
  <c r="O75"/>
  <c r="P74"/>
  <c r="O74"/>
  <c r="P72"/>
  <c r="O72"/>
  <c r="P71"/>
  <c r="O71"/>
  <c r="P70"/>
  <c r="O70"/>
  <c r="P68"/>
  <c r="O68"/>
  <c r="P67"/>
  <c r="O67"/>
  <c r="P66"/>
  <c r="O66"/>
  <c r="P65"/>
  <c r="O65"/>
  <c r="P64"/>
  <c r="O64"/>
  <c r="P63"/>
  <c r="O63"/>
  <c r="P62"/>
  <c r="O62"/>
  <c r="P61"/>
  <c r="O61"/>
  <c r="P60"/>
  <c r="O60"/>
  <c r="P59"/>
  <c r="O59"/>
  <c r="P58"/>
  <c r="O58"/>
  <c r="P57"/>
  <c r="O57"/>
  <c r="P56"/>
  <c r="O56"/>
  <c r="P55"/>
  <c r="O55"/>
  <c r="P53"/>
  <c r="O53"/>
  <c r="P52"/>
  <c r="O52"/>
  <c r="P51"/>
  <c r="O51"/>
  <c r="P50"/>
  <c r="O50"/>
  <c r="P49"/>
  <c r="O49"/>
  <c r="P48"/>
  <c r="O48"/>
  <c r="P47"/>
  <c r="O47"/>
  <c r="P46"/>
  <c r="O46"/>
  <c r="P45"/>
  <c r="O45"/>
  <c r="P44"/>
  <c r="O44"/>
  <c r="P43"/>
  <c r="O43"/>
  <c r="P42"/>
  <c r="O42"/>
  <c r="P41"/>
  <c r="O41"/>
  <c r="P40"/>
  <c r="O40"/>
  <c r="P39"/>
  <c r="O39"/>
  <c r="P38"/>
  <c r="O38"/>
  <c r="P36"/>
  <c r="O36"/>
  <c r="P35"/>
  <c r="O35"/>
  <c r="P34"/>
  <c r="O34"/>
  <c r="P32"/>
  <c r="O32"/>
  <c r="P30"/>
  <c r="O30"/>
  <c r="P29"/>
  <c r="O29"/>
  <c r="P22"/>
  <c r="O22"/>
  <c r="P20"/>
  <c r="O20"/>
  <c r="P19"/>
  <c r="O19"/>
  <c r="P18"/>
  <c r="O18"/>
  <c r="P17"/>
  <c r="O17"/>
  <c r="P15"/>
  <c r="O15"/>
  <c r="P14"/>
  <c r="O14"/>
  <c r="P13"/>
  <c r="O13"/>
  <c r="P12"/>
  <c r="O12"/>
  <c r="P10"/>
  <c r="O10"/>
  <c r="P9"/>
  <c r="O9"/>
  <c r="P8"/>
  <c r="O8"/>
  <c r="Q120" l="1"/>
  <c r="Q131"/>
  <c r="Q165"/>
  <c r="Q173"/>
  <c r="Q184"/>
  <c r="Q190"/>
  <c r="Q195"/>
  <c r="Q8"/>
  <c r="Q13"/>
  <c r="Q15"/>
  <c r="Q18"/>
  <c r="Q20"/>
  <c r="Q67"/>
  <c r="Q75"/>
  <c r="Q117"/>
  <c r="Q177"/>
  <c r="Q28" i="43"/>
  <c r="Q19"/>
  <c r="Q21"/>
  <c r="Q24"/>
  <c r="Q27"/>
  <c r="Q42"/>
  <c r="Q45"/>
  <c r="Q54"/>
  <c r="Q157" i="44"/>
  <c r="Q185"/>
  <c r="Q124"/>
  <c r="Q139"/>
  <c r="Q146"/>
  <c r="Q109"/>
  <c r="Q121"/>
  <c r="Q128"/>
  <c r="Q9"/>
  <c r="Q34"/>
  <c r="Q49"/>
  <c r="Q51"/>
  <c r="Q53"/>
  <c r="Q66"/>
  <c r="Q111"/>
  <c r="Q113"/>
  <c r="Q158"/>
  <c r="Q198"/>
  <c r="Q19"/>
  <c r="Q29"/>
  <c r="Q30"/>
  <c r="Q40"/>
  <c r="Q42"/>
  <c r="Q44"/>
  <c r="Q71"/>
  <c r="Q79"/>
  <c r="Q86"/>
  <c r="Q89"/>
  <c r="Q94"/>
  <c r="Q99"/>
  <c r="Q101"/>
  <c r="Q105"/>
  <c r="Q126"/>
  <c r="Q135"/>
  <c r="Q164"/>
  <c r="Q167"/>
  <c r="Q169"/>
  <c r="Q172"/>
  <c r="Q174"/>
  <c r="Q180"/>
  <c r="Q183"/>
  <c r="Q196"/>
  <c r="Q85"/>
  <c r="Q160"/>
  <c r="Q112"/>
  <c r="Q41"/>
  <c r="Q45"/>
  <c r="Q58"/>
  <c r="Q62"/>
  <c r="Q100"/>
  <c r="Q104"/>
  <c r="Q12"/>
  <c r="Q14"/>
  <c r="Q17"/>
  <c r="Q56"/>
  <c r="Q60"/>
  <c r="Q70"/>
  <c r="Q72"/>
  <c r="Q78"/>
  <c r="Q95"/>
  <c r="Q98"/>
  <c r="Q115"/>
  <c r="Q118"/>
  <c r="Q123"/>
  <c r="Q125"/>
  <c r="Q129"/>
  <c r="Q134"/>
  <c r="Q140"/>
  <c r="Q143"/>
  <c r="Q163"/>
  <c r="Q186"/>
  <c r="Q188"/>
  <c r="Q193"/>
  <c r="Q10"/>
  <c r="Q39"/>
  <c r="Q43"/>
  <c r="Q50"/>
  <c r="Q52"/>
  <c r="Q81"/>
  <c r="Q102"/>
  <c r="Q147"/>
  <c r="Q161"/>
  <c r="Q179"/>
  <c r="Q187"/>
  <c r="Q192"/>
  <c r="Q199"/>
  <c r="Q57"/>
  <c r="Q61"/>
  <c r="Q65"/>
  <c r="Q92"/>
  <c r="Q97"/>
  <c r="Q108"/>
  <c r="Q119"/>
  <c r="Q144"/>
  <c r="Q9" i="43"/>
  <c r="P8"/>
  <c r="Q7"/>
  <c r="Q10"/>
  <c r="Q43"/>
  <c r="Q11"/>
  <c r="Q20"/>
  <c r="Q23"/>
  <c r="Q25"/>
  <c r="Q37"/>
  <c r="Q40"/>
  <c r="Q50"/>
  <c r="Q53"/>
  <c r="Q52"/>
  <c r="Q13"/>
  <c r="Q15"/>
  <c r="Q31"/>
  <c r="Q34"/>
  <c r="Q36"/>
  <c r="Q39"/>
  <c r="Q47"/>
  <c r="Q51"/>
  <c r="Q16"/>
  <c r="Q30"/>
  <c r="Q32"/>
  <c r="Q35"/>
  <c r="Q46"/>
  <c r="Q22" i="44"/>
  <c r="Q36"/>
  <c r="Q46"/>
  <c r="Q48"/>
  <c r="Q63"/>
  <c r="Q77"/>
  <c r="Q107"/>
  <c r="Q114"/>
  <c r="Q141"/>
  <c r="Q191"/>
  <c r="Q32"/>
  <c r="Q35"/>
  <c r="Q38"/>
  <c r="Q47"/>
  <c r="Q55"/>
  <c r="Q64"/>
  <c r="Q74"/>
  <c r="Q76"/>
  <c r="Q106"/>
  <c r="Q59"/>
  <c r="Q68"/>
  <c r="Q80"/>
  <c r="Q88"/>
  <c r="Q91"/>
  <c r="Q93"/>
  <c r="Q103"/>
  <c r="Q122"/>
  <c r="Q130"/>
  <c r="Q132"/>
  <c r="Q159"/>
  <c r="Q168"/>
  <c r="Q170"/>
  <c r="Q175"/>
  <c r="Q182"/>
  <c r="E38" i="8"/>
  <c r="E43"/>
  <c r="D43"/>
  <c r="E49"/>
  <c r="D49"/>
  <c r="E53"/>
  <c r="D53"/>
  <c r="E56"/>
  <c r="D56"/>
  <c r="E60"/>
  <c r="D60"/>
  <c r="E71"/>
  <c r="D71"/>
  <c r="E74"/>
  <c r="D74"/>
  <c r="E101"/>
  <c r="D101"/>
  <c r="E110"/>
  <c r="D110"/>
  <c r="E132"/>
  <c r="D132"/>
  <c r="E143"/>
  <c r="D143"/>
  <c r="E149"/>
  <c r="D149"/>
  <c r="E157"/>
  <c r="D157"/>
  <c r="D38"/>
  <c r="I266" i="6"/>
  <c r="H266"/>
  <c r="G266"/>
  <c r="F266"/>
  <c r="E266"/>
  <c r="D266"/>
  <c r="J265"/>
  <c r="J264"/>
  <c r="J263"/>
  <c r="J262"/>
  <c r="J261"/>
  <c r="J260"/>
  <c r="J259"/>
  <c r="J258"/>
  <c r="J257"/>
  <c r="J256"/>
  <c r="J255"/>
  <c r="J254"/>
  <c r="J253"/>
  <c r="J252"/>
  <c r="J251"/>
  <c r="J250"/>
  <c r="J249"/>
  <c r="J214"/>
  <c r="J750"/>
  <c r="J456"/>
  <c r="J409"/>
  <c r="J395"/>
  <c r="J379"/>
  <c r="J378"/>
  <c r="J355"/>
  <c r="J354"/>
  <c r="J353"/>
  <c r="J352"/>
  <c r="J351"/>
  <c r="J350"/>
  <c r="J349"/>
  <c r="J348"/>
  <c r="J347"/>
  <c r="J328"/>
  <c r="J326"/>
  <c r="J325"/>
  <c r="J324"/>
  <c r="J323"/>
  <c r="J322"/>
  <c r="J321"/>
  <c r="J320"/>
  <c r="J319"/>
  <c r="J317"/>
  <c r="J307"/>
  <c r="J287"/>
  <c r="J286"/>
  <c r="J285"/>
  <c r="J284"/>
  <c r="J283"/>
  <c r="J282"/>
  <c r="J281"/>
  <c r="J280"/>
  <c r="J279"/>
  <c r="J278"/>
  <c r="J276"/>
  <c r="J275"/>
  <c r="J274"/>
  <c r="J273"/>
  <c r="J272"/>
  <c r="J271"/>
  <c r="J270"/>
  <c r="J269"/>
  <c r="J268"/>
  <c r="J267"/>
  <c r="J246"/>
  <c r="J229"/>
  <c r="J217"/>
  <c r="J216"/>
  <c r="J215"/>
  <c r="J211"/>
  <c r="J210"/>
  <c r="J209"/>
  <c r="J208"/>
  <c r="J203"/>
  <c r="J202"/>
  <c r="J201"/>
  <c r="J200"/>
  <c r="J145"/>
  <c r="J140"/>
  <c r="J127"/>
  <c r="J94"/>
  <c r="J53"/>
  <c r="J52"/>
  <c r="J51"/>
  <c r="C6" i="19"/>
  <c r="B6"/>
  <c r="C39"/>
  <c r="B39"/>
  <c r="C56"/>
  <c r="B56"/>
  <c r="C62"/>
  <c r="B62"/>
  <c r="C64"/>
  <c r="B64"/>
  <c r="C77"/>
  <c r="B77"/>
  <c r="B82"/>
  <c r="C82"/>
  <c r="C84"/>
  <c r="B84"/>
  <c r="C86"/>
  <c r="C184" s="1"/>
  <c r="B86"/>
  <c r="C135"/>
  <c r="B135"/>
  <c r="C137"/>
  <c r="B137"/>
  <c r="C178"/>
  <c r="B178"/>
  <c r="D181"/>
  <c r="C171"/>
  <c r="B171"/>
  <c r="O17" i="36"/>
  <c r="J266" i="6" l="1"/>
  <c r="G7" i="15"/>
  <c r="H7"/>
  <c r="G8"/>
  <c r="H8"/>
  <c r="G9"/>
  <c r="H9"/>
  <c r="G10"/>
  <c r="H10"/>
  <c r="G11"/>
  <c r="H11"/>
  <c r="G12"/>
  <c r="H12"/>
  <c r="G13"/>
  <c r="H13"/>
  <c r="G14"/>
  <c r="H14"/>
  <c r="G15"/>
  <c r="H15"/>
  <c r="G16"/>
  <c r="H16"/>
  <c r="G17"/>
  <c r="H17"/>
  <c r="G18"/>
  <c r="H18"/>
  <c r="G19"/>
  <c r="H19"/>
  <c r="G20"/>
  <c r="H20"/>
  <c r="G21"/>
  <c r="H21"/>
  <c r="G22"/>
  <c r="H22"/>
  <c r="G23"/>
  <c r="H23"/>
  <c r="G24"/>
  <c r="H24"/>
  <c r="G25"/>
  <c r="H25"/>
  <c r="G26"/>
  <c r="H26"/>
  <c r="G27"/>
  <c r="H27"/>
  <c r="G28"/>
  <c r="H28"/>
  <c r="G29"/>
  <c r="H29"/>
  <c r="G30"/>
  <c r="H30"/>
  <c r="G31"/>
  <c r="H31"/>
  <c r="G32"/>
  <c r="H32"/>
  <c r="G33"/>
  <c r="H33"/>
  <c r="G34"/>
  <c r="H34"/>
  <c r="G35"/>
  <c r="H35"/>
  <c r="G36"/>
  <c r="H36"/>
  <c r="G37"/>
  <c r="H37"/>
  <c r="G38"/>
  <c r="H38"/>
  <c r="G39"/>
  <c r="H39"/>
  <c r="G40"/>
  <c r="H40"/>
  <c r="G41"/>
  <c r="H41"/>
  <c r="G42"/>
  <c r="H42"/>
  <c r="G43"/>
  <c r="H43"/>
  <c r="G44"/>
  <c r="H44"/>
  <c r="G45"/>
  <c r="H45"/>
  <c r="G46"/>
  <c r="H46"/>
  <c r="G47"/>
  <c r="H47"/>
  <c r="G48"/>
  <c r="H48"/>
  <c r="G49"/>
  <c r="H49"/>
  <c r="G50"/>
  <c r="H50"/>
  <c r="G51"/>
  <c r="H51"/>
  <c r="G52"/>
  <c r="H52"/>
  <c r="G53"/>
  <c r="H53"/>
  <c r="G54"/>
  <c r="H54"/>
  <c r="G55"/>
  <c r="H55"/>
  <c r="G56"/>
  <c r="H56"/>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H6"/>
  <c r="H87" s="1"/>
  <c r="G6"/>
  <c r="G87" l="1"/>
  <c r="W92" i="14"/>
  <c r="X92"/>
  <c r="Y752" i="5"/>
  <c r="X752"/>
  <c r="X751"/>
  <c r="Y751"/>
  <c r="X742"/>
  <c r="Y742"/>
  <c r="X743"/>
  <c r="Y743"/>
  <c r="X744"/>
  <c r="Y744"/>
  <c r="X745"/>
  <c r="Y745"/>
  <c r="X746"/>
  <c r="Y746"/>
  <c r="X747"/>
  <c r="Y747"/>
  <c r="X733"/>
  <c r="Y733"/>
  <c r="X734"/>
  <c r="Y734"/>
  <c r="X735"/>
  <c r="Y735"/>
  <c r="X736"/>
  <c r="Y736"/>
  <c r="X737"/>
  <c r="Y737"/>
  <c r="X738"/>
  <c r="Y738"/>
  <c r="X739"/>
  <c r="Y739"/>
  <c r="X726"/>
  <c r="Y726"/>
  <c r="X727"/>
  <c r="Y727"/>
  <c r="X728"/>
  <c r="Y728"/>
  <c r="X729"/>
  <c r="Y729"/>
  <c r="X730"/>
  <c r="Y730"/>
  <c r="X720"/>
  <c r="X721"/>
  <c r="X722"/>
  <c r="X723"/>
  <c r="Y718"/>
  <c r="Y719"/>
  <c r="Y720"/>
  <c r="Y721"/>
  <c r="Y722"/>
  <c r="Y723"/>
  <c r="X719"/>
  <c r="X718"/>
  <c r="Y715"/>
  <c r="X715"/>
  <c r="Y714"/>
  <c r="X714"/>
  <c r="Y713"/>
  <c r="X713"/>
  <c r="Y712"/>
  <c r="X712"/>
  <c r="Y709"/>
  <c r="X709"/>
  <c r="Y708"/>
  <c r="X708"/>
  <c r="Y707"/>
  <c r="X707"/>
  <c r="D710"/>
  <c r="E710"/>
  <c r="F710"/>
  <c r="G710"/>
  <c r="H710"/>
  <c r="I710"/>
  <c r="J710"/>
  <c r="K710"/>
  <c r="L710"/>
  <c r="M710"/>
  <c r="N710"/>
  <c r="O710"/>
  <c r="P710"/>
  <c r="Q710"/>
  <c r="R710"/>
  <c r="S710"/>
  <c r="T710"/>
  <c r="U710"/>
  <c r="V710"/>
  <c r="W710"/>
  <c r="Y704"/>
  <c r="X704"/>
  <c r="Y703"/>
  <c r="X703"/>
  <c r="Y700"/>
  <c r="X700"/>
  <c r="Y699"/>
  <c r="X699"/>
  <c r="Y698"/>
  <c r="X698"/>
  <c r="X692"/>
  <c r="Y692"/>
  <c r="X693"/>
  <c r="Y693"/>
  <c r="X694"/>
  <c r="Y694"/>
  <c r="X695"/>
  <c r="Y695"/>
  <c r="Y748"/>
  <c r="X748"/>
  <c r="Y750"/>
  <c r="X750"/>
  <c r="Y741"/>
  <c r="X741"/>
  <c r="Y732"/>
  <c r="X732"/>
  <c r="Y725"/>
  <c r="X725"/>
  <c r="Y717"/>
  <c r="X717"/>
  <c r="Y711"/>
  <c r="X711"/>
  <c r="Y706"/>
  <c r="X706"/>
  <c r="Y702"/>
  <c r="X702"/>
  <c r="Y697"/>
  <c r="X697"/>
  <c r="Y691"/>
  <c r="X691"/>
  <c r="X680"/>
  <c r="Y680"/>
  <c r="X681"/>
  <c r="Y681"/>
  <c r="X682"/>
  <c r="Y682"/>
  <c r="X683"/>
  <c r="Y683"/>
  <c r="X684"/>
  <c r="Y684"/>
  <c r="X685"/>
  <c r="Y685"/>
  <c r="X686"/>
  <c r="Y686"/>
  <c r="X687"/>
  <c r="Y687"/>
  <c r="X688"/>
  <c r="Y688"/>
  <c r="X689"/>
  <c r="Y689"/>
  <c r="X677"/>
  <c r="X676"/>
  <c r="X668"/>
  <c r="Y668"/>
  <c r="X669"/>
  <c r="Y669"/>
  <c r="X670"/>
  <c r="Y670"/>
  <c r="X671"/>
  <c r="Y671"/>
  <c r="X672"/>
  <c r="Y672"/>
  <c r="X673"/>
  <c r="Y673"/>
  <c r="X662"/>
  <c r="Y662"/>
  <c r="X663"/>
  <c r="Y663"/>
  <c r="X664"/>
  <c r="Y664"/>
  <c r="X665"/>
  <c r="Y665"/>
  <c r="Y659"/>
  <c r="X659"/>
  <c r="Y658"/>
  <c r="X658"/>
  <c r="Y655"/>
  <c r="X655"/>
  <c r="Y654"/>
  <c r="X654"/>
  <c r="X650"/>
  <c r="Y650"/>
  <c r="X651"/>
  <c r="Y651"/>
  <c r="Y679"/>
  <c r="X679"/>
  <c r="Y675"/>
  <c r="X675"/>
  <c r="Y667"/>
  <c r="X667"/>
  <c r="Y661"/>
  <c r="X661"/>
  <c r="Y657"/>
  <c r="X657"/>
  <c r="Y649"/>
  <c r="X649"/>
  <c r="X637"/>
  <c r="Y637"/>
  <c r="X638"/>
  <c r="Y638"/>
  <c r="X639"/>
  <c r="Y639"/>
  <c r="X640"/>
  <c r="Y640"/>
  <c r="X641"/>
  <c r="Y641"/>
  <c r="X642"/>
  <c r="Y642"/>
  <c r="X643"/>
  <c r="Y643"/>
  <c r="X644"/>
  <c r="Y644"/>
  <c r="X645"/>
  <c r="Y645"/>
  <c r="X646"/>
  <c r="Y646"/>
  <c r="X647"/>
  <c r="Y647"/>
  <c r="Y634"/>
  <c r="Y632"/>
  <c r="Y633"/>
  <c r="X631"/>
  <c r="X632"/>
  <c r="X633"/>
  <c r="X634"/>
  <c r="Y631"/>
  <c r="X627"/>
  <c r="X628"/>
  <c r="Y628"/>
  <c r="Y627"/>
  <c r="Y624"/>
  <c r="X624"/>
  <c r="Y623"/>
  <c r="X623"/>
  <c r="X619"/>
  <c r="X620"/>
  <c r="Y620"/>
  <c r="Y619"/>
  <c r="X616"/>
  <c r="Y616"/>
  <c r="Y615"/>
  <c r="X615"/>
  <c r="Y653"/>
  <c r="X653"/>
  <c r="Y636"/>
  <c r="X636"/>
  <c r="Y630"/>
  <c r="X630"/>
  <c r="Y626"/>
  <c r="X626"/>
  <c r="Y622"/>
  <c r="X622"/>
  <c r="Y618"/>
  <c r="X618"/>
  <c r="Y614"/>
  <c r="X614"/>
  <c r="X611"/>
  <c r="Y611"/>
  <c r="X612"/>
  <c r="Y612"/>
  <c r="Y610"/>
  <c r="X610"/>
  <c r="X606"/>
  <c r="Y606"/>
  <c r="X607"/>
  <c r="Y607"/>
  <c r="X608"/>
  <c r="Y608"/>
  <c r="Y605"/>
  <c r="X605"/>
  <c r="X598"/>
  <c r="Y598"/>
  <c r="X599"/>
  <c r="Y599"/>
  <c r="X600"/>
  <c r="Y600"/>
  <c r="X601"/>
  <c r="Y601"/>
  <c r="X602"/>
  <c r="Y602"/>
  <c r="X603"/>
  <c r="Y603"/>
  <c r="Y597"/>
  <c r="X597"/>
  <c r="Y593"/>
  <c r="Y594"/>
  <c r="Y595"/>
  <c r="Y592"/>
  <c r="Y585"/>
  <c r="Y586"/>
  <c r="Y587"/>
  <c r="Y588"/>
  <c r="Y589"/>
  <c r="Y590"/>
  <c r="Y584"/>
  <c r="Y580"/>
  <c r="Y581"/>
  <c r="Y582"/>
  <c r="Y579"/>
  <c r="Y576"/>
  <c r="Y577"/>
  <c r="Y575"/>
  <c r="Y574"/>
  <c r="Y572"/>
  <c r="X593"/>
  <c r="X594"/>
  <c r="X595"/>
  <c r="X585"/>
  <c r="X586"/>
  <c r="X587"/>
  <c r="X588"/>
  <c r="X589"/>
  <c r="X590"/>
  <c r="X580"/>
  <c r="X581"/>
  <c r="X582"/>
  <c r="X575"/>
  <c r="X576"/>
  <c r="X577"/>
  <c r="X592"/>
  <c r="X584"/>
  <c r="X579"/>
  <c r="X574"/>
  <c r="X570"/>
  <c r="Y570"/>
  <c r="X571"/>
  <c r="Y571"/>
  <c r="X572"/>
  <c r="Y569"/>
  <c r="Y567"/>
  <c r="Y566"/>
  <c r="X569"/>
  <c r="X567"/>
  <c r="X566"/>
  <c r="X564"/>
  <c r="X561"/>
  <c r="Y561"/>
  <c r="X562"/>
  <c r="Y562"/>
  <c r="X563"/>
  <c r="Y563"/>
  <c r="Y564"/>
  <c r="X553"/>
  <c r="Y553"/>
  <c r="X554"/>
  <c r="Y554"/>
  <c r="X555"/>
  <c r="Y555"/>
  <c r="X556"/>
  <c r="Y556"/>
  <c r="X557"/>
  <c r="Y557"/>
  <c r="X558"/>
  <c r="Y558"/>
  <c r="Y560"/>
  <c r="Y552"/>
  <c r="X560"/>
  <c r="X552"/>
  <c r="X548"/>
  <c r="Y548"/>
  <c r="X549"/>
  <c r="Y549"/>
  <c r="X550"/>
  <c r="Y550"/>
  <c r="X543"/>
  <c r="Y543"/>
  <c r="X544"/>
  <c r="Y544"/>
  <c r="X545"/>
  <c r="Y545"/>
  <c r="X547"/>
  <c r="X542"/>
  <c r="Y547"/>
  <c r="Y542"/>
  <c r="Y540"/>
  <c r="Y539"/>
  <c r="X540"/>
  <c r="X539"/>
  <c r="X532"/>
  <c r="Y532"/>
  <c r="X533"/>
  <c r="Y533"/>
  <c r="X534"/>
  <c r="Y534"/>
  <c r="X535"/>
  <c r="Y535"/>
  <c r="X536"/>
  <c r="Y536"/>
  <c r="X537"/>
  <c r="Y537"/>
  <c r="Y531"/>
  <c r="X531"/>
  <c r="X528"/>
  <c r="Y528"/>
  <c r="X529"/>
  <c r="Y529"/>
  <c r="Y527"/>
  <c r="X527"/>
  <c r="X519"/>
  <c r="Y519"/>
  <c r="X520"/>
  <c r="Y520"/>
  <c r="X521"/>
  <c r="Y521"/>
  <c r="X522"/>
  <c r="Y522"/>
  <c r="X523"/>
  <c r="Y523"/>
  <c r="X524"/>
  <c r="Y524"/>
  <c r="X525"/>
  <c r="Y525"/>
  <c r="Y518"/>
  <c r="X518"/>
  <c r="X541" l="1"/>
  <c r="Y568"/>
  <c r="X568"/>
  <c r="X366"/>
  <c r="Y366"/>
  <c r="X329"/>
  <c r="Y329"/>
  <c r="X330"/>
  <c r="Y330"/>
  <c r="X331"/>
  <c r="Y331"/>
  <c r="X332"/>
  <c r="Y332"/>
  <c r="X334"/>
  <c r="Y334"/>
  <c r="X335"/>
  <c r="Y335"/>
  <c r="X336"/>
  <c r="Y336"/>
  <c r="X337"/>
  <c r="Y337"/>
  <c r="X338"/>
  <c r="Y338"/>
  <c r="X339"/>
  <c r="Y339"/>
  <c r="X340"/>
  <c r="Y340"/>
  <c r="X341"/>
  <c r="Y341"/>
  <c r="X342"/>
  <c r="Y342"/>
  <c r="X343"/>
  <c r="Y343"/>
  <c r="X344"/>
  <c r="Y344"/>
  <c r="X345"/>
  <c r="Y345"/>
  <c r="X347"/>
  <c r="Y347"/>
  <c r="X348"/>
  <c r="Y348"/>
  <c r="X349"/>
  <c r="Y349"/>
  <c r="X350"/>
  <c r="Y350"/>
  <c r="X351"/>
  <c r="Y351"/>
  <c r="X352"/>
  <c r="Y352"/>
  <c r="X353"/>
  <c r="Y353"/>
  <c r="X354"/>
  <c r="Y354"/>
  <c r="X355"/>
  <c r="Y355"/>
  <c r="X357"/>
  <c r="Y357"/>
  <c r="X358"/>
  <c r="Y358"/>
  <c r="X359"/>
  <c r="Y359"/>
  <c r="X360"/>
  <c r="Y360"/>
  <c r="X361"/>
  <c r="Y361"/>
  <c r="X362"/>
  <c r="Y362"/>
  <c r="X363"/>
  <c r="Y363"/>
  <c r="X364"/>
  <c r="Y364"/>
  <c r="X365"/>
  <c r="Y365"/>
  <c r="X368"/>
  <c r="Y368"/>
  <c r="X369"/>
  <c r="Y369"/>
  <c r="X370"/>
  <c r="Y370"/>
  <c r="X371"/>
  <c r="Y371"/>
  <c r="X372"/>
  <c r="Y372"/>
  <c r="X373"/>
  <c r="Y373"/>
  <c r="X375"/>
  <c r="Y375"/>
  <c r="X376"/>
  <c r="Y376"/>
  <c r="X378"/>
  <c r="Y378"/>
  <c r="X379"/>
  <c r="Y379"/>
  <c r="X381"/>
  <c r="Y381"/>
  <c r="X382"/>
  <c r="Y382"/>
  <c r="X383"/>
  <c r="Y383"/>
  <c r="X384"/>
  <c r="Y384"/>
  <c r="X385"/>
  <c r="Y385"/>
  <c r="X386"/>
  <c r="Y386"/>
  <c r="X387"/>
  <c r="Y387"/>
  <c r="X388"/>
  <c r="Y388"/>
  <c r="X389"/>
  <c r="Y389"/>
  <c r="X390"/>
  <c r="Y390"/>
  <c r="X392"/>
  <c r="Y392"/>
  <c r="X393"/>
  <c r="Y393"/>
  <c r="X394"/>
  <c r="Y394"/>
  <c r="X395"/>
  <c r="Y395"/>
  <c r="X396"/>
  <c r="Y396"/>
  <c r="X397"/>
  <c r="Y397"/>
  <c r="X398"/>
  <c r="Y398"/>
  <c r="X399"/>
  <c r="Y399"/>
  <c r="X400"/>
  <c r="Y400"/>
  <c r="X401"/>
  <c r="Y401"/>
  <c r="X402"/>
  <c r="Y402"/>
  <c r="X403"/>
  <c r="Y403"/>
  <c r="X404"/>
  <c r="Y404"/>
  <c r="X405"/>
  <c r="Y405"/>
  <c r="X407"/>
  <c r="Y407"/>
  <c r="X408"/>
  <c r="Y408"/>
  <c r="X409"/>
  <c r="Y409"/>
  <c r="X410"/>
  <c r="Y410"/>
  <c r="X411"/>
  <c r="Y411"/>
  <c r="X412"/>
  <c r="Y412"/>
  <c r="X414"/>
  <c r="Y414"/>
  <c r="X415"/>
  <c r="Y415"/>
  <c r="X416"/>
  <c r="Y416"/>
  <c r="X417"/>
  <c r="Y417"/>
  <c r="X418"/>
  <c r="Y418"/>
  <c r="X419"/>
  <c r="Y419"/>
  <c r="X420"/>
  <c r="Y420"/>
  <c r="X421"/>
  <c r="Y421"/>
  <c r="X422"/>
  <c r="Y422"/>
  <c r="X423"/>
  <c r="Y423"/>
  <c r="X424"/>
  <c r="Y424"/>
  <c r="X425"/>
  <c r="Y425"/>
  <c r="X426"/>
  <c r="Y426"/>
  <c r="X427"/>
  <c r="Y427"/>
  <c r="X428"/>
  <c r="Y428"/>
  <c r="X429"/>
  <c r="Y429"/>
  <c r="X430"/>
  <c r="Y430"/>
  <c r="X431"/>
  <c r="Y431"/>
  <c r="X432"/>
  <c r="Y432"/>
  <c r="X433"/>
  <c r="Y433"/>
  <c r="X434"/>
  <c r="Y434"/>
  <c r="X435"/>
  <c r="Y435"/>
  <c r="X436"/>
  <c r="Y436"/>
  <c r="X437"/>
  <c r="Y437"/>
  <c r="X438"/>
  <c r="Y438"/>
  <c r="X439"/>
  <c r="Y439"/>
  <c r="X440"/>
  <c r="Y440"/>
  <c r="X441"/>
  <c r="Y441"/>
  <c r="X442"/>
  <c r="Y442"/>
  <c r="X443"/>
  <c r="Y443"/>
  <c r="X444"/>
  <c r="Y444"/>
  <c r="X445"/>
  <c r="Y445"/>
  <c r="X446"/>
  <c r="Y446"/>
  <c r="X447"/>
  <c r="Y447"/>
  <c r="X448"/>
  <c r="Y448"/>
  <c r="X449"/>
  <c r="Y449"/>
  <c r="X450"/>
  <c r="Y450"/>
  <c r="X451"/>
  <c r="Y451"/>
  <c r="X452"/>
  <c r="Y452"/>
  <c r="X453"/>
  <c r="Y453"/>
  <c r="X454"/>
  <c r="Y454"/>
  <c r="X455"/>
  <c r="Y455"/>
  <c r="X456"/>
  <c r="Y456"/>
  <c r="X457"/>
  <c r="Y457"/>
  <c r="X458"/>
  <c r="Y458"/>
  <c r="X459"/>
  <c r="Y459"/>
  <c r="X460"/>
  <c r="Y460"/>
  <c r="X461"/>
  <c r="Y461"/>
  <c r="X463"/>
  <c r="Y463"/>
  <c r="X464"/>
  <c r="Y464"/>
  <c r="X465"/>
  <c r="Y465"/>
  <c r="X466"/>
  <c r="Y466"/>
  <c r="X467"/>
  <c r="Y467"/>
  <c r="X468"/>
  <c r="Y468"/>
  <c r="X469"/>
  <c r="Y469"/>
  <c r="X470"/>
  <c r="Y470"/>
  <c r="X471"/>
  <c r="Y471"/>
  <c r="X472"/>
  <c r="Y472"/>
  <c r="X473"/>
  <c r="Y473"/>
  <c r="X474"/>
  <c r="Y474"/>
  <c r="X475"/>
  <c r="Y475"/>
  <c r="X476"/>
  <c r="Y476"/>
  <c r="X477"/>
  <c r="Y477"/>
  <c r="X478"/>
  <c r="Y478"/>
  <c r="X479"/>
  <c r="Y479"/>
  <c r="X480"/>
  <c r="Y480"/>
  <c r="X481"/>
  <c r="Y481"/>
  <c r="X482"/>
  <c r="Y482"/>
  <c r="X483"/>
  <c r="Y483"/>
  <c r="X484"/>
  <c r="Y484"/>
  <c r="X485"/>
  <c r="Y485"/>
  <c r="X486"/>
  <c r="Y486"/>
  <c r="X487"/>
  <c r="Y487"/>
  <c r="X488"/>
  <c r="Y488"/>
  <c r="X489"/>
  <c r="Y489"/>
  <c r="X490"/>
  <c r="Y490"/>
  <c r="X491"/>
  <c r="Y491"/>
  <c r="X492"/>
  <c r="Y492"/>
  <c r="X493"/>
  <c r="Y493"/>
  <c r="X494"/>
  <c r="Y494"/>
  <c r="X495"/>
  <c r="Y495"/>
  <c r="X496"/>
  <c r="Y496"/>
  <c r="X497"/>
  <c r="Y497"/>
  <c r="X498"/>
  <c r="Y498"/>
  <c r="X499"/>
  <c r="Y499"/>
  <c r="X501"/>
  <c r="Y501"/>
  <c r="X502"/>
  <c r="Y502"/>
  <c r="X503"/>
  <c r="Y503"/>
  <c r="X504"/>
  <c r="Y504"/>
  <c r="X505"/>
  <c r="Y505"/>
  <c r="X506"/>
  <c r="Y506"/>
  <c r="X507"/>
  <c r="Y507"/>
  <c r="X508"/>
  <c r="Y508"/>
  <c r="X509"/>
  <c r="Y509"/>
  <c r="X510"/>
  <c r="Y510"/>
  <c r="X511"/>
  <c r="Y511"/>
  <c r="X512"/>
  <c r="Y512"/>
  <c r="Y328"/>
  <c r="X328"/>
  <c r="X320"/>
  <c r="Y320"/>
  <c r="X321"/>
  <c r="Y321"/>
  <c r="X322"/>
  <c r="Y322"/>
  <c r="X323"/>
  <c r="Y323"/>
  <c r="X324"/>
  <c r="Y324"/>
  <c r="X325"/>
  <c r="Y325"/>
  <c r="X326"/>
  <c r="Y326"/>
  <c r="Y319"/>
  <c r="X319"/>
  <c r="X315"/>
  <c r="Y315"/>
  <c r="X316"/>
  <c r="Y316"/>
  <c r="X317"/>
  <c r="Y317"/>
  <c r="Y314"/>
  <c r="X314"/>
  <c r="X290"/>
  <c r="Y290"/>
  <c r="X291"/>
  <c r="Y291"/>
  <c r="X292"/>
  <c r="Y292"/>
  <c r="X293"/>
  <c r="Y293"/>
  <c r="X294"/>
  <c r="Y294"/>
  <c r="X295"/>
  <c r="Y295"/>
  <c r="X296"/>
  <c r="Y296"/>
  <c r="X297"/>
  <c r="Y297"/>
  <c r="X298"/>
  <c r="Y298"/>
  <c r="X299"/>
  <c r="Y299"/>
  <c r="X300"/>
  <c r="Y300"/>
  <c r="X301"/>
  <c r="Y301"/>
  <c r="X302"/>
  <c r="Y302"/>
  <c r="X303"/>
  <c r="Y303"/>
  <c r="X304"/>
  <c r="Y304"/>
  <c r="X305"/>
  <c r="Y305"/>
  <c r="X306"/>
  <c r="Y306"/>
  <c r="X307"/>
  <c r="Y307"/>
  <c r="X308"/>
  <c r="Y308"/>
  <c r="X309"/>
  <c r="Y309"/>
  <c r="X310"/>
  <c r="Y310"/>
  <c r="X311"/>
  <c r="Y311"/>
  <c r="X312"/>
  <c r="Y312"/>
  <c r="Y289"/>
  <c r="X289"/>
  <c r="X268"/>
  <c r="Y268"/>
  <c r="X269"/>
  <c r="Y269"/>
  <c r="X270"/>
  <c r="Y270"/>
  <c r="X271"/>
  <c r="Y271"/>
  <c r="X272"/>
  <c r="Y272"/>
  <c r="X273"/>
  <c r="Y273"/>
  <c r="X274"/>
  <c r="Y274"/>
  <c r="X275"/>
  <c r="Y275"/>
  <c r="X276"/>
  <c r="Y276"/>
  <c r="X278"/>
  <c r="Y278"/>
  <c r="X279"/>
  <c r="Y279"/>
  <c r="X280"/>
  <c r="Y280"/>
  <c r="X281"/>
  <c r="Y281"/>
  <c r="X282"/>
  <c r="Y282"/>
  <c r="X283"/>
  <c r="Y283"/>
  <c r="X284"/>
  <c r="Y284"/>
  <c r="X285"/>
  <c r="Y285"/>
  <c r="X286"/>
  <c r="Y286"/>
  <c r="X287"/>
  <c r="Y287"/>
  <c r="Y267"/>
  <c r="X267"/>
  <c r="X250"/>
  <c r="Y250"/>
  <c r="X251"/>
  <c r="Y251"/>
  <c r="X252"/>
  <c r="Y252"/>
  <c r="X253"/>
  <c r="Y253"/>
  <c r="X254"/>
  <c r="Y254"/>
  <c r="X255"/>
  <c r="Y255"/>
  <c r="X256"/>
  <c r="Y256"/>
  <c r="X257"/>
  <c r="Y257"/>
  <c r="X258"/>
  <c r="Y258"/>
  <c r="X259"/>
  <c r="Y259"/>
  <c r="X260"/>
  <c r="Y260"/>
  <c r="X261"/>
  <c r="Y261"/>
  <c r="X262"/>
  <c r="Y262"/>
  <c r="X263"/>
  <c r="Y263"/>
  <c r="X264"/>
  <c r="Y264"/>
  <c r="X265"/>
  <c r="Y265"/>
  <c r="Y249"/>
  <c r="Y247"/>
  <c r="X249"/>
  <c r="X233"/>
  <c r="Y233"/>
  <c r="X234"/>
  <c r="Y234"/>
  <c r="X235"/>
  <c r="Y235"/>
  <c r="X236"/>
  <c r="Y236"/>
  <c r="X237"/>
  <c r="Y237"/>
  <c r="X238"/>
  <c r="Y238"/>
  <c r="X239"/>
  <c r="Y239"/>
  <c r="X240"/>
  <c r="Y240"/>
  <c r="X241"/>
  <c r="Y241"/>
  <c r="X242"/>
  <c r="Y242"/>
  <c r="X243"/>
  <c r="Y243"/>
  <c r="X244"/>
  <c r="Y244"/>
  <c r="X245"/>
  <c r="Y245"/>
  <c r="X246"/>
  <c r="Y246"/>
  <c r="X247"/>
  <c r="Y232"/>
  <c r="X232"/>
  <c r="X207"/>
  <c r="Y207"/>
  <c r="X208"/>
  <c r="Y208"/>
  <c r="X209"/>
  <c r="Y209"/>
  <c r="X210"/>
  <c r="Y210"/>
  <c r="X211"/>
  <c r="Y211"/>
  <c r="X212"/>
  <c r="Y212"/>
  <c r="X213"/>
  <c r="Y213"/>
  <c r="X214"/>
  <c r="Y214"/>
  <c r="X215"/>
  <c r="Y215"/>
  <c r="X216"/>
  <c r="Y216"/>
  <c r="X217"/>
  <c r="Y217"/>
  <c r="X218"/>
  <c r="Y218"/>
  <c r="X219"/>
  <c r="Y219"/>
  <c r="X220"/>
  <c r="Y220"/>
  <c r="X221"/>
  <c r="Y221"/>
  <c r="X222"/>
  <c r="Y222"/>
  <c r="X223"/>
  <c r="Y223"/>
  <c r="X224"/>
  <c r="Y224"/>
  <c r="X225"/>
  <c r="Y225"/>
  <c r="X226"/>
  <c r="Y226"/>
  <c r="X227"/>
  <c r="Y227"/>
  <c r="X228"/>
  <c r="Y228"/>
  <c r="X229"/>
  <c r="Y229"/>
  <c r="X230"/>
  <c r="Y230"/>
  <c r="Y206"/>
  <c r="X206"/>
  <c r="X200"/>
  <c r="Y200"/>
  <c r="X201"/>
  <c r="Y201"/>
  <c r="X202"/>
  <c r="Y202"/>
  <c r="X203"/>
  <c r="Y203"/>
  <c r="X204"/>
  <c r="Y204"/>
  <c r="Y199"/>
  <c r="X199"/>
  <c r="X197"/>
  <c r="Y197"/>
  <c r="Y196"/>
  <c r="X196"/>
  <c r="X178"/>
  <c r="Y178"/>
  <c r="X179"/>
  <c r="Y179"/>
  <c r="X180"/>
  <c r="Y180"/>
  <c r="X181"/>
  <c r="Y181"/>
  <c r="X182"/>
  <c r="Y182"/>
  <c r="X183"/>
  <c r="Y183"/>
  <c r="X184"/>
  <c r="Y184"/>
  <c r="X185"/>
  <c r="Y185"/>
  <c r="X186"/>
  <c r="Y186"/>
  <c r="X187"/>
  <c r="Y187"/>
  <c r="X188"/>
  <c r="Y188"/>
  <c r="X189"/>
  <c r="Y189"/>
  <c r="X190"/>
  <c r="Y190"/>
  <c r="X191"/>
  <c r="Y191"/>
  <c r="X192"/>
  <c r="Y192"/>
  <c r="X193"/>
  <c r="Y193"/>
  <c r="X194"/>
  <c r="Y194"/>
  <c r="Y177"/>
  <c r="X177"/>
  <c r="X175"/>
  <c r="Y175"/>
  <c r="Y174"/>
  <c r="X174"/>
  <c r="X168"/>
  <c r="Y168"/>
  <c r="X169"/>
  <c r="Y169"/>
  <c r="X170"/>
  <c r="Y170"/>
  <c r="X171"/>
  <c r="Y171"/>
  <c r="X172"/>
  <c r="Y172"/>
  <c r="Y167"/>
  <c r="X167"/>
  <c r="X160"/>
  <c r="Y160"/>
  <c r="X161"/>
  <c r="Y161"/>
  <c r="X162"/>
  <c r="Y162"/>
  <c r="X163"/>
  <c r="Y163"/>
  <c r="X164"/>
  <c r="Y164"/>
  <c r="X165"/>
  <c r="Y165"/>
  <c r="Y159"/>
  <c r="X159"/>
  <c r="X152"/>
  <c r="Y152"/>
  <c r="X153"/>
  <c r="Y153"/>
  <c r="X154"/>
  <c r="Y154"/>
  <c r="X155"/>
  <c r="Y155"/>
  <c r="X156"/>
  <c r="Y156"/>
  <c r="X157"/>
  <c r="Y157"/>
  <c r="Y151"/>
  <c r="X151"/>
  <c r="X146"/>
  <c r="Y146"/>
  <c r="X147"/>
  <c r="Y147"/>
  <c r="X148"/>
  <c r="Y148"/>
  <c r="X149"/>
  <c r="Y149"/>
  <c r="Y145"/>
  <c r="X145"/>
  <c r="X135"/>
  <c r="Y135"/>
  <c r="X136"/>
  <c r="Y136"/>
  <c r="X137"/>
  <c r="Y137"/>
  <c r="X138"/>
  <c r="Y138"/>
  <c r="X139"/>
  <c r="Y139"/>
  <c r="X140"/>
  <c r="Y140"/>
  <c r="X141"/>
  <c r="Y141"/>
  <c r="X142"/>
  <c r="Y142"/>
  <c r="X143"/>
  <c r="Y143"/>
  <c r="Y134"/>
  <c r="X134"/>
  <c r="X113"/>
  <c r="Y113"/>
  <c r="X114"/>
  <c r="Y114"/>
  <c r="X115"/>
  <c r="Y115"/>
  <c r="X116"/>
  <c r="Y116"/>
  <c r="X117"/>
  <c r="Y117"/>
  <c r="X118"/>
  <c r="Y118"/>
  <c r="X119"/>
  <c r="Y119"/>
  <c r="X120"/>
  <c r="Y120"/>
  <c r="X121"/>
  <c r="Y121"/>
  <c r="X122"/>
  <c r="Y122"/>
  <c r="X123"/>
  <c r="Y123"/>
  <c r="X124"/>
  <c r="Y124"/>
  <c r="X125"/>
  <c r="Y125"/>
  <c r="X126"/>
  <c r="Y126"/>
  <c r="X127"/>
  <c r="Y127"/>
  <c r="X128"/>
  <c r="Y128"/>
  <c r="X129"/>
  <c r="Y129"/>
  <c r="X130"/>
  <c r="Y130"/>
  <c r="X131"/>
  <c r="Y131"/>
  <c r="X132"/>
  <c r="Y132"/>
  <c r="Y112"/>
  <c r="X112"/>
  <c r="Y110"/>
  <c r="X110"/>
  <c r="X104"/>
  <c r="Y104"/>
  <c r="X105"/>
  <c r="Y105"/>
  <c r="X106"/>
  <c r="Y106"/>
  <c r="X107"/>
  <c r="Y107"/>
  <c r="X108"/>
  <c r="Y108"/>
  <c r="X109"/>
  <c r="Y109"/>
  <c r="Y103"/>
  <c r="X103"/>
  <c r="X77"/>
  <c r="Y77"/>
  <c r="X78"/>
  <c r="Y78"/>
  <c r="X79"/>
  <c r="Y79"/>
  <c r="X80"/>
  <c r="Y80"/>
  <c r="X81"/>
  <c r="Y81"/>
  <c r="X82"/>
  <c r="Y82"/>
  <c r="X83"/>
  <c r="Y83"/>
  <c r="X84"/>
  <c r="Y84"/>
  <c r="X85"/>
  <c r="Y85"/>
  <c r="X86"/>
  <c r="Y86"/>
  <c r="X87"/>
  <c r="Y87"/>
  <c r="X88"/>
  <c r="Y88"/>
  <c r="X89"/>
  <c r="Y89"/>
  <c r="X90"/>
  <c r="Y90"/>
  <c r="X91"/>
  <c r="Y91"/>
  <c r="X92"/>
  <c r="Y92"/>
  <c r="X93"/>
  <c r="Y93"/>
  <c r="X94"/>
  <c r="Y94"/>
  <c r="X95"/>
  <c r="Y95"/>
  <c r="X96"/>
  <c r="Y96"/>
  <c r="X97"/>
  <c r="Y97"/>
  <c r="X98"/>
  <c r="Y98"/>
  <c r="X99"/>
  <c r="Y99"/>
  <c r="X100"/>
  <c r="Y100"/>
  <c r="X101"/>
  <c r="Y101"/>
  <c r="Y76"/>
  <c r="X76"/>
  <c r="X74"/>
  <c r="Y74"/>
  <c r="Y73"/>
  <c r="X73"/>
  <c r="X63"/>
  <c r="Y63"/>
  <c r="X64"/>
  <c r="Y64"/>
  <c r="X65"/>
  <c r="Y65"/>
  <c r="X66"/>
  <c r="Y66"/>
  <c r="X67"/>
  <c r="Y67"/>
  <c r="X68"/>
  <c r="Y68"/>
  <c r="X69"/>
  <c r="Y69"/>
  <c r="X70"/>
  <c r="Y70"/>
  <c r="X71"/>
  <c r="Y71"/>
  <c r="Y62"/>
  <c r="X62"/>
  <c r="X59"/>
  <c r="Y59"/>
  <c r="X60"/>
  <c r="Y60"/>
  <c r="Y58"/>
  <c r="X58"/>
  <c r="X56"/>
  <c r="Y56"/>
  <c r="Y55"/>
  <c r="Y53"/>
  <c r="X55"/>
  <c r="X52"/>
  <c r="Y52"/>
  <c r="X53"/>
  <c r="Y51"/>
  <c r="X51"/>
  <c r="X46"/>
  <c r="Y46"/>
  <c r="X47"/>
  <c r="Y47"/>
  <c r="X48"/>
  <c r="Y48"/>
  <c r="X49"/>
  <c r="Y49"/>
  <c r="Y45"/>
  <c r="X45"/>
  <c r="X41"/>
  <c r="Y41"/>
  <c r="X42"/>
  <c r="Y42"/>
  <c r="X43"/>
  <c r="Y43"/>
  <c r="Y40"/>
  <c r="X40"/>
  <c r="X9"/>
  <c r="Y9"/>
  <c r="X10"/>
  <c r="Y10"/>
  <c r="X11"/>
  <c r="Y11"/>
  <c r="X12"/>
  <c r="Y12"/>
  <c r="X13"/>
  <c r="Y13"/>
  <c r="X14"/>
  <c r="Y14"/>
  <c r="X15"/>
  <c r="Y15"/>
  <c r="X16"/>
  <c r="Y16"/>
  <c r="X17"/>
  <c r="Y17"/>
  <c r="X18"/>
  <c r="Y18"/>
  <c r="X19"/>
  <c r="Y19"/>
  <c r="X20"/>
  <c r="Y20"/>
  <c r="X21"/>
  <c r="Y21"/>
  <c r="X22"/>
  <c r="Y22"/>
  <c r="X23"/>
  <c r="Y23"/>
  <c r="X24"/>
  <c r="Y24"/>
  <c r="X25"/>
  <c r="Y25"/>
  <c r="X26"/>
  <c r="Y26"/>
  <c r="X27"/>
  <c r="Y27"/>
  <c r="X28"/>
  <c r="Y28"/>
  <c r="X29"/>
  <c r="Y29"/>
  <c r="X30"/>
  <c r="Y30"/>
  <c r="X31"/>
  <c r="Y31"/>
  <c r="X32"/>
  <c r="Y32"/>
  <c r="X33"/>
  <c r="Y33"/>
  <c r="X34"/>
  <c r="Y34"/>
  <c r="X35"/>
  <c r="Y35"/>
  <c r="X36"/>
  <c r="Y36"/>
  <c r="X37"/>
  <c r="Y37"/>
  <c r="X38"/>
  <c r="Y38"/>
  <c r="Y8"/>
  <c r="X8"/>
  <c r="S7" i="53"/>
  <c r="N8"/>
  <c r="O8"/>
  <c r="N9"/>
  <c r="O9"/>
  <c r="N10"/>
  <c r="O10"/>
  <c r="N11"/>
  <c r="O11"/>
  <c r="N12"/>
  <c r="O12"/>
  <c r="N13"/>
  <c r="O13"/>
  <c r="N14"/>
  <c r="O14"/>
  <c r="N15"/>
  <c r="O15"/>
  <c r="N16"/>
  <c r="O16"/>
  <c r="N17"/>
  <c r="O17"/>
  <c r="N18"/>
  <c r="O18"/>
  <c r="N19"/>
  <c r="O19"/>
  <c r="N20"/>
  <c r="O20"/>
  <c r="N21"/>
  <c r="O21"/>
  <c r="N22"/>
  <c r="O22"/>
  <c r="N23"/>
  <c r="O23"/>
  <c r="N24"/>
  <c r="O24"/>
  <c r="N25"/>
  <c r="O25"/>
  <c r="N26"/>
  <c r="O26"/>
  <c r="N27"/>
  <c r="O27"/>
  <c r="N28"/>
  <c r="O28"/>
  <c r="N29"/>
  <c r="O29"/>
  <c r="N30"/>
  <c r="O30"/>
  <c r="N31"/>
  <c r="O31"/>
  <c r="N32"/>
  <c r="O32"/>
  <c r="N33"/>
  <c r="O33"/>
  <c r="N34"/>
  <c r="O34"/>
  <c r="N35"/>
  <c r="O35"/>
  <c r="N36"/>
  <c r="O36"/>
  <c r="N37"/>
  <c r="O37"/>
  <c r="N38"/>
  <c r="O38"/>
  <c r="N39"/>
  <c r="O39"/>
  <c r="N40"/>
  <c r="O40"/>
  <c r="N41"/>
  <c r="O41"/>
  <c r="N42"/>
  <c r="O42"/>
  <c r="N43"/>
  <c r="O43"/>
  <c r="N44"/>
  <c r="O44"/>
  <c r="N45"/>
  <c r="O45"/>
  <c r="N46"/>
  <c r="O46"/>
  <c r="N47"/>
  <c r="O47"/>
  <c r="N48"/>
  <c r="O48"/>
  <c r="N49"/>
  <c r="O49"/>
  <c r="N50"/>
  <c r="O50"/>
  <c r="N51"/>
  <c r="O51"/>
  <c r="N52"/>
  <c r="O52"/>
  <c r="N53"/>
  <c r="O53"/>
  <c r="N54"/>
  <c r="O54"/>
  <c r="N55"/>
  <c r="O55"/>
  <c r="N56"/>
  <c r="O56"/>
  <c r="N57"/>
  <c r="O57"/>
  <c r="N58"/>
  <c r="O58"/>
  <c r="N59"/>
  <c r="O59"/>
  <c r="N60"/>
  <c r="O60"/>
  <c r="N61"/>
  <c r="O61"/>
  <c r="N62"/>
  <c r="O62"/>
  <c r="N63"/>
  <c r="O63"/>
  <c r="N64"/>
  <c r="O64"/>
  <c r="N65"/>
  <c r="O65"/>
  <c r="N66"/>
  <c r="O66"/>
  <c r="N67"/>
  <c r="O67"/>
  <c r="N68"/>
  <c r="O68"/>
  <c r="N69"/>
  <c r="O69"/>
  <c r="N70"/>
  <c r="O70"/>
  <c r="N71"/>
  <c r="O71"/>
  <c r="O7"/>
  <c r="N7"/>
  <c r="O29" i="13"/>
  <c r="O86"/>
  <c r="O85"/>
  <c r="E39" i="12"/>
  <c r="F39"/>
  <c r="G39"/>
  <c r="H39"/>
  <c r="I39"/>
  <c r="D39"/>
  <c r="P39" s="1"/>
  <c r="O74" i="53" l="1"/>
  <c r="N74"/>
  <c r="Y377" i="5"/>
  <c r="X377"/>
  <c r="X500"/>
  <c r="Y462"/>
  <c r="Y413"/>
  <c r="Y406"/>
  <c r="Y391"/>
  <c r="Y380"/>
  <c r="Y367"/>
  <c r="X462"/>
  <c r="X413"/>
  <c r="X406"/>
  <c r="X391"/>
  <c r="X380"/>
  <c r="X367"/>
  <c r="X195"/>
  <c r="Y500"/>
  <c r="Y374"/>
  <c r="X374"/>
  <c r="Y356"/>
  <c r="X356"/>
  <c r="X346"/>
  <c r="Y346"/>
  <c r="Y333"/>
  <c r="X333"/>
  <c r="X277"/>
  <c r="Y277"/>
  <c r="D318" i="12"/>
  <c r="E318"/>
  <c r="F318"/>
  <c r="G318"/>
  <c r="H318"/>
  <c r="I318"/>
  <c r="J318"/>
  <c r="K318"/>
  <c r="L318"/>
  <c r="M318"/>
  <c r="N318"/>
  <c r="O318"/>
  <c r="D327"/>
  <c r="E327"/>
  <c r="F327"/>
  <c r="G327"/>
  <c r="H327"/>
  <c r="I327"/>
  <c r="J327"/>
  <c r="K327"/>
  <c r="L327"/>
  <c r="M327"/>
  <c r="N327"/>
  <c r="O327"/>
  <c r="D333"/>
  <c r="E333"/>
  <c r="F333"/>
  <c r="G333"/>
  <c r="H333"/>
  <c r="I333"/>
  <c r="J333"/>
  <c r="K333"/>
  <c r="L333"/>
  <c r="M333"/>
  <c r="N333"/>
  <c r="O333"/>
  <c r="U753"/>
  <c r="U752"/>
  <c r="U751"/>
  <c r="U750"/>
  <c r="T749"/>
  <c r="S749"/>
  <c r="O749"/>
  <c r="N749"/>
  <c r="M749"/>
  <c r="L749"/>
  <c r="K749"/>
  <c r="J749"/>
  <c r="I749"/>
  <c r="H749"/>
  <c r="G749"/>
  <c r="F749"/>
  <c r="E749"/>
  <c r="D749"/>
  <c r="U748"/>
  <c r="U747"/>
  <c r="U746"/>
  <c r="U745"/>
  <c r="U744"/>
  <c r="U743"/>
  <c r="U742"/>
  <c r="U741"/>
  <c r="T740"/>
  <c r="S740"/>
  <c r="O740"/>
  <c r="N740"/>
  <c r="M740"/>
  <c r="L740"/>
  <c r="K740"/>
  <c r="J740"/>
  <c r="I740"/>
  <c r="H740"/>
  <c r="G740"/>
  <c r="F740"/>
  <c r="E740"/>
  <c r="D740"/>
  <c r="U739"/>
  <c r="U738"/>
  <c r="U737"/>
  <c r="U736"/>
  <c r="U735"/>
  <c r="U734"/>
  <c r="U733"/>
  <c r="U732"/>
  <c r="T731"/>
  <c r="S731"/>
  <c r="O731"/>
  <c r="N731"/>
  <c r="M731"/>
  <c r="L731"/>
  <c r="K731"/>
  <c r="J731"/>
  <c r="I731"/>
  <c r="H731"/>
  <c r="G731"/>
  <c r="F731"/>
  <c r="E731"/>
  <c r="D731"/>
  <c r="U730"/>
  <c r="U729"/>
  <c r="U728"/>
  <c r="U727"/>
  <c r="U726"/>
  <c r="U725"/>
  <c r="T724"/>
  <c r="S724"/>
  <c r="O724"/>
  <c r="N724"/>
  <c r="M724"/>
  <c r="L724"/>
  <c r="K724"/>
  <c r="J724"/>
  <c r="I724"/>
  <c r="H724"/>
  <c r="G724"/>
  <c r="F724"/>
  <c r="E724"/>
  <c r="D724"/>
  <c r="U723"/>
  <c r="U722"/>
  <c r="U721"/>
  <c r="U720"/>
  <c r="U719"/>
  <c r="U718"/>
  <c r="U717"/>
  <c r="T716"/>
  <c r="S716"/>
  <c r="O716"/>
  <c r="N716"/>
  <c r="M716"/>
  <c r="L716"/>
  <c r="K716"/>
  <c r="J716"/>
  <c r="I716"/>
  <c r="H716"/>
  <c r="G716"/>
  <c r="F716"/>
  <c r="E716"/>
  <c r="D716"/>
  <c r="U715"/>
  <c r="U714"/>
  <c r="U713"/>
  <c r="U712"/>
  <c r="U711"/>
  <c r="T710"/>
  <c r="S710"/>
  <c r="O710"/>
  <c r="N710"/>
  <c r="M710"/>
  <c r="L710"/>
  <c r="K710"/>
  <c r="J710"/>
  <c r="I710"/>
  <c r="H710"/>
  <c r="G710"/>
  <c r="F710"/>
  <c r="E710"/>
  <c r="D710"/>
  <c r="U709"/>
  <c r="U708"/>
  <c r="U707"/>
  <c r="U706"/>
  <c r="T705"/>
  <c r="S705"/>
  <c r="O705"/>
  <c r="N705"/>
  <c r="M705"/>
  <c r="L705"/>
  <c r="K705"/>
  <c r="J705"/>
  <c r="I705"/>
  <c r="H705"/>
  <c r="G705"/>
  <c r="F705"/>
  <c r="E705"/>
  <c r="D705"/>
  <c r="U704"/>
  <c r="U703"/>
  <c r="U702"/>
  <c r="T701"/>
  <c r="S701"/>
  <c r="O701"/>
  <c r="N701"/>
  <c r="M701"/>
  <c r="L701"/>
  <c r="K701"/>
  <c r="J701"/>
  <c r="I701"/>
  <c r="H701"/>
  <c r="G701"/>
  <c r="F701"/>
  <c r="E701"/>
  <c r="D701"/>
  <c r="U700"/>
  <c r="U699"/>
  <c r="U698"/>
  <c r="U697"/>
  <c r="T696"/>
  <c r="S696"/>
  <c r="O696"/>
  <c r="N696"/>
  <c r="M696"/>
  <c r="L696"/>
  <c r="K696"/>
  <c r="J696"/>
  <c r="I696"/>
  <c r="H696"/>
  <c r="G696"/>
  <c r="F696"/>
  <c r="E696"/>
  <c r="D696"/>
  <c r="U695"/>
  <c r="U694"/>
  <c r="U693"/>
  <c r="U692"/>
  <c r="U691"/>
  <c r="T690"/>
  <c r="S690"/>
  <c r="O690"/>
  <c r="N690"/>
  <c r="M690"/>
  <c r="L690"/>
  <c r="K690"/>
  <c r="J690"/>
  <c r="I690"/>
  <c r="H690"/>
  <c r="G690"/>
  <c r="F690"/>
  <c r="E690"/>
  <c r="D690"/>
  <c r="U689"/>
  <c r="U688"/>
  <c r="U687"/>
  <c r="U686"/>
  <c r="U685"/>
  <c r="U684"/>
  <c r="U683"/>
  <c r="U682"/>
  <c r="U681"/>
  <c r="U680"/>
  <c r="U679"/>
  <c r="T678"/>
  <c r="S678"/>
  <c r="O678"/>
  <c r="N678"/>
  <c r="M678"/>
  <c r="L678"/>
  <c r="K678"/>
  <c r="J678"/>
  <c r="I678"/>
  <c r="H678"/>
  <c r="G678"/>
  <c r="F678"/>
  <c r="E678"/>
  <c r="D678"/>
  <c r="U677"/>
  <c r="U676"/>
  <c r="U675"/>
  <c r="T674"/>
  <c r="S674"/>
  <c r="O674"/>
  <c r="N674"/>
  <c r="M674"/>
  <c r="L674"/>
  <c r="K674"/>
  <c r="J674"/>
  <c r="I674"/>
  <c r="H674"/>
  <c r="G674"/>
  <c r="F674"/>
  <c r="E674"/>
  <c r="D674"/>
  <c r="U673"/>
  <c r="U672"/>
  <c r="U671"/>
  <c r="U670"/>
  <c r="U669"/>
  <c r="U668"/>
  <c r="U667"/>
  <c r="T666"/>
  <c r="S666"/>
  <c r="O666"/>
  <c r="N666"/>
  <c r="M666"/>
  <c r="L666"/>
  <c r="K666"/>
  <c r="J666"/>
  <c r="I666"/>
  <c r="H666"/>
  <c r="G666"/>
  <c r="F666"/>
  <c r="E666"/>
  <c r="D666"/>
  <c r="U665"/>
  <c r="U664"/>
  <c r="U663"/>
  <c r="U662"/>
  <c r="U661"/>
  <c r="T660"/>
  <c r="S660"/>
  <c r="O660"/>
  <c r="N660"/>
  <c r="M660"/>
  <c r="L660"/>
  <c r="K660"/>
  <c r="J660"/>
  <c r="I660"/>
  <c r="H660"/>
  <c r="G660"/>
  <c r="F660"/>
  <c r="E660"/>
  <c r="D660"/>
  <c r="U659"/>
  <c r="U658"/>
  <c r="U657"/>
  <c r="T656"/>
  <c r="S656"/>
  <c r="O656"/>
  <c r="N656"/>
  <c r="M656"/>
  <c r="L656"/>
  <c r="K656"/>
  <c r="J656"/>
  <c r="I656"/>
  <c r="H656"/>
  <c r="G656"/>
  <c r="F656"/>
  <c r="E656"/>
  <c r="D656"/>
  <c r="U655"/>
  <c r="U654"/>
  <c r="U653"/>
  <c r="T652"/>
  <c r="S652"/>
  <c r="O652"/>
  <c r="N652"/>
  <c r="M652"/>
  <c r="L652"/>
  <c r="K652"/>
  <c r="J652"/>
  <c r="I652"/>
  <c r="H652"/>
  <c r="G652"/>
  <c r="F652"/>
  <c r="E652"/>
  <c r="D652"/>
  <c r="U651"/>
  <c r="U650"/>
  <c r="U649"/>
  <c r="T648"/>
  <c r="S648"/>
  <c r="O648"/>
  <c r="N648"/>
  <c r="M648"/>
  <c r="L648"/>
  <c r="K648"/>
  <c r="J648"/>
  <c r="I648"/>
  <c r="H648"/>
  <c r="G648"/>
  <c r="F648"/>
  <c r="E648"/>
  <c r="D648"/>
  <c r="U647"/>
  <c r="U646"/>
  <c r="U645"/>
  <c r="U644"/>
  <c r="U643"/>
  <c r="U642"/>
  <c r="U641"/>
  <c r="U640"/>
  <c r="U639"/>
  <c r="U638"/>
  <c r="U637"/>
  <c r="U636"/>
  <c r="T635"/>
  <c r="S635"/>
  <c r="O635"/>
  <c r="N635"/>
  <c r="M635"/>
  <c r="L635"/>
  <c r="K635"/>
  <c r="J635"/>
  <c r="I635"/>
  <c r="H635"/>
  <c r="G635"/>
  <c r="F635"/>
  <c r="E635"/>
  <c r="D635"/>
  <c r="U634"/>
  <c r="U633"/>
  <c r="U632"/>
  <c r="U631"/>
  <c r="U630"/>
  <c r="T629"/>
  <c r="S629"/>
  <c r="O629"/>
  <c r="N629"/>
  <c r="M629"/>
  <c r="L629"/>
  <c r="K629"/>
  <c r="J629"/>
  <c r="I629"/>
  <c r="H629"/>
  <c r="G629"/>
  <c r="F629"/>
  <c r="E629"/>
  <c r="D629"/>
  <c r="U628"/>
  <c r="U627"/>
  <c r="U626"/>
  <c r="T625"/>
  <c r="S625"/>
  <c r="O625"/>
  <c r="N625"/>
  <c r="M625"/>
  <c r="L625"/>
  <c r="K625"/>
  <c r="J625"/>
  <c r="I625"/>
  <c r="H625"/>
  <c r="G625"/>
  <c r="F625"/>
  <c r="E625"/>
  <c r="D625"/>
  <c r="U624"/>
  <c r="U623"/>
  <c r="U622"/>
  <c r="T621"/>
  <c r="S621"/>
  <c r="O621"/>
  <c r="N621"/>
  <c r="M621"/>
  <c r="L621"/>
  <c r="K621"/>
  <c r="J621"/>
  <c r="I621"/>
  <c r="H621"/>
  <c r="G621"/>
  <c r="F621"/>
  <c r="E621"/>
  <c r="D621"/>
  <c r="U620"/>
  <c r="U619"/>
  <c r="U618"/>
  <c r="T617"/>
  <c r="S617"/>
  <c r="O617"/>
  <c r="N617"/>
  <c r="M617"/>
  <c r="L617"/>
  <c r="K617"/>
  <c r="J617"/>
  <c r="I617"/>
  <c r="H617"/>
  <c r="G617"/>
  <c r="F617"/>
  <c r="E617"/>
  <c r="D617"/>
  <c r="U616"/>
  <c r="U615"/>
  <c r="U614"/>
  <c r="T613"/>
  <c r="S613"/>
  <c r="O613"/>
  <c r="N613"/>
  <c r="M613"/>
  <c r="L613"/>
  <c r="K613"/>
  <c r="J613"/>
  <c r="I613"/>
  <c r="H613"/>
  <c r="G613"/>
  <c r="F613"/>
  <c r="E613"/>
  <c r="D613"/>
  <c r="U612"/>
  <c r="U611"/>
  <c r="U610"/>
  <c r="T609"/>
  <c r="S609"/>
  <c r="O609"/>
  <c r="N609"/>
  <c r="M609"/>
  <c r="L609"/>
  <c r="K609"/>
  <c r="J609"/>
  <c r="I609"/>
  <c r="H609"/>
  <c r="G609"/>
  <c r="F609"/>
  <c r="E609"/>
  <c r="D609"/>
  <c r="U608"/>
  <c r="U607"/>
  <c r="U606"/>
  <c r="U605"/>
  <c r="T604"/>
  <c r="S604"/>
  <c r="O604"/>
  <c r="N604"/>
  <c r="M604"/>
  <c r="L604"/>
  <c r="K604"/>
  <c r="J604"/>
  <c r="I604"/>
  <c r="H604"/>
  <c r="G604"/>
  <c r="F604"/>
  <c r="E604"/>
  <c r="D604"/>
  <c r="U603"/>
  <c r="U602"/>
  <c r="U601"/>
  <c r="U600"/>
  <c r="U599"/>
  <c r="U598"/>
  <c r="U597"/>
  <c r="T596"/>
  <c r="S596"/>
  <c r="O596"/>
  <c r="N596"/>
  <c r="M596"/>
  <c r="L596"/>
  <c r="K596"/>
  <c r="J596"/>
  <c r="I596"/>
  <c r="H596"/>
  <c r="G596"/>
  <c r="F596"/>
  <c r="E596"/>
  <c r="D596"/>
  <c r="U595"/>
  <c r="U594"/>
  <c r="U593"/>
  <c r="U592"/>
  <c r="T591"/>
  <c r="S591"/>
  <c r="O591"/>
  <c r="N591"/>
  <c r="M591"/>
  <c r="L591"/>
  <c r="K591"/>
  <c r="J591"/>
  <c r="I591"/>
  <c r="H591"/>
  <c r="G591"/>
  <c r="F591"/>
  <c r="E591"/>
  <c r="D591"/>
  <c r="U590"/>
  <c r="U589"/>
  <c r="U588"/>
  <c r="U587"/>
  <c r="U586"/>
  <c r="U585"/>
  <c r="U584"/>
  <c r="T583"/>
  <c r="S583"/>
  <c r="O583"/>
  <c r="N583"/>
  <c r="M583"/>
  <c r="L583"/>
  <c r="K583"/>
  <c r="J583"/>
  <c r="I583"/>
  <c r="H583"/>
  <c r="G583"/>
  <c r="F583"/>
  <c r="E583"/>
  <c r="D583"/>
  <c r="U582"/>
  <c r="U581"/>
  <c r="U580"/>
  <c r="U579"/>
  <c r="T578"/>
  <c r="S578"/>
  <c r="O578"/>
  <c r="N578"/>
  <c r="M578"/>
  <c r="L578"/>
  <c r="K578"/>
  <c r="J578"/>
  <c r="I578"/>
  <c r="H578"/>
  <c r="G578"/>
  <c r="F578"/>
  <c r="E578"/>
  <c r="D578"/>
  <c r="U577"/>
  <c r="U576"/>
  <c r="U575"/>
  <c r="U574"/>
  <c r="T573"/>
  <c r="S573"/>
  <c r="O573"/>
  <c r="N573"/>
  <c r="M573"/>
  <c r="L573"/>
  <c r="K573"/>
  <c r="J573"/>
  <c r="I573"/>
  <c r="H573"/>
  <c r="G573"/>
  <c r="F573"/>
  <c r="E573"/>
  <c r="D573"/>
  <c r="U572"/>
  <c r="U571"/>
  <c r="U570"/>
  <c r="U569"/>
  <c r="T568"/>
  <c r="S568"/>
  <c r="O568"/>
  <c r="N568"/>
  <c r="M568"/>
  <c r="L568"/>
  <c r="K568"/>
  <c r="J568"/>
  <c r="I568"/>
  <c r="H568"/>
  <c r="G568"/>
  <c r="F568"/>
  <c r="E568"/>
  <c r="D568"/>
  <c r="U567"/>
  <c r="U566"/>
  <c r="T565"/>
  <c r="S565"/>
  <c r="O565"/>
  <c r="N565"/>
  <c r="M565"/>
  <c r="L565"/>
  <c r="K565"/>
  <c r="J565"/>
  <c r="I565"/>
  <c r="H565"/>
  <c r="G565"/>
  <c r="F565"/>
  <c r="E565"/>
  <c r="D565"/>
  <c r="U564"/>
  <c r="U563"/>
  <c r="U562"/>
  <c r="U561"/>
  <c r="U560"/>
  <c r="T559"/>
  <c r="S559"/>
  <c r="O559"/>
  <c r="N559"/>
  <c r="M559"/>
  <c r="L559"/>
  <c r="K559"/>
  <c r="J559"/>
  <c r="I559"/>
  <c r="H559"/>
  <c r="G559"/>
  <c r="F559"/>
  <c r="E559"/>
  <c r="D559"/>
  <c r="U558"/>
  <c r="U557"/>
  <c r="U556"/>
  <c r="U555"/>
  <c r="U554"/>
  <c r="U553"/>
  <c r="U552"/>
  <c r="T551"/>
  <c r="S551"/>
  <c r="O551"/>
  <c r="N551"/>
  <c r="M551"/>
  <c r="L551"/>
  <c r="K551"/>
  <c r="J551"/>
  <c r="I551"/>
  <c r="H551"/>
  <c r="G551"/>
  <c r="F551"/>
  <c r="E551"/>
  <c r="D551"/>
  <c r="U550"/>
  <c r="U549"/>
  <c r="U548"/>
  <c r="U547"/>
  <c r="T546"/>
  <c r="S546"/>
  <c r="O546"/>
  <c r="N546"/>
  <c r="M546"/>
  <c r="L546"/>
  <c r="K546"/>
  <c r="J546"/>
  <c r="I546"/>
  <c r="H546"/>
  <c r="G546"/>
  <c r="F546"/>
  <c r="E546"/>
  <c r="D546"/>
  <c r="U545"/>
  <c r="U544"/>
  <c r="U543"/>
  <c r="U542"/>
  <c r="T541"/>
  <c r="S541"/>
  <c r="O541"/>
  <c r="N541"/>
  <c r="M541"/>
  <c r="L541"/>
  <c r="K541"/>
  <c r="J541"/>
  <c r="I541"/>
  <c r="H541"/>
  <c r="G541"/>
  <c r="F541"/>
  <c r="E541"/>
  <c r="D541"/>
  <c r="U540"/>
  <c r="U539"/>
  <c r="T538"/>
  <c r="S538"/>
  <c r="O538"/>
  <c r="N538"/>
  <c r="M538"/>
  <c r="L538"/>
  <c r="K538"/>
  <c r="J538"/>
  <c r="I538"/>
  <c r="H538"/>
  <c r="G538"/>
  <c r="F538"/>
  <c r="E538"/>
  <c r="D538"/>
  <c r="U537"/>
  <c r="U536"/>
  <c r="U535"/>
  <c r="U534"/>
  <c r="U533"/>
  <c r="U532"/>
  <c r="U531"/>
  <c r="T530"/>
  <c r="S530"/>
  <c r="O530"/>
  <c r="N530"/>
  <c r="M530"/>
  <c r="L530"/>
  <c r="K530"/>
  <c r="J530"/>
  <c r="I530"/>
  <c r="H530"/>
  <c r="G530"/>
  <c r="F530"/>
  <c r="E530"/>
  <c r="D530"/>
  <c r="U529"/>
  <c r="U528"/>
  <c r="U527"/>
  <c r="T526"/>
  <c r="S526"/>
  <c r="O526"/>
  <c r="N526"/>
  <c r="M526"/>
  <c r="L526"/>
  <c r="K526"/>
  <c r="J526"/>
  <c r="I526"/>
  <c r="H526"/>
  <c r="G526"/>
  <c r="F526"/>
  <c r="E526"/>
  <c r="D526"/>
  <c r="U525"/>
  <c r="U524"/>
  <c r="U523"/>
  <c r="U522"/>
  <c r="U521"/>
  <c r="U520"/>
  <c r="U519"/>
  <c r="U518"/>
  <c r="T517"/>
  <c r="S517"/>
  <c r="O517"/>
  <c r="N517"/>
  <c r="M517"/>
  <c r="L517"/>
  <c r="K517"/>
  <c r="J517"/>
  <c r="I517"/>
  <c r="H517"/>
  <c r="G517"/>
  <c r="F517"/>
  <c r="E517"/>
  <c r="D517"/>
  <c r="U512"/>
  <c r="U511"/>
  <c r="U510"/>
  <c r="U509"/>
  <c r="U508"/>
  <c r="U507"/>
  <c r="U506"/>
  <c r="U505"/>
  <c r="U504"/>
  <c r="U503"/>
  <c r="U502"/>
  <c r="U501"/>
  <c r="T500"/>
  <c r="S500"/>
  <c r="O500"/>
  <c r="N500"/>
  <c r="M500"/>
  <c r="L500"/>
  <c r="K500"/>
  <c r="J500"/>
  <c r="I500"/>
  <c r="H500"/>
  <c r="G500"/>
  <c r="F500"/>
  <c r="E500"/>
  <c r="D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T462"/>
  <c r="S462"/>
  <c r="O462"/>
  <c r="N462"/>
  <c r="M462"/>
  <c r="L462"/>
  <c r="K462"/>
  <c r="J462"/>
  <c r="I462"/>
  <c r="H462"/>
  <c r="G462"/>
  <c r="F462"/>
  <c r="E462"/>
  <c r="D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T413"/>
  <c r="S413"/>
  <c r="O413"/>
  <c r="N413"/>
  <c r="M413"/>
  <c r="L413"/>
  <c r="K413"/>
  <c r="J413"/>
  <c r="I413"/>
  <c r="H413"/>
  <c r="G413"/>
  <c r="F413"/>
  <c r="E413"/>
  <c r="D413"/>
  <c r="U412"/>
  <c r="U411"/>
  <c r="U410"/>
  <c r="U409"/>
  <c r="U408"/>
  <c r="U407"/>
  <c r="T406"/>
  <c r="S406"/>
  <c r="O406"/>
  <c r="N406"/>
  <c r="M406"/>
  <c r="L406"/>
  <c r="K406"/>
  <c r="J406"/>
  <c r="I406"/>
  <c r="H406"/>
  <c r="G406"/>
  <c r="F406"/>
  <c r="E406"/>
  <c r="D406"/>
  <c r="U405"/>
  <c r="U404"/>
  <c r="U403"/>
  <c r="U402"/>
  <c r="U401"/>
  <c r="U400"/>
  <c r="U399"/>
  <c r="U398"/>
  <c r="U397"/>
  <c r="U396"/>
  <c r="U395"/>
  <c r="U394"/>
  <c r="U393"/>
  <c r="U392"/>
  <c r="T391"/>
  <c r="S391"/>
  <c r="O391"/>
  <c r="N391"/>
  <c r="M391"/>
  <c r="L391"/>
  <c r="K391"/>
  <c r="J391"/>
  <c r="I391"/>
  <c r="H391"/>
  <c r="G391"/>
  <c r="F391"/>
  <c r="E391"/>
  <c r="D391"/>
  <c r="U390"/>
  <c r="U389"/>
  <c r="U388"/>
  <c r="U387"/>
  <c r="U386"/>
  <c r="U385"/>
  <c r="U384"/>
  <c r="U383"/>
  <c r="U382"/>
  <c r="U381"/>
  <c r="T380"/>
  <c r="S380"/>
  <c r="O380"/>
  <c r="N380"/>
  <c r="M380"/>
  <c r="L380"/>
  <c r="K380"/>
  <c r="J380"/>
  <c r="I380"/>
  <c r="H380"/>
  <c r="G380"/>
  <c r="F380"/>
  <c r="E380"/>
  <c r="D380"/>
  <c r="U379"/>
  <c r="U378"/>
  <c r="T377"/>
  <c r="S377"/>
  <c r="O377"/>
  <c r="N377"/>
  <c r="M377"/>
  <c r="L377"/>
  <c r="K377"/>
  <c r="J377"/>
  <c r="I377"/>
  <c r="H377"/>
  <c r="G377"/>
  <c r="F377"/>
  <c r="E377"/>
  <c r="D377"/>
  <c r="U376"/>
  <c r="U375"/>
  <c r="T374"/>
  <c r="S374"/>
  <c r="O374"/>
  <c r="N374"/>
  <c r="M374"/>
  <c r="L374"/>
  <c r="K374"/>
  <c r="J374"/>
  <c r="I374"/>
  <c r="H374"/>
  <c r="G374"/>
  <c r="F374"/>
  <c r="E374"/>
  <c r="D374"/>
  <c r="U373"/>
  <c r="U372"/>
  <c r="U371"/>
  <c r="U370"/>
  <c r="U369"/>
  <c r="U368"/>
  <c r="T367"/>
  <c r="S367"/>
  <c r="O367"/>
  <c r="N367"/>
  <c r="M367"/>
  <c r="L367"/>
  <c r="K367"/>
  <c r="J367"/>
  <c r="I367"/>
  <c r="H367"/>
  <c r="G367"/>
  <c r="F367"/>
  <c r="E367"/>
  <c r="D367"/>
  <c r="U366"/>
  <c r="U365"/>
  <c r="U364"/>
  <c r="U363"/>
  <c r="U362"/>
  <c r="U361"/>
  <c r="U360"/>
  <c r="U359"/>
  <c r="U358"/>
  <c r="U357"/>
  <c r="T356"/>
  <c r="S356"/>
  <c r="O356"/>
  <c r="N356"/>
  <c r="M356"/>
  <c r="L356"/>
  <c r="K356"/>
  <c r="J356"/>
  <c r="I356"/>
  <c r="H356"/>
  <c r="G356"/>
  <c r="F356"/>
  <c r="E356"/>
  <c r="D356"/>
  <c r="U355"/>
  <c r="U354"/>
  <c r="U353"/>
  <c r="U352"/>
  <c r="U351"/>
  <c r="U350"/>
  <c r="U349"/>
  <c r="U348"/>
  <c r="U347"/>
  <c r="T346"/>
  <c r="S346"/>
  <c r="O346"/>
  <c r="N346"/>
  <c r="M346"/>
  <c r="L346"/>
  <c r="K346"/>
  <c r="J346"/>
  <c r="I346"/>
  <c r="H346"/>
  <c r="G346"/>
  <c r="F346"/>
  <c r="E346"/>
  <c r="D346"/>
  <c r="U345"/>
  <c r="U344"/>
  <c r="U343"/>
  <c r="U342"/>
  <c r="U341"/>
  <c r="U340"/>
  <c r="U339"/>
  <c r="U338"/>
  <c r="U337"/>
  <c r="U336"/>
  <c r="U335"/>
  <c r="U334"/>
  <c r="T333"/>
  <c r="S333"/>
  <c r="U332"/>
  <c r="U331"/>
  <c r="U330"/>
  <c r="U329"/>
  <c r="U328"/>
  <c r="T327"/>
  <c r="S327"/>
  <c r="U326"/>
  <c r="U325"/>
  <c r="U324"/>
  <c r="U323"/>
  <c r="U322"/>
  <c r="U321"/>
  <c r="U320"/>
  <c r="U319"/>
  <c r="T318"/>
  <c r="S318"/>
  <c r="U317"/>
  <c r="U316"/>
  <c r="U315"/>
  <c r="U314"/>
  <c r="T313"/>
  <c r="S313"/>
  <c r="O313"/>
  <c r="N313"/>
  <c r="M313"/>
  <c r="L313"/>
  <c r="K313"/>
  <c r="J313"/>
  <c r="I313"/>
  <c r="H313"/>
  <c r="G313"/>
  <c r="F313"/>
  <c r="E313"/>
  <c r="D313"/>
  <c r="U312"/>
  <c r="U311"/>
  <c r="U310"/>
  <c r="U309"/>
  <c r="U308"/>
  <c r="U307"/>
  <c r="U306"/>
  <c r="U305"/>
  <c r="U304"/>
  <c r="U303"/>
  <c r="U302"/>
  <c r="U301"/>
  <c r="U300"/>
  <c r="U299"/>
  <c r="U298"/>
  <c r="U297"/>
  <c r="U296"/>
  <c r="U295"/>
  <c r="U294"/>
  <c r="U293"/>
  <c r="U292"/>
  <c r="U291"/>
  <c r="U290"/>
  <c r="U289"/>
  <c r="T288"/>
  <c r="S288"/>
  <c r="O288"/>
  <c r="N288"/>
  <c r="M288"/>
  <c r="L288"/>
  <c r="K288"/>
  <c r="J288"/>
  <c r="I288"/>
  <c r="H288"/>
  <c r="G288"/>
  <c r="F288"/>
  <c r="E288"/>
  <c r="D288"/>
  <c r="U287"/>
  <c r="U286"/>
  <c r="U285"/>
  <c r="U284"/>
  <c r="U283"/>
  <c r="U282"/>
  <c r="U281"/>
  <c r="U280"/>
  <c r="U279"/>
  <c r="U278"/>
  <c r="T277"/>
  <c r="S277"/>
  <c r="O277"/>
  <c r="N277"/>
  <c r="M277"/>
  <c r="L277"/>
  <c r="K277"/>
  <c r="J277"/>
  <c r="I277"/>
  <c r="H277"/>
  <c r="G277"/>
  <c r="F277"/>
  <c r="E277"/>
  <c r="D277"/>
  <c r="U276"/>
  <c r="U275"/>
  <c r="U274"/>
  <c r="U273"/>
  <c r="U272"/>
  <c r="U271"/>
  <c r="U270"/>
  <c r="U269"/>
  <c r="U268"/>
  <c r="U267"/>
  <c r="T266"/>
  <c r="S266"/>
  <c r="O266"/>
  <c r="N266"/>
  <c r="M266"/>
  <c r="L266"/>
  <c r="K266"/>
  <c r="J266"/>
  <c r="I266"/>
  <c r="H266"/>
  <c r="G266"/>
  <c r="F266"/>
  <c r="E266"/>
  <c r="D266"/>
  <c r="U265"/>
  <c r="U264"/>
  <c r="U263"/>
  <c r="U262"/>
  <c r="U261"/>
  <c r="U260"/>
  <c r="U259"/>
  <c r="U258"/>
  <c r="U257"/>
  <c r="U256"/>
  <c r="U255"/>
  <c r="U254"/>
  <c r="U253"/>
  <c r="U252"/>
  <c r="U251"/>
  <c r="U250"/>
  <c r="U249"/>
  <c r="T248"/>
  <c r="S248"/>
  <c r="O248"/>
  <c r="N248"/>
  <c r="M248"/>
  <c r="L248"/>
  <c r="K248"/>
  <c r="J248"/>
  <c r="I248"/>
  <c r="H248"/>
  <c r="G248"/>
  <c r="F248"/>
  <c r="E248"/>
  <c r="D248"/>
  <c r="U247"/>
  <c r="U246"/>
  <c r="U245"/>
  <c r="U244"/>
  <c r="U243"/>
  <c r="U242"/>
  <c r="U241"/>
  <c r="U240"/>
  <c r="U239"/>
  <c r="U238"/>
  <c r="U237"/>
  <c r="U236"/>
  <c r="U235"/>
  <c r="U234"/>
  <c r="U233"/>
  <c r="U232"/>
  <c r="T231"/>
  <c r="S231"/>
  <c r="O231"/>
  <c r="N231"/>
  <c r="M231"/>
  <c r="L231"/>
  <c r="K231"/>
  <c r="J231"/>
  <c r="I231"/>
  <c r="H231"/>
  <c r="G231"/>
  <c r="F231"/>
  <c r="E231"/>
  <c r="D231"/>
  <c r="U230"/>
  <c r="U229"/>
  <c r="U228"/>
  <c r="U227"/>
  <c r="U226"/>
  <c r="U225"/>
  <c r="U224"/>
  <c r="U223"/>
  <c r="U222"/>
  <c r="U221"/>
  <c r="U220"/>
  <c r="U219"/>
  <c r="U218"/>
  <c r="U217"/>
  <c r="U216"/>
  <c r="U215"/>
  <c r="U214"/>
  <c r="U213"/>
  <c r="U212"/>
  <c r="U211"/>
  <c r="U210"/>
  <c r="U209"/>
  <c r="U208"/>
  <c r="U207"/>
  <c r="U206"/>
  <c r="T205"/>
  <c r="S205"/>
  <c r="O205"/>
  <c r="N205"/>
  <c r="M205"/>
  <c r="L205"/>
  <c r="K205"/>
  <c r="J205"/>
  <c r="I205"/>
  <c r="H205"/>
  <c r="G205"/>
  <c r="F205"/>
  <c r="E205"/>
  <c r="D205"/>
  <c r="U204"/>
  <c r="U203"/>
  <c r="U202"/>
  <c r="U201"/>
  <c r="U200"/>
  <c r="U199"/>
  <c r="T198"/>
  <c r="S198"/>
  <c r="O198"/>
  <c r="N198"/>
  <c r="M198"/>
  <c r="L198"/>
  <c r="K198"/>
  <c r="J198"/>
  <c r="I198"/>
  <c r="H198"/>
  <c r="G198"/>
  <c r="F198"/>
  <c r="E198"/>
  <c r="D198"/>
  <c r="U197"/>
  <c r="U196"/>
  <c r="T195"/>
  <c r="S195"/>
  <c r="O195"/>
  <c r="N195"/>
  <c r="M195"/>
  <c r="L195"/>
  <c r="K195"/>
  <c r="J195"/>
  <c r="I195"/>
  <c r="H195"/>
  <c r="G195"/>
  <c r="F195"/>
  <c r="E195"/>
  <c r="D195"/>
  <c r="U194"/>
  <c r="U193"/>
  <c r="U192"/>
  <c r="U191"/>
  <c r="U190"/>
  <c r="U189"/>
  <c r="U188"/>
  <c r="U187"/>
  <c r="U186"/>
  <c r="U185"/>
  <c r="U184"/>
  <c r="U183"/>
  <c r="U182"/>
  <c r="U181"/>
  <c r="U180"/>
  <c r="U179"/>
  <c r="U178"/>
  <c r="U177"/>
  <c r="T176"/>
  <c r="S176"/>
  <c r="O176"/>
  <c r="N176"/>
  <c r="M176"/>
  <c r="L176"/>
  <c r="K176"/>
  <c r="J176"/>
  <c r="I176"/>
  <c r="H176"/>
  <c r="G176"/>
  <c r="F176"/>
  <c r="E176"/>
  <c r="D176"/>
  <c r="U175"/>
  <c r="U174"/>
  <c r="T173"/>
  <c r="S173"/>
  <c r="O173"/>
  <c r="N173"/>
  <c r="M173"/>
  <c r="L173"/>
  <c r="K173"/>
  <c r="J173"/>
  <c r="I173"/>
  <c r="H173"/>
  <c r="G173"/>
  <c r="F173"/>
  <c r="E173"/>
  <c r="D173"/>
  <c r="U172"/>
  <c r="U171"/>
  <c r="U170"/>
  <c r="U169"/>
  <c r="U168"/>
  <c r="U167"/>
  <c r="T166"/>
  <c r="S166"/>
  <c r="O166"/>
  <c r="N166"/>
  <c r="M166"/>
  <c r="L166"/>
  <c r="K166"/>
  <c r="J166"/>
  <c r="I166"/>
  <c r="H166"/>
  <c r="G166"/>
  <c r="F166"/>
  <c r="E166"/>
  <c r="D166"/>
  <c r="U165"/>
  <c r="U164"/>
  <c r="U163"/>
  <c r="U162"/>
  <c r="U161"/>
  <c r="U160"/>
  <c r="U159"/>
  <c r="T158"/>
  <c r="S158"/>
  <c r="O158"/>
  <c r="N158"/>
  <c r="M158"/>
  <c r="L158"/>
  <c r="K158"/>
  <c r="J158"/>
  <c r="I158"/>
  <c r="H158"/>
  <c r="G158"/>
  <c r="F158"/>
  <c r="E158"/>
  <c r="D158"/>
  <c r="U157"/>
  <c r="U156"/>
  <c r="U155"/>
  <c r="U154"/>
  <c r="U153"/>
  <c r="U152"/>
  <c r="U151"/>
  <c r="T150"/>
  <c r="S150"/>
  <c r="O150"/>
  <c r="N150"/>
  <c r="M150"/>
  <c r="L150"/>
  <c r="K150"/>
  <c r="J150"/>
  <c r="I150"/>
  <c r="H150"/>
  <c r="G150"/>
  <c r="F150"/>
  <c r="E150"/>
  <c r="D150"/>
  <c r="U149"/>
  <c r="U148"/>
  <c r="U147"/>
  <c r="U146"/>
  <c r="U145"/>
  <c r="T144"/>
  <c r="S144"/>
  <c r="O144"/>
  <c r="N144"/>
  <c r="M144"/>
  <c r="L144"/>
  <c r="K144"/>
  <c r="J144"/>
  <c r="I144"/>
  <c r="H144"/>
  <c r="G144"/>
  <c r="F144"/>
  <c r="E144"/>
  <c r="D144"/>
  <c r="U143"/>
  <c r="U142"/>
  <c r="U141"/>
  <c r="U140"/>
  <c r="U139"/>
  <c r="U138"/>
  <c r="U137"/>
  <c r="U136"/>
  <c r="U135"/>
  <c r="U134"/>
  <c r="T133"/>
  <c r="S133"/>
  <c r="O133"/>
  <c r="N133"/>
  <c r="M133"/>
  <c r="L133"/>
  <c r="K133"/>
  <c r="J133"/>
  <c r="I133"/>
  <c r="H133"/>
  <c r="G133"/>
  <c r="F133"/>
  <c r="E133"/>
  <c r="D133"/>
  <c r="U132"/>
  <c r="U131"/>
  <c r="U130"/>
  <c r="U129"/>
  <c r="U128"/>
  <c r="U127"/>
  <c r="U126"/>
  <c r="U125"/>
  <c r="U124"/>
  <c r="U123"/>
  <c r="U122"/>
  <c r="U121"/>
  <c r="U120"/>
  <c r="U119"/>
  <c r="U118"/>
  <c r="U117"/>
  <c r="U116"/>
  <c r="U115"/>
  <c r="U114"/>
  <c r="U113"/>
  <c r="U112"/>
  <c r="T111"/>
  <c r="S111"/>
  <c r="O111"/>
  <c r="N111"/>
  <c r="M111"/>
  <c r="L111"/>
  <c r="K111"/>
  <c r="J111"/>
  <c r="I111"/>
  <c r="H111"/>
  <c r="G111"/>
  <c r="F111"/>
  <c r="E111"/>
  <c r="D111"/>
  <c r="U110"/>
  <c r="U109"/>
  <c r="U108"/>
  <c r="U107"/>
  <c r="U106"/>
  <c r="U105"/>
  <c r="U104"/>
  <c r="U103"/>
  <c r="T102"/>
  <c r="S102"/>
  <c r="O102"/>
  <c r="N102"/>
  <c r="M102"/>
  <c r="L102"/>
  <c r="K102"/>
  <c r="J102"/>
  <c r="I102"/>
  <c r="H102"/>
  <c r="G102"/>
  <c r="F102"/>
  <c r="E102"/>
  <c r="D102"/>
  <c r="U101"/>
  <c r="U100"/>
  <c r="U99"/>
  <c r="U98"/>
  <c r="U97"/>
  <c r="U96"/>
  <c r="U95"/>
  <c r="U94"/>
  <c r="U93"/>
  <c r="U92"/>
  <c r="U91"/>
  <c r="U90"/>
  <c r="U89"/>
  <c r="U88"/>
  <c r="U87"/>
  <c r="U86"/>
  <c r="U85"/>
  <c r="U84"/>
  <c r="U83"/>
  <c r="U82"/>
  <c r="U81"/>
  <c r="U80"/>
  <c r="U79"/>
  <c r="U78"/>
  <c r="U77"/>
  <c r="U76"/>
  <c r="T75"/>
  <c r="S75"/>
  <c r="O75"/>
  <c r="N75"/>
  <c r="M75"/>
  <c r="L75"/>
  <c r="K75"/>
  <c r="J75"/>
  <c r="I75"/>
  <c r="H75"/>
  <c r="G75"/>
  <c r="F75"/>
  <c r="E75"/>
  <c r="D75"/>
  <c r="U74"/>
  <c r="U73"/>
  <c r="T72"/>
  <c r="S72"/>
  <c r="O72"/>
  <c r="N72"/>
  <c r="M72"/>
  <c r="L72"/>
  <c r="K72"/>
  <c r="J72"/>
  <c r="I72"/>
  <c r="H72"/>
  <c r="G72"/>
  <c r="F72"/>
  <c r="E72"/>
  <c r="D72"/>
  <c r="U71"/>
  <c r="U70"/>
  <c r="U69"/>
  <c r="U68"/>
  <c r="U67"/>
  <c r="U66"/>
  <c r="U65"/>
  <c r="U64"/>
  <c r="U63"/>
  <c r="U62"/>
  <c r="T61"/>
  <c r="S61"/>
  <c r="O61"/>
  <c r="N61"/>
  <c r="M61"/>
  <c r="L61"/>
  <c r="K61"/>
  <c r="J61"/>
  <c r="I61"/>
  <c r="H61"/>
  <c r="G61"/>
  <c r="F61"/>
  <c r="E61"/>
  <c r="D61"/>
  <c r="U60"/>
  <c r="U59"/>
  <c r="U58"/>
  <c r="T57"/>
  <c r="S57"/>
  <c r="O57"/>
  <c r="N57"/>
  <c r="M57"/>
  <c r="L57"/>
  <c r="K57"/>
  <c r="J57"/>
  <c r="I57"/>
  <c r="H57"/>
  <c r="G57"/>
  <c r="F57"/>
  <c r="E57"/>
  <c r="D57"/>
  <c r="U56"/>
  <c r="U55"/>
  <c r="T54"/>
  <c r="S54"/>
  <c r="O54"/>
  <c r="N54"/>
  <c r="M54"/>
  <c r="L54"/>
  <c r="K54"/>
  <c r="J54"/>
  <c r="I54"/>
  <c r="H54"/>
  <c r="G54"/>
  <c r="F54"/>
  <c r="E54"/>
  <c r="D54"/>
  <c r="U53"/>
  <c r="U52"/>
  <c r="U51"/>
  <c r="T50"/>
  <c r="S50"/>
  <c r="O50"/>
  <c r="N50"/>
  <c r="M50"/>
  <c r="L50"/>
  <c r="K50"/>
  <c r="J50"/>
  <c r="I50"/>
  <c r="H50"/>
  <c r="G50"/>
  <c r="F50"/>
  <c r="E50"/>
  <c r="D50"/>
  <c r="U49"/>
  <c r="U48"/>
  <c r="U47"/>
  <c r="U46"/>
  <c r="U45"/>
  <c r="T44"/>
  <c r="S44"/>
  <c r="O44"/>
  <c r="N44"/>
  <c r="M44"/>
  <c r="L44"/>
  <c r="K44"/>
  <c r="J44"/>
  <c r="I44"/>
  <c r="H44"/>
  <c r="G44"/>
  <c r="F44"/>
  <c r="E44"/>
  <c r="D44"/>
  <c r="U43"/>
  <c r="U42"/>
  <c r="U41"/>
  <c r="U40"/>
  <c r="T39"/>
  <c r="S39"/>
  <c r="O39"/>
  <c r="N39"/>
  <c r="M39"/>
  <c r="L39"/>
  <c r="K39"/>
  <c r="J39"/>
  <c r="U38"/>
  <c r="U37"/>
  <c r="U36"/>
  <c r="U35"/>
  <c r="U34"/>
  <c r="U33"/>
  <c r="U32"/>
  <c r="U31"/>
  <c r="U30"/>
  <c r="U29"/>
  <c r="U28"/>
  <c r="U27"/>
  <c r="U26"/>
  <c r="U25"/>
  <c r="U24"/>
  <c r="U23"/>
  <c r="U22"/>
  <c r="U21"/>
  <c r="U20"/>
  <c r="U19"/>
  <c r="U18"/>
  <c r="U17"/>
  <c r="U16"/>
  <c r="U15"/>
  <c r="U14"/>
  <c r="U13"/>
  <c r="U12"/>
  <c r="U11"/>
  <c r="U10"/>
  <c r="U9"/>
  <c r="U8"/>
  <c r="T7"/>
  <c r="T754" s="1"/>
  <c r="S7"/>
  <c r="O7"/>
  <c r="N7"/>
  <c r="M7"/>
  <c r="M754" s="1"/>
  <c r="L7"/>
  <c r="K7"/>
  <c r="J7"/>
  <c r="I7"/>
  <c r="I754" s="1"/>
  <c r="H7"/>
  <c r="G7"/>
  <c r="F7"/>
  <c r="F754" s="1"/>
  <c r="E7"/>
  <c r="E754" s="1"/>
  <c r="D7"/>
  <c r="G754" l="1"/>
  <c r="J754"/>
  <c r="N754"/>
  <c r="O754"/>
  <c r="K754"/>
  <c r="H754"/>
  <c r="L754"/>
  <c r="S754"/>
  <c r="Q740"/>
  <c r="P7"/>
  <c r="Q39"/>
  <c r="R39" s="1"/>
  <c r="P44"/>
  <c r="P50"/>
  <c r="P54"/>
  <c r="Q57"/>
  <c r="Q61"/>
  <c r="P72"/>
  <c r="Q75"/>
  <c r="P102"/>
  <c r="Q111"/>
  <c r="Q133"/>
  <c r="P144"/>
  <c r="P150"/>
  <c r="P158"/>
  <c r="P166"/>
  <c r="Q173"/>
  <c r="P176"/>
  <c r="Q195"/>
  <c r="P198"/>
  <c r="Q205"/>
  <c r="Q231"/>
  <c r="P248"/>
  <c r="P266"/>
  <c r="Q277"/>
  <c r="P288"/>
  <c r="Q313"/>
  <c r="P346"/>
  <c r="P356"/>
  <c r="Q367"/>
  <c r="P374"/>
  <c r="Q377"/>
  <c r="P380"/>
  <c r="Q391"/>
  <c r="P406"/>
  <c r="Q413"/>
  <c r="P462"/>
  <c r="P500"/>
  <c r="Q517"/>
  <c r="P526"/>
  <c r="P530"/>
  <c r="P538"/>
  <c r="Q541"/>
  <c r="P546"/>
  <c r="Q551"/>
  <c r="Q559"/>
  <c r="Q565"/>
  <c r="P568"/>
  <c r="Q573"/>
  <c r="P578"/>
  <c r="Q583"/>
  <c r="Q591"/>
  <c r="P596"/>
  <c r="P604"/>
  <c r="Q609"/>
  <c r="Q613"/>
  <c r="Q617"/>
  <c r="Q621"/>
  <c r="Q625"/>
  <c r="Q629"/>
  <c r="Q635"/>
  <c r="P648"/>
  <c r="P652"/>
  <c r="P656"/>
  <c r="P660"/>
  <c r="P666"/>
  <c r="P674"/>
  <c r="P678"/>
  <c r="P690"/>
  <c r="P696"/>
  <c r="Q701"/>
  <c r="Q705"/>
  <c r="P710"/>
  <c r="P716"/>
  <c r="P724"/>
  <c r="Q731"/>
  <c r="P740"/>
  <c r="R740" s="1"/>
  <c r="P333"/>
  <c r="P327"/>
  <c r="P318"/>
  <c r="Q749"/>
  <c r="Q333"/>
  <c r="Q327"/>
  <c r="Q318"/>
  <c r="Q7"/>
  <c r="Q44"/>
  <c r="R44" s="1"/>
  <c r="Q50"/>
  <c r="Q54"/>
  <c r="P57"/>
  <c r="R57" s="1"/>
  <c r="P61"/>
  <c r="R61" s="1"/>
  <c r="Q72"/>
  <c r="P75"/>
  <c r="Q102"/>
  <c r="R102" s="1"/>
  <c r="P111"/>
  <c r="R111" s="1"/>
  <c r="P133"/>
  <c r="Q144"/>
  <c r="Q150"/>
  <c r="R150" s="1"/>
  <c r="Q158"/>
  <c r="R158" s="1"/>
  <c r="Q166"/>
  <c r="P173"/>
  <c r="Q176"/>
  <c r="R176" s="1"/>
  <c r="P195"/>
  <c r="R195" s="1"/>
  <c r="Q198"/>
  <c r="P205"/>
  <c r="P231"/>
  <c r="R231" s="1"/>
  <c r="Q248"/>
  <c r="R248" s="1"/>
  <c r="Q266"/>
  <c r="P277"/>
  <c r="Q288"/>
  <c r="R288" s="1"/>
  <c r="P313"/>
  <c r="R313" s="1"/>
  <c r="Q346"/>
  <c r="Q356"/>
  <c r="P367"/>
  <c r="R367" s="1"/>
  <c r="Q374"/>
  <c r="R374" s="1"/>
  <c r="P377"/>
  <c r="Q380"/>
  <c r="P391"/>
  <c r="R391" s="1"/>
  <c r="Q406"/>
  <c r="R406" s="1"/>
  <c r="P413"/>
  <c r="Q462"/>
  <c r="Q500"/>
  <c r="R500" s="1"/>
  <c r="P517"/>
  <c r="R517" s="1"/>
  <c r="Q526"/>
  <c r="Q530"/>
  <c r="Q538"/>
  <c r="R538" s="1"/>
  <c r="P541"/>
  <c r="R541" s="1"/>
  <c r="Q546"/>
  <c r="P551"/>
  <c r="P559"/>
  <c r="R559" s="1"/>
  <c r="P565"/>
  <c r="R565" s="1"/>
  <c r="Q568"/>
  <c r="P573"/>
  <c r="Q578"/>
  <c r="R578" s="1"/>
  <c r="P583"/>
  <c r="R583" s="1"/>
  <c r="P591"/>
  <c r="Q596"/>
  <c r="Q604"/>
  <c r="R604" s="1"/>
  <c r="P609"/>
  <c r="R609" s="1"/>
  <c r="P613"/>
  <c r="P617"/>
  <c r="P621"/>
  <c r="R621" s="1"/>
  <c r="P625"/>
  <c r="R625" s="1"/>
  <c r="P629"/>
  <c r="P635"/>
  <c r="Q648"/>
  <c r="R648" s="1"/>
  <c r="Q652"/>
  <c r="R652" s="1"/>
  <c r="Q656"/>
  <c r="Q660"/>
  <c r="Q666"/>
  <c r="R666" s="1"/>
  <c r="Q674"/>
  <c r="R674" s="1"/>
  <c r="Q678"/>
  <c r="Q690"/>
  <c r="Q696"/>
  <c r="R696" s="1"/>
  <c r="P701"/>
  <c r="R701" s="1"/>
  <c r="P705"/>
  <c r="Q710"/>
  <c r="Q716"/>
  <c r="R716" s="1"/>
  <c r="Q724"/>
  <c r="R724" s="1"/>
  <c r="P731"/>
  <c r="P749"/>
  <c r="U690"/>
  <c r="U573"/>
  <c r="U462"/>
  <c r="U635"/>
  <c r="U660"/>
  <c r="U674"/>
  <c r="U57"/>
  <c r="U701"/>
  <c r="U150"/>
  <c r="U39"/>
  <c r="U568"/>
  <c r="U625"/>
  <c r="U102"/>
  <c r="U195"/>
  <c r="U313"/>
  <c r="U377"/>
  <c r="U413"/>
  <c r="U629"/>
  <c r="U716"/>
  <c r="U740"/>
  <c r="U559"/>
  <c r="U530"/>
  <c r="U652"/>
  <c r="U621"/>
  <c r="U333"/>
  <c r="U318"/>
  <c r="U266"/>
  <c r="U231"/>
  <c r="U198"/>
  <c r="U50"/>
  <c r="U54"/>
  <c r="U173"/>
  <c r="U248"/>
  <c r="U327"/>
  <c r="U367"/>
  <c r="U406"/>
  <c r="U500"/>
  <c r="U526"/>
  <c r="U538"/>
  <c r="U617"/>
  <c r="U656"/>
  <c r="U158"/>
  <c r="U205"/>
  <c r="U277"/>
  <c r="U346"/>
  <c r="U374"/>
  <c r="U391"/>
  <c r="U591"/>
  <c r="U596"/>
  <c r="U609"/>
  <c r="U72"/>
  <c r="U133"/>
  <c r="U166"/>
  <c r="U176"/>
  <c r="U517"/>
  <c r="U583"/>
  <c r="U749"/>
  <c r="U44"/>
  <c r="U61"/>
  <c r="U75"/>
  <c r="U144"/>
  <c r="U356"/>
  <c r="U380"/>
  <c r="U546"/>
  <c r="U551"/>
  <c r="U565"/>
  <c r="U604"/>
  <c r="U613"/>
  <c r="U696"/>
  <c r="U710"/>
  <c r="U724"/>
  <c r="U731"/>
  <c r="U288"/>
  <c r="U578"/>
  <c r="U111"/>
  <c r="U541"/>
  <c r="U648"/>
  <c r="U666"/>
  <c r="U678"/>
  <c r="U705"/>
  <c r="D754"/>
  <c r="U7"/>
  <c r="U754" s="1"/>
  <c r="O52" i="13"/>
  <c r="P52"/>
  <c r="Q52" s="1"/>
  <c r="O53"/>
  <c r="P53"/>
  <c r="Q53" s="1"/>
  <c r="O54"/>
  <c r="P54"/>
  <c r="O55"/>
  <c r="P55"/>
  <c r="O56"/>
  <c r="P56"/>
  <c r="O57"/>
  <c r="P57"/>
  <c r="Q57" s="1"/>
  <c r="O58"/>
  <c r="Q58" s="1"/>
  <c r="P58"/>
  <c r="O60"/>
  <c r="P60"/>
  <c r="Q60"/>
  <c r="O61"/>
  <c r="P61"/>
  <c r="Q61" s="1"/>
  <c r="O62"/>
  <c r="Q62" s="1"/>
  <c r="P62"/>
  <c r="O63"/>
  <c r="P63"/>
  <c r="O64"/>
  <c r="Q64" s="1"/>
  <c r="P64"/>
  <c r="O65"/>
  <c r="P65"/>
  <c r="Q65" s="1"/>
  <c r="O66"/>
  <c r="P66"/>
  <c r="O67"/>
  <c r="P67"/>
  <c r="O68"/>
  <c r="P68"/>
  <c r="Q68" s="1"/>
  <c r="O69"/>
  <c r="P69"/>
  <c r="Q69" s="1"/>
  <c r="O70"/>
  <c r="Q70" s="1"/>
  <c r="P70"/>
  <c r="O71"/>
  <c r="P71"/>
  <c r="O73"/>
  <c r="P73"/>
  <c r="Q73" s="1"/>
  <c r="O74"/>
  <c r="Q74" s="1"/>
  <c r="P74"/>
  <c r="O75"/>
  <c r="P75"/>
  <c r="O76"/>
  <c r="P76"/>
  <c r="Q76"/>
  <c r="O77"/>
  <c r="P77"/>
  <c r="Q77" s="1"/>
  <c r="O78"/>
  <c r="P78"/>
  <c r="O80"/>
  <c r="P80"/>
  <c r="Q80"/>
  <c r="O81"/>
  <c r="P81"/>
  <c r="Q81" s="1"/>
  <c r="O82"/>
  <c r="P82"/>
  <c r="O84"/>
  <c r="Q84" s="1"/>
  <c r="P84"/>
  <c r="P85"/>
  <c r="Q85" s="1"/>
  <c r="P86"/>
  <c r="Q86" s="1"/>
  <c r="O87"/>
  <c r="P87"/>
  <c r="O88"/>
  <c r="P88"/>
  <c r="Q88" s="1"/>
  <c r="O89"/>
  <c r="P89"/>
  <c r="O90"/>
  <c r="Q90" s="1"/>
  <c r="P90"/>
  <c r="O91"/>
  <c r="P91"/>
  <c r="O46"/>
  <c r="P46"/>
  <c r="Q46" s="1"/>
  <c r="O8"/>
  <c r="P8"/>
  <c r="Q8" s="1"/>
  <c r="O9"/>
  <c r="P9"/>
  <c r="Q9" s="1"/>
  <c r="O11"/>
  <c r="P11"/>
  <c r="Q11" s="1"/>
  <c r="O12"/>
  <c r="P12"/>
  <c r="Q12"/>
  <c r="O13"/>
  <c r="Q13" s="1"/>
  <c r="P13"/>
  <c r="O14"/>
  <c r="P14"/>
  <c r="O15"/>
  <c r="P15"/>
  <c r="Q15" s="1"/>
  <c r="O16"/>
  <c r="P16"/>
  <c r="Q16" s="1"/>
  <c r="O17"/>
  <c r="P17"/>
  <c r="Q17"/>
  <c r="O18"/>
  <c r="P18"/>
  <c r="Q19"/>
  <c r="O20"/>
  <c r="P20"/>
  <c r="Q20"/>
  <c r="O21"/>
  <c r="P21"/>
  <c r="O22"/>
  <c r="P22"/>
  <c r="O23"/>
  <c r="P23"/>
  <c r="Q23" s="1"/>
  <c r="O24"/>
  <c r="P24"/>
  <c r="Q24" s="1"/>
  <c r="O25"/>
  <c r="P25"/>
  <c r="Q25"/>
  <c r="O26"/>
  <c r="P26"/>
  <c r="O27"/>
  <c r="P27"/>
  <c r="Q27" s="1"/>
  <c r="O28"/>
  <c r="P28"/>
  <c r="Q28"/>
  <c r="Q29"/>
  <c r="P29"/>
  <c r="O30"/>
  <c r="P30"/>
  <c r="O31"/>
  <c r="P31"/>
  <c r="Q31" s="1"/>
  <c r="O32"/>
  <c r="P32"/>
  <c r="Q32" s="1"/>
  <c r="O33"/>
  <c r="P33"/>
  <c r="Q33"/>
  <c r="O34"/>
  <c r="P34"/>
  <c r="O35"/>
  <c r="P35"/>
  <c r="O37"/>
  <c r="Q37" s="1"/>
  <c r="P37"/>
  <c r="O38"/>
  <c r="P38"/>
  <c r="O39"/>
  <c r="P39"/>
  <c r="Q39" s="1"/>
  <c r="O40"/>
  <c r="P40"/>
  <c r="Q40" s="1"/>
  <c r="O41"/>
  <c r="P41"/>
  <c r="Q41"/>
  <c r="O42"/>
  <c r="P42"/>
  <c r="O43"/>
  <c r="P43"/>
  <c r="Q43" s="1"/>
  <c r="O44"/>
  <c r="P44"/>
  <c r="Q44"/>
  <c r="O45"/>
  <c r="Q45" s="1"/>
  <c r="P45"/>
  <c r="R710" i="12" l="1"/>
  <c r="R660"/>
  <c r="R617"/>
  <c r="R573"/>
  <c r="R530"/>
  <c r="R462"/>
  <c r="R356"/>
  <c r="R205"/>
  <c r="R173"/>
  <c r="R144"/>
  <c r="R54"/>
  <c r="R591"/>
  <c r="R413"/>
  <c r="R690"/>
  <c r="R635"/>
  <c r="R596"/>
  <c r="R551"/>
  <c r="R380"/>
  <c r="R277"/>
  <c r="R75"/>
  <c r="Q754"/>
  <c r="P754"/>
  <c r="R327"/>
  <c r="R731"/>
  <c r="R705"/>
  <c r="R678"/>
  <c r="R656"/>
  <c r="R629"/>
  <c r="R613"/>
  <c r="R568"/>
  <c r="R546"/>
  <c r="R526"/>
  <c r="R377"/>
  <c r="R346"/>
  <c r="R266"/>
  <c r="R198"/>
  <c r="R166"/>
  <c r="R133"/>
  <c r="R72"/>
  <c r="R50"/>
  <c r="R7"/>
  <c r="R754" s="1"/>
  <c r="R333"/>
  <c r="R318"/>
  <c r="R749"/>
  <c r="Q35" i="13"/>
  <c r="Q21"/>
  <c r="Q89"/>
  <c r="Q66"/>
  <c r="Q56"/>
  <c r="Q54"/>
  <c r="Q82"/>
  <c r="Q78"/>
  <c r="Q87"/>
  <c r="Q71"/>
  <c r="Q63"/>
  <c r="Q55"/>
  <c r="Q91"/>
  <c r="Q75"/>
  <c r="Q67"/>
  <c r="Q30"/>
  <c r="Q14"/>
  <c r="Q42"/>
  <c r="Q34"/>
  <c r="Q26"/>
  <c r="Q18"/>
  <c r="Q38"/>
  <c r="Q22"/>
  <c r="E7" i="64"/>
  <c r="D7"/>
  <c r="E6"/>
  <c r="D6"/>
  <c r="E5"/>
  <c r="D5"/>
  <c r="D183" i="19"/>
  <c r="D182"/>
  <c r="D180"/>
  <c r="D179"/>
  <c r="D178" s="1"/>
  <c r="D177"/>
  <c r="D176"/>
  <c r="D175"/>
  <c r="D174"/>
  <c r="D173"/>
  <c r="D172"/>
  <c r="D170"/>
  <c r="D169"/>
  <c r="D168"/>
  <c r="D167"/>
  <c r="D166"/>
  <c r="D165"/>
  <c r="D164"/>
  <c r="D163"/>
  <c r="D162"/>
  <c r="D161"/>
  <c r="D160"/>
  <c r="D159"/>
  <c r="D158"/>
  <c r="D157"/>
  <c r="D156"/>
  <c r="D155"/>
  <c r="D154"/>
  <c r="D153"/>
  <c r="D152"/>
  <c r="D151"/>
  <c r="D150"/>
  <c r="D149"/>
  <c r="D148"/>
  <c r="D147"/>
  <c r="D146"/>
  <c r="D145"/>
  <c r="D144"/>
  <c r="D143"/>
  <c r="D142"/>
  <c r="D141"/>
  <c r="D140"/>
  <c r="D139"/>
  <c r="D138"/>
  <c r="D136"/>
  <c r="D135" s="1"/>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89"/>
  <c r="D88"/>
  <c r="D87"/>
  <c r="D85"/>
  <c r="D84"/>
  <c r="D83"/>
  <c r="D82" s="1"/>
  <c r="D81"/>
  <c r="D80"/>
  <c r="D79"/>
  <c r="D78"/>
  <c r="D76"/>
  <c r="D75"/>
  <c r="D74"/>
  <c r="D73"/>
  <c r="D72"/>
  <c r="D71"/>
  <c r="D70"/>
  <c r="D69"/>
  <c r="D68"/>
  <c r="D67"/>
  <c r="D66"/>
  <c r="D65"/>
  <c r="D63"/>
  <c r="D62" s="1"/>
  <c r="D61"/>
  <c r="D60"/>
  <c r="D59"/>
  <c r="D58"/>
  <c r="D56" s="1"/>
  <c r="D57"/>
  <c r="D55"/>
  <c r="D54"/>
  <c r="D53"/>
  <c r="D52"/>
  <c r="D51"/>
  <c r="D50"/>
  <c r="D49"/>
  <c r="D48"/>
  <c r="D47"/>
  <c r="D46"/>
  <c r="D45"/>
  <c r="D44"/>
  <c r="D43"/>
  <c r="D42"/>
  <c r="D41"/>
  <c r="D40"/>
  <c r="D39" s="1"/>
  <c r="D38"/>
  <c r="D37"/>
  <c r="D36"/>
  <c r="D35"/>
  <c r="D34"/>
  <c r="D33"/>
  <c r="D32"/>
  <c r="D31"/>
  <c r="D30"/>
  <c r="D29"/>
  <c r="D28"/>
  <c r="D27"/>
  <c r="D26"/>
  <c r="D25"/>
  <c r="D24"/>
  <c r="D23"/>
  <c r="D22"/>
  <c r="D21"/>
  <c r="D20"/>
  <c r="D19"/>
  <c r="D18"/>
  <c r="D17"/>
  <c r="D16"/>
  <c r="D15"/>
  <c r="D14"/>
  <c r="D13"/>
  <c r="D12"/>
  <c r="D11"/>
  <c r="D10"/>
  <c r="D9"/>
  <c r="D8"/>
  <c r="D7"/>
  <c r="D6" s="1"/>
  <c r="H17" i="37"/>
  <c r="H16"/>
  <c r="H15"/>
  <c r="H14"/>
  <c r="H13"/>
  <c r="H12"/>
  <c r="H11"/>
  <c r="H10"/>
  <c r="H9"/>
  <c r="H8"/>
  <c r="H7"/>
  <c r="H6"/>
  <c r="H5"/>
  <c r="E17"/>
  <c r="E16"/>
  <c r="E15"/>
  <c r="E14"/>
  <c r="E13"/>
  <c r="E12"/>
  <c r="E11"/>
  <c r="E10"/>
  <c r="E9"/>
  <c r="E8"/>
  <c r="E7"/>
  <c r="E6"/>
  <c r="E5"/>
  <c r="T17" i="36"/>
  <c r="T16"/>
  <c r="T15"/>
  <c r="T14"/>
  <c r="T13"/>
  <c r="T12"/>
  <c r="T11"/>
  <c r="T10"/>
  <c r="T9"/>
  <c r="T8"/>
  <c r="T7"/>
  <c r="T6"/>
  <c r="P17"/>
  <c r="Q17" s="1"/>
  <c r="P16"/>
  <c r="Q16" s="1"/>
  <c r="O16"/>
  <c r="P15"/>
  <c r="O15"/>
  <c r="P14"/>
  <c r="Q14" s="1"/>
  <c r="O14"/>
  <c r="P13"/>
  <c r="Q13" s="1"/>
  <c r="O13"/>
  <c r="P12"/>
  <c r="Q12" s="1"/>
  <c r="O12"/>
  <c r="Q11"/>
  <c r="P11"/>
  <c r="O11"/>
  <c r="P10"/>
  <c r="O10"/>
  <c r="P9"/>
  <c r="O9"/>
  <c r="P8"/>
  <c r="O8"/>
  <c r="P7"/>
  <c r="Q7" s="1"/>
  <c r="O7"/>
  <c r="P6"/>
  <c r="Q31" i="35"/>
  <c r="R31" s="1"/>
  <c r="P31"/>
  <c r="Q30"/>
  <c r="R30" s="1"/>
  <c r="P30"/>
  <c r="Q29"/>
  <c r="P29"/>
  <c r="Q28"/>
  <c r="R28" s="1"/>
  <c r="P28"/>
  <c r="Q27"/>
  <c r="P27"/>
  <c r="Q26"/>
  <c r="R26" s="1"/>
  <c r="P26"/>
  <c r="Q25"/>
  <c r="P25"/>
  <c r="R25" s="1"/>
  <c r="Q24"/>
  <c r="P24"/>
  <c r="Q23"/>
  <c r="P23"/>
  <c r="R23" s="1"/>
  <c r="Q22"/>
  <c r="P22"/>
  <c r="Q21"/>
  <c r="R21" s="1"/>
  <c r="P21"/>
  <c r="Q20"/>
  <c r="R20" s="1"/>
  <c r="P20"/>
  <c r="Q19"/>
  <c r="P19"/>
  <c r="Q18"/>
  <c r="R18" s="1"/>
  <c r="P18"/>
  <c r="Q17"/>
  <c r="P17"/>
  <c r="R17" s="1"/>
  <c r="Q16"/>
  <c r="P16"/>
  <c r="Q15"/>
  <c r="P15"/>
  <c r="R15" s="1"/>
  <c r="Q14"/>
  <c r="P14"/>
  <c r="Q13"/>
  <c r="R13" s="1"/>
  <c r="P13"/>
  <c r="Q12"/>
  <c r="R12" s="1"/>
  <c r="P12"/>
  <c r="Q11"/>
  <c r="P11"/>
  <c r="Q10"/>
  <c r="R10" s="1"/>
  <c r="P10"/>
  <c r="Q9"/>
  <c r="P9"/>
  <c r="R9" s="1"/>
  <c r="Q8"/>
  <c r="P8"/>
  <c r="Q7"/>
  <c r="P7"/>
  <c r="R7" s="1"/>
  <c r="S194" i="44"/>
  <c r="R194"/>
  <c r="N194"/>
  <c r="M194"/>
  <c r="L194"/>
  <c r="K194"/>
  <c r="J194"/>
  <c r="I194"/>
  <c r="H194"/>
  <c r="G194"/>
  <c r="F194"/>
  <c r="E194"/>
  <c r="D194"/>
  <c r="C194"/>
  <c r="S189"/>
  <c r="R189"/>
  <c r="N189"/>
  <c r="M189"/>
  <c r="L189"/>
  <c r="K189"/>
  <c r="J189"/>
  <c r="I189"/>
  <c r="H189"/>
  <c r="G189"/>
  <c r="F189"/>
  <c r="E189"/>
  <c r="D189"/>
  <c r="C189"/>
  <c r="S181"/>
  <c r="R181"/>
  <c r="N181"/>
  <c r="M181"/>
  <c r="L181"/>
  <c r="K181"/>
  <c r="J181"/>
  <c r="I181"/>
  <c r="H181"/>
  <c r="G181"/>
  <c r="F181"/>
  <c r="E181"/>
  <c r="D181"/>
  <c r="C181"/>
  <c r="S171"/>
  <c r="R171"/>
  <c r="N171"/>
  <c r="M171"/>
  <c r="L171"/>
  <c r="K171"/>
  <c r="J171"/>
  <c r="I171"/>
  <c r="H171"/>
  <c r="G171"/>
  <c r="F171"/>
  <c r="E171"/>
  <c r="D171"/>
  <c r="C171"/>
  <c r="S166"/>
  <c r="R166"/>
  <c r="N166"/>
  <c r="M166"/>
  <c r="L166"/>
  <c r="K166"/>
  <c r="J166"/>
  <c r="I166"/>
  <c r="H166"/>
  <c r="G166"/>
  <c r="F166"/>
  <c r="E166"/>
  <c r="D166"/>
  <c r="C166"/>
  <c r="S156"/>
  <c r="R156"/>
  <c r="N156"/>
  <c r="M156"/>
  <c r="L156"/>
  <c r="K156"/>
  <c r="J156"/>
  <c r="I156"/>
  <c r="H156"/>
  <c r="G156"/>
  <c r="F156"/>
  <c r="E156"/>
  <c r="D156"/>
  <c r="C156"/>
  <c r="S142"/>
  <c r="R142"/>
  <c r="N142"/>
  <c r="M142"/>
  <c r="L142"/>
  <c r="K142"/>
  <c r="J142"/>
  <c r="I142"/>
  <c r="H142"/>
  <c r="G142"/>
  <c r="F142"/>
  <c r="E142"/>
  <c r="D142"/>
  <c r="C142"/>
  <c r="S133"/>
  <c r="R133"/>
  <c r="N133"/>
  <c r="M133"/>
  <c r="L133"/>
  <c r="K133"/>
  <c r="J133"/>
  <c r="I133"/>
  <c r="H133"/>
  <c r="G133"/>
  <c r="F133"/>
  <c r="E133"/>
  <c r="D133"/>
  <c r="C133"/>
  <c r="S127"/>
  <c r="R127"/>
  <c r="N127"/>
  <c r="M127"/>
  <c r="L127"/>
  <c r="K127"/>
  <c r="J127"/>
  <c r="I127"/>
  <c r="H127"/>
  <c r="G127"/>
  <c r="F127"/>
  <c r="E127"/>
  <c r="D127"/>
  <c r="C127"/>
  <c r="S116"/>
  <c r="R116"/>
  <c r="N116"/>
  <c r="M116"/>
  <c r="L116"/>
  <c r="K116"/>
  <c r="J116"/>
  <c r="I116"/>
  <c r="H116"/>
  <c r="G116"/>
  <c r="F116"/>
  <c r="E116"/>
  <c r="D116"/>
  <c r="C116"/>
  <c r="S96"/>
  <c r="R96"/>
  <c r="N96"/>
  <c r="M96"/>
  <c r="L96"/>
  <c r="K96"/>
  <c r="J96"/>
  <c r="I96"/>
  <c r="H96"/>
  <c r="G96"/>
  <c r="F96"/>
  <c r="E96"/>
  <c r="D96"/>
  <c r="C96"/>
  <c r="S90"/>
  <c r="R90"/>
  <c r="N90"/>
  <c r="M90"/>
  <c r="L90"/>
  <c r="K90"/>
  <c r="J90"/>
  <c r="I90"/>
  <c r="H90"/>
  <c r="G90"/>
  <c r="F90"/>
  <c r="E90"/>
  <c r="D90"/>
  <c r="C90"/>
  <c r="S73"/>
  <c r="R73"/>
  <c r="N73"/>
  <c r="M73"/>
  <c r="L73"/>
  <c r="K73"/>
  <c r="J73"/>
  <c r="I73"/>
  <c r="H73"/>
  <c r="G73"/>
  <c r="F73"/>
  <c r="E73"/>
  <c r="D73"/>
  <c r="C73"/>
  <c r="S54"/>
  <c r="R54"/>
  <c r="N54"/>
  <c r="M54"/>
  <c r="L54"/>
  <c r="K54"/>
  <c r="J54"/>
  <c r="I54"/>
  <c r="H54"/>
  <c r="G54"/>
  <c r="F54"/>
  <c r="E54"/>
  <c r="D54"/>
  <c r="C54"/>
  <c r="S37"/>
  <c r="R37"/>
  <c r="N37"/>
  <c r="M37"/>
  <c r="L37"/>
  <c r="K37"/>
  <c r="J37"/>
  <c r="I37"/>
  <c r="H37"/>
  <c r="G37"/>
  <c r="F37"/>
  <c r="E37"/>
  <c r="D37"/>
  <c r="C37"/>
  <c r="S33"/>
  <c r="R33"/>
  <c r="N33"/>
  <c r="M33"/>
  <c r="L33"/>
  <c r="K33"/>
  <c r="J33"/>
  <c r="I33"/>
  <c r="H33"/>
  <c r="G33"/>
  <c r="F33"/>
  <c r="E33"/>
  <c r="D33"/>
  <c r="C33"/>
  <c r="S28"/>
  <c r="R28"/>
  <c r="N28"/>
  <c r="M28"/>
  <c r="L28"/>
  <c r="K28"/>
  <c r="J28"/>
  <c r="I28"/>
  <c r="H28"/>
  <c r="G28"/>
  <c r="F28"/>
  <c r="E28"/>
  <c r="D28"/>
  <c r="C28"/>
  <c r="S23"/>
  <c r="R23"/>
  <c r="N23"/>
  <c r="M23"/>
  <c r="L23"/>
  <c r="K23"/>
  <c r="J23"/>
  <c r="I23"/>
  <c r="H23"/>
  <c r="G23"/>
  <c r="F23"/>
  <c r="E23"/>
  <c r="D23"/>
  <c r="C23"/>
  <c r="S16"/>
  <c r="R16"/>
  <c r="N16"/>
  <c r="M16"/>
  <c r="L16"/>
  <c r="K16"/>
  <c r="J16"/>
  <c r="I16"/>
  <c r="H16"/>
  <c r="G16"/>
  <c r="F16"/>
  <c r="E16"/>
  <c r="D16"/>
  <c r="C16"/>
  <c r="S11"/>
  <c r="R11"/>
  <c r="N11"/>
  <c r="M11"/>
  <c r="L11"/>
  <c r="K11"/>
  <c r="J11"/>
  <c r="I11"/>
  <c r="H11"/>
  <c r="G11"/>
  <c r="F11"/>
  <c r="E11"/>
  <c r="D11"/>
  <c r="C11"/>
  <c r="S7"/>
  <c r="R7"/>
  <c r="N7"/>
  <c r="M7"/>
  <c r="L7"/>
  <c r="K7"/>
  <c r="J7"/>
  <c r="I7"/>
  <c r="H7"/>
  <c r="G7"/>
  <c r="F7"/>
  <c r="E7"/>
  <c r="D7"/>
  <c r="C7"/>
  <c r="T199"/>
  <c r="T198"/>
  <c r="T197"/>
  <c r="T196"/>
  <c r="T195"/>
  <c r="T193"/>
  <c r="T192"/>
  <c r="T191"/>
  <c r="T190"/>
  <c r="T188"/>
  <c r="T187"/>
  <c r="T186"/>
  <c r="T185"/>
  <c r="T184"/>
  <c r="T183"/>
  <c r="T182"/>
  <c r="T180"/>
  <c r="T179"/>
  <c r="T178"/>
  <c r="T177"/>
  <c r="T176"/>
  <c r="T175"/>
  <c r="T174"/>
  <c r="T173"/>
  <c r="T172"/>
  <c r="T170"/>
  <c r="T169"/>
  <c r="T168"/>
  <c r="T167"/>
  <c r="T165"/>
  <c r="T164"/>
  <c r="T163"/>
  <c r="T162"/>
  <c r="T161"/>
  <c r="T160"/>
  <c r="T159"/>
  <c r="T158"/>
  <c r="T157"/>
  <c r="T155"/>
  <c r="T154"/>
  <c r="T153"/>
  <c r="T152"/>
  <c r="T151"/>
  <c r="T150"/>
  <c r="T149"/>
  <c r="T148"/>
  <c r="T147"/>
  <c r="T146"/>
  <c r="T145"/>
  <c r="T144"/>
  <c r="T143"/>
  <c r="T141"/>
  <c r="T140"/>
  <c r="T139"/>
  <c r="T138"/>
  <c r="T137"/>
  <c r="T136"/>
  <c r="T135"/>
  <c r="T134"/>
  <c r="T132"/>
  <c r="T131"/>
  <c r="T130"/>
  <c r="T129"/>
  <c r="T128"/>
  <c r="T126"/>
  <c r="T125"/>
  <c r="T124"/>
  <c r="T123"/>
  <c r="T122"/>
  <c r="T121"/>
  <c r="T120"/>
  <c r="T119"/>
  <c r="T118"/>
  <c r="T117"/>
  <c r="T115"/>
  <c r="T114"/>
  <c r="T113"/>
  <c r="T112"/>
  <c r="T111"/>
  <c r="T110"/>
  <c r="T109"/>
  <c r="T108"/>
  <c r="T107"/>
  <c r="T106"/>
  <c r="T105"/>
  <c r="T104"/>
  <c r="T103"/>
  <c r="T102"/>
  <c r="T101"/>
  <c r="T100"/>
  <c r="T99"/>
  <c r="T98"/>
  <c r="T97"/>
  <c r="T95"/>
  <c r="T94"/>
  <c r="T93"/>
  <c r="T92"/>
  <c r="T91"/>
  <c r="T89"/>
  <c r="T88"/>
  <c r="T87"/>
  <c r="T86"/>
  <c r="T85"/>
  <c r="T84"/>
  <c r="T83"/>
  <c r="T82"/>
  <c r="T81"/>
  <c r="T80"/>
  <c r="T79"/>
  <c r="T78"/>
  <c r="T77"/>
  <c r="T76"/>
  <c r="T75"/>
  <c r="T74"/>
  <c r="T72"/>
  <c r="T71"/>
  <c r="T70"/>
  <c r="T69"/>
  <c r="T68"/>
  <c r="T67"/>
  <c r="T66"/>
  <c r="T65"/>
  <c r="T64"/>
  <c r="T63"/>
  <c r="T62"/>
  <c r="T61"/>
  <c r="T60"/>
  <c r="T59"/>
  <c r="T58"/>
  <c r="T57"/>
  <c r="T56"/>
  <c r="T55"/>
  <c r="T53"/>
  <c r="T52"/>
  <c r="T51"/>
  <c r="T50"/>
  <c r="T49"/>
  <c r="T48"/>
  <c r="T47"/>
  <c r="T46"/>
  <c r="T45"/>
  <c r="T44"/>
  <c r="T43"/>
  <c r="T42"/>
  <c r="T41"/>
  <c r="T40"/>
  <c r="T39"/>
  <c r="T38"/>
  <c r="T36"/>
  <c r="T35"/>
  <c r="T34"/>
  <c r="T28"/>
  <c r="T23"/>
  <c r="T7"/>
  <c r="O189"/>
  <c r="O171"/>
  <c r="O166"/>
  <c r="O133"/>
  <c r="P127"/>
  <c r="O73"/>
  <c r="P54"/>
  <c r="O33"/>
  <c r="P28"/>
  <c r="O28"/>
  <c r="O7"/>
  <c r="S49" i="43"/>
  <c r="R49"/>
  <c r="N49"/>
  <c r="M49"/>
  <c r="L49"/>
  <c r="K49"/>
  <c r="J49"/>
  <c r="I49"/>
  <c r="H49"/>
  <c r="G49"/>
  <c r="F49"/>
  <c r="E49"/>
  <c r="D49"/>
  <c r="C49"/>
  <c r="S44"/>
  <c r="R44"/>
  <c r="N44"/>
  <c r="M44"/>
  <c r="L44"/>
  <c r="K44"/>
  <c r="J44"/>
  <c r="I44"/>
  <c r="H44"/>
  <c r="G44"/>
  <c r="F44"/>
  <c r="E44"/>
  <c r="D44"/>
  <c r="C44"/>
  <c r="S38"/>
  <c r="R38"/>
  <c r="N38"/>
  <c r="M38"/>
  <c r="L38"/>
  <c r="K38"/>
  <c r="J38"/>
  <c r="I38"/>
  <c r="H38"/>
  <c r="G38"/>
  <c r="F38"/>
  <c r="E38"/>
  <c r="D38"/>
  <c r="C38"/>
  <c r="S33"/>
  <c r="R33"/>
  <c r="N33"/>
  <c r="M33"/>
  <c r="L33"/>
  <c r="K33"/>
  <c r="J33"/>
  <c r="I33"/>
  <c r="H33"/>
  <c r="G33"/>
  <c r="F33"/>
  <c r="E33"/>
  <c r="D33"/>
  <c r="C33"/>
  <c r="S26"/>
  <c r="R26"/>
  <c r="N26"/>
  <c r="M26"/>
  <c r="L26"/>
  <c r="K26"/>
  <c r="J26"/>
  <c r="I26"/>
  <c r="H26"/>
  <c r="G26"/>
  <c r="F26"/>
  <c r="E26"/>
  <c r="D26"/>
  <c r="C26"/>
  <c r="S22"/>
  <c r="R22"/>
  <c r="N22"/>
  <c r="M22"/>
  <c r="L22"/>
  <c r="K22"/>
  <c r="J22"/>
  <c r="I22"/>
  <c r="H22"/>
  <c r="G22"/>
  <c r="F22"/>
  <c r="E22"/>
  <c r="D22"/>
  <c r="C22"/>
  <c r="S17"/>
  <c r="R17"/>
  <c r="N17"/>
  <c r="M17"/>
  <c r="L17"/>
  <c r="K17"/>
  <c r="J17"/>
  <c r="I17"/>
  <c r="H17"/>
  <c r="G17"/>
  <c r="F17"/>
  <c r="E17"/>
  <c r="D17"/>
  <c r="C17"/>
  <c r="S8"/>
  <c r="R8"/>
  <c r="N8"/>
  <c r="M8"/>
  <c r="L8"/>
  <c r="K8"/>
  <c r="J8"/>
  <c r="I8"/>
  <c r="H8"/>
  <c r="G8"/>
  <c r="F8"/>
  <c r="E8"/>
  <c r="D8"/>
  <c r="C8"/>
  <c r="T49"/>
  <c r="O49"/>
  <c r="O44"/>
  <c r="P38"/>
  <c r="O22"/>
  <c r="O17"/>
  <c r="S51" i="42"/>
  <c r="R51"/>
  <c r="Q51"/>
  <c r="P51"/>
  <c r="O51"/>
  <c r="N51"/>
  <c r="M51"/>
  <c r="L51"/>
  <c r="K51"/>
  <c r="J51"/>
  <c r="I51"/>
  <c r="H51"/>
  <c r="G51"/>
  <c r="F51"/>
  <c r="E51"/>
  <c r="D51"/>
  <c r="C51"/>
  <c r="S44"/>
  <c r="R44"/>
  <c r="Q44"/>
  <c r="P44"/>
  <c r="O44"/>
  <c r="N44"/>
  <c r="M44"/>
  <c r="L44"/>
  <c r="K44"/>
  <c r="J44"/>
  <c r="I44"/>
  <c r="H44"/>
  <c r="G44"/>
  <c r="F44"/>
  <c r="E44"/>
  <c r="D44"/>
  <c r="C44"/>
  <c r="S38"/>
  <c r="R38"/>
  <c r="Q38"/>
  <c r="P38"/>
  <c r="O38"/>
  <c r="N38"/>
  <c r="M38"/>
  <c r="L38"/>
  <c r="K38"/>
  <c r="J38"/>
  <c r="I38"/>
  <c r="H38"/>
  <c r="G38"/>
  <c r="F38"/>
  <c r="E38"/>
  <c r="D38"/>
  <c r="C38"/>
  <c r="S34"/>
  <c r="R34"/>
  <c r="Q34"/>
  <c r="P34"/>
  <c r="O34"/>
  <c r="N34"/>
  <c r="M34"/>
  <c r="L34"/>
  <c r="K34"/>
  <c r="J34"/>
  <c r="I34"/>
  <c r="H34"/>
  <c r="G34"/>
  <c r="F34"/>
  <c r="E34"/>
  <c r="D34"/>
  <c r="C34"/>
  <c r="S27"/>
  <c r="R27"/>
  <c r="Q27"/>
  <c r="P27"/>
  <c r="O27"/>
  <c r="N27"/>
  <c r="M27"/>
  <c r="L27"/>
  <c r="K27"/>
  <c r="J27"/>
  <c r="I27"/>
  <c r="H27"/>
  <c r="G27"/>
  <c r="F27"/>
  <c r="E27"/>
  <c r="D27"/>
  <c r="C27"/>
  <c r="S20"/>
  <c r="R20"/>
  <c r="Q20"/>
  <c r="P20"/>
  <c r="O20"/>
  <c r="N20"/>
  <c r="M20"/>
  <c r="L20"/>
  <c r="K20"/>
  <c r="J20"/>
  <c r="I20"/>
  <c r="H20"/>
  <c r="G20"/>
  <c r="F20"/>
  <c r="E20"/>
  <c r="D20"/>
  <c r="C20"/>
  <c r="S14"/>
  <c r="R14"/>
  <c r="Q14"/>
  <c r="P14"/>
  <c r="O14"/>
  <c r="N14"/>
  <c r="M14"/>
  <c r="L14"/>
  <c r="K14"/>
  <c r="J14"/>
  <c r="I14"/>
  <c r="H14"/>
  <c r="G14"/>
  <c r="F14"/>
  <c r="E14"/>
  <c r="D14"/>
  <c r="C14"/>
  <c r="S8"/>
  <c r="R8"/>
  <c r="Q8"/>
  <c r="P8"/>
  <c r="O8"/>
  <c r="N8"/>
  <c r="M8"/>
  <c r="L8"/>
  <c r="K8"/>
  <c r="J8"/>
  <c r="I8"/>
  <c r="H8"/>
  <c r="G8"/>
  <c r="F8"/>
  <c r="E8"/>
  <c r="D8"/>
  <c r="C8"/>
  <c r="T58"/>
  <c r="T57"/>
  <c r="T56"/>
  <c r="T55"/>
  <c r="T54"/>
  <c r="T53"/>
  <c r="T52"/>
  <c r="T50"/>
  <c r="T49"/>
  <c r="T48"/>
  <c r="T47"/>
  <c r="T46"/>
  <c r="T45"/>
  <c r="T44" s="1"/>
  <c r="T43"/>
  <c r="T42"/>
  <c r="T41"/>
  <c r="T40"/>
  <c r="T39"/>
  <c r="T37"/>
  <c r="T36"/>
  <c r="T35"/>
  <c r="T34" s="1"/>
  <c r="T33"/>
  <c r="T32"/>
  <c r="T31"/>
  <c r="T30"/>
  <c r="T29"/>
  <c r="T28"/>
  <c r="T26"/>
  <c r="T25"/>
  <c r="T24"/>
  <c r="T23"/>
  <c r="T22"/>
  <c r="T21"/>
  <c r="T19"/>
  <c r="T18"/>
  <c r="T17"/>
  <c r="T16"/>
  <c r="T15"/>
  <c r="T13"/>
  <c r="T12"/>
  <c r="T11"/>
  <c r="T10"/>
  <c r="T9"/>
  <c r="T7"/>
  <c r="S36" i="41"/>
  <c r="R36"/>
  <c r="N36"/>
  <c r="M36"/>
  <c r="L36"/>
  <c r="K36"/>
  <c r="J36"/>
  <c r="I36"/>
  <c r="H36"/>
  <c r="G36"/>
  <c r="F36"/>
  <c r="E36"/>
  <c r="D36"/>
  <c r="C36"/>
  <c r="S31"/>
  <c r="R31"/>
  <c r="N31"/>
  <c r="M31"/>
  <c r="L31"/>
  <c r="K31"/>
  <c r="J31"/>
  <c r="I31"/>
  <c r="H31"/>
  <c r="G31"/>
  <c r="F31"/>
  <c r="E31"/>
  <c r="D31"/>
  <c r="C31"/>
  <c r="S22"/>
  <c r="R22"/>
  <c r="N22"/>
  <c r="M22"/>
  <c r="L22"/>
  <c r="K22"/>
  <c r="J22"/>
  <c r="I22"/>
  <c r="H22"/>
  <c r="G22"/>
  <c r="F22"/>
  <c r="E22"/>
  <c r="D22"/>
  <c r="C22"/>
  <c r="S17"/>
  <c r="R17"/>
  <c r="N17"/>
  <c r="M17"/>
  <c r="L17"/>
  <c r="K17"/>
  <c r="J17"/>
  <c r="I17"/>
  <c r="H17"/>
  <c r="G17"/>
  <c r="F17"/>
  <c r="E17"/>
  <c r="D17"/>
  <c r="C17"/>
  <c r="S13"/>
  <c r="R13"/>
  <c r="N13"/>
  <c r="M13"/>
  <c r="L13"/>
  <c r="K13"/>
  <c r="J13"/>
  <c r="I13"/>
  <c r="H13"/>
  <c r="G13"/>
  <c r="F13"/>
  <c r="E13"/>
  <c r="D13"/>
  <c r="C13"/>
  <c r="S8"/>
  <c r="R8"/>
  <c r="N8"/>
  <c r="M8"/>
  <c r="L8"/>
  <c r="K8"/>
  <c r="J8"/>
  <c r="I8"/>
  <c r="H8"/>
  <c r="G8"/>
  <c r="F8"/>
  <c r="E8"/>
  <c r="D8"/>
  <c r="C8"/>
  <c r="T46"/>
  <c r="T45"/>
  <c r="T44"/>
  <c r="T43"/>
  <c r="T42"/>
  <c r="T41"/>
  <c r="T40"/>
  <c r="T39"/>
  <c r="T38"/>
  <c r="T37"/>
  <c r="T35"/>
  <c r="T34"/>
  <c r="T33"/>
  <c r="T32"/>
  <c r="T30"/>
  <c r="T29"/>
  <c r="T28"/>
  <c r="T27"/>
  <c r="T26"/>
  <c r="T25"/>
  <c r="T24"/>
  <c r="T23"/>
  <c r="T21"/>
  <c r="T20"/>
  <c r="T19"/>
  <c r="T18"/>
  <c r="T16"/>
  <c r="T15"/>
  <c r="T14"/>
  <c r="T12"/>
  <c r="T11"/>
  <c r="T10"/>
  <c r="T9"/>
  <c r="T7"/>
  <c r="O36"/>
  <c r="P31"/>
  <c r="P17"/>
  <c r="O8"/>
  <c r="S38" i="40"/>
  <c r="R38"/>
  <c r="Q38"/>
  <c r="P38"/>
  <c r="O38"/>
  <c r="N38"/>
  <c r="M38"/>
  <c r="L38"/>
  <c r="K38"/>
  <c r="J38"/>
  <c r="I38"/>
  <c r="H38"/>
  <c r="G38"/>
  <c r="F38"/>
  <c r="E38"/>
  <c r="D38"/>
  <c r="C38"/>
  <c r="S31"/>
  <c r="R31"/>
  <c r="Q31"/>
  <c r="P31"/>
  <c r="O31"/>
  <c r="N31"/>
  <c r="M31"/>
  <c r="L31"/>
  <c r="K31"/>
  <c r="J31"/>
  <c r="I31"/>
  <c r="H31"/>
  <c r="G31"/>
  <c r="F31"/>
  <c r="E31"/>
  <c r="D31"/>
  <c r="C31"/>
  <c r="S26"/>
  <c r="R26"/>
  <c r="Q26"/>
  <c r="P26"/>
  <c r="O26"/>
  <c r="N26"/>
  <c r="M26"/>
  <c r="L26"/>
  <c r="K26"/>
  <c r="J26"/>
  <c r="I26"/>
  <c r="H26"/>
  <c r="G26"/>
  <c r="F26"/>
  <c r="E26"/>
  <c r="D26"/>
  <c r="C26"/>
  <c r="S19"/>
  <c r="R19"/>
  <c r="Q19"/>
  <c r="P19"/>
  <c r="O19"/>
  <c r="N19"/>
  <c r="M19"/>
  <c r="L19"/>
  <c r="K19"/>
  <c r="J19"/>
  <c r="I19"/>
  <c r="H19"/>
  <c r="G19"/>
  <c r="F19"/>
  <c r="E19"/>
  <c r="D19"/>
  <c r="C19"/>
  <c r="S12"/>
  <c r="R12"/>
  <c r="Q12"/>
  <c r="P12"/>
  <c r="O12"/>
  <c r="N12"/>
  <c r="M12"/>
  <c r="L12"/>
  <c r="K12"/>
  <c r="J12"/>
  <c r="I12"/>
  <c r="H12"/>
  <c r="G12"/>
  <c r="F12"/>
  <c r="E12"/>
  <c r="D12"/>
  <c r="C12"/>
  <c r="S8"/>
  <c r="R8"/>
  <c r="Q8"/>
  <c r="P8"/>
  <c r="O8"/>
  <c r="N8"/>
  <c r="M8"/>
  <c r="L8"/>
  <c r="K8"/>
  <c r="J8"/>
  <c r="I8"/>
  <c r="H8"/>
  <c r="G8"/>
  <c r="F8"/>
  <c r="E8"/>
  <c r="D8"/>
  <c r="C8"/>
  <c r="T42"/>
  <c r="T41"/>
  <c r="T40"/>
  <c r="T39"/>
  <c r="T37"/>
  <c r="T36"/>
  <c r="T35"/>
  <c r="T34"/>
  <c r="T33"/>
  <c r="T32"/>
  <c r="T30"/>
  <c r="T29"/>
  <c r="T28"/>
  <c r="T27"/>
  <c r="T25"/>
  <c r="T24"/>
  <c r="T23"/>
  <c r="T22"/>
  <c r="T21"/>
  <c r="T20"/>
  <c r="T18"/>
  <c r="T17"/>
  <c r="T16"/>
  <c r="T15"/>
  <c r="T14"/>
  <c r="T13"/>
  <c r="T11"/>
  <c r="T10"/>
  <c r="T9"/>
  <c r="T7"/>
  <c r="P10" i="38"/>
  <c r="Q10" s="1"/>
  <c r="O10"/>
  <c r="P9"/>
  <c r="Q9" s="1"/>
  <c r="O9"/>
  <c r="P8"/>
  <c r="O8"/>
  <c r="P7"/>
  <c r="O7"/>
  <c r="H16" i="29"/>
  <c r="H15"/>
  <c r="H14"/>
  <c r="H13"/>
  <c r="H12"/>
  <c r="H11"/>
  <c r="H10"/>
  <c r="H9"/>
  <c r="H8"/>
  <c r="H7"/>
  <c r="H6"/>
  <c r="E16"/>
  <c r="E17" s="1"/>
  <c r="E15"/>
  <c r="E14"/>
  <c r="E13"/>
  <c r="E12"/>
  <c r="E11"/>
  <c r="E10"/>
  <c r="E9"/>
  <c r="E8"/>
  <c r="E7"/>
  <c r="E6"/>
  <c r="T16" i="28"/>
  <c r="T15"/>
  <c r="T14"/>
  <c r="T13"/>
  <c r="T12"/>
  <c r="T11"/>
  <c r="T10"/>
  <c r="T9"/>
  <c r="T8"/>
  <c r="T7"/>
  <c r="P16"/>
  <c r="Q16" s="1"/>
  <c r="O16"/>
  <c r="P15"/>
  <c r="Q15" s="1"/>
  <c r="O15"/>
  <c r="P14"/>
  <c r="O14"/>
  <c r="P13"/>
  <c r="Q13" s="1"/>
  <c r="O13"/>
  <c r="P12"/>
  <c r="Q12" s="1"/>
  <c r="O12"/>
  <c r="P11"/>
  <c r="O11"/>
  <c r="P10"/>
  <c r="O10"/>
  <c r="Q10" s="1"/>
  <c r="P9"/>
  <c r="O9"/>
  <c r="P8"/>
  <c r="Q8" s="1"/>
  <c r="O8"/>
  <c r="P7"/>
  <c r="Q7" s="1"/>
  <c r="O7"/>
  <c r="H19" i="46"/>
  <c r="H18"/>
  <c r="H17"/>
  <c r="H16"/>
  <c r="H15"/>
  <c r="H14"/>
  <c r="H13"/>
  <c r="H12"/>
  <c r="H11"/>
  <c r="H10"/>
  <c r="H9"/>
  <c r="H8"/>
  <c r="H7"/>
  <c r="E19"/>
  <c r="E18"/>
  <c r="E17"/>
  <c r="E16"/>
  <c r="E15"/>
  <c r="E14"/>
  <c r="E13"/>
  <c r="E12"/>
  <c r="E11"/>
  <c r="E10"/>
  <c r="E9"/>
  <c r="E8"/>
  <c r="E7"/>
  <c r="G66" i="5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H86" i="17"/>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H744" i="8"/>
  <c r="G744"/>
  <c r="E744"/>
  <c r="D744"/>
  <c r="H735"/>
  <c r="G735"/>
  <c r="E735"/>
  <c r="D735"/>
  <c r="H726"/>
  <c r="G726"/>
  <c r="E726"/>
  <c r="D726"/>
  <c r="H719"/>
  <c r="G719"/>
  <c r="E719"/>
  <c r="D719"/>
  <c r="H711"/>
  <c r="G711"/>
  <c r="E711"/>
  <c r="D711"/>
  <c r="H705"/>
  <c r="G705"/>
  <c r="E705"/>
  <c r="D705"/>
  <c r="H700"/>
  <c r="G700"/>
  <c r="E700"/>
  <c r="D700"/>
  <c r="H696"/>
  <c r="G696"/>
  <c r="E696"/>
  <c r="D696"/>
  <c r="H691"/>
  <c r="G691"/>
  <c r="E691"/>
  <c r="D691"/>
  <c r="H685"/>
  <c r="G685"/>
  <c r="E685"/>
  <c r="D685"/>
  <c r="H673"/>
  <c r="G673"/>
  <c r="E673"/>
  <c r="D673"/>
  <c r="H669"/>
  <c r="G669"/>
  <c r="E669"/>
  <c r="D669"/>
  <c r="H661"/>
  <c r="G661"/>
  <c r="E661"/>
  <c r="D661"/>
  <c r="H655"/>
  <c r="G655"/>
  <c r="E655"/>
  <c r="D655"/>
  <c r="H651"/>
  <c r="G651"/>
  <c r="E651"/>
  <c r="D651"/>
  <c r="H647"/>
  <c r="G647"/>
  <c r="E647"/>
  <c r="D647"/>
  <c r="H643"/>
  <c r="G643"/>
  <c r="E643"/>
  <c r="D643"/>
  <c r="H630"/>
  <c r="G630"/>
  <c r="E630"/>
  <c r="D630"/>
  <c r="H624"/>
  <c r="G624"/>
  <c r="E624"/>
  <c r="D624"/>
  <c r="H620"/>
  <c r="G620"/>
  <c r="E620"/>
  <c r="D620"/>
  <c r="H616"/>
  <c r="G616"/>
  <c r="E616"/>
  <c r="D616"/>
  <c r="H612"/>
  <c r="G612"/>
  <c r="E612"/>
  <c r="D612"/>
  <c r="H608"/>
  <c r="G608"/>
  <c r="E608"/>
  <c r="D608"/>
  <c r="H604"/>
  <c r="G604"/>
  <c r="E604"/>
  <c r="D604"/>
  <c r="H599"/>
  <c r="G599"/>
  <c r="E599"/>
  <c r="D599"/>
  <c r="H591"/>
  <c r="G591"/>
  <c r="E591"/>
  <c r="D591"/>
  <c r="H586"/>
  <c r="G586"/>
  <c r="E586"/>
  <c r="D586"/>
  <c r="H578"/>
  <c r="G578"/>
  <c r="E578"/>
  <c r="D578"/>
  <c r="H573"/>
  <c r="G573"/>
  <c r="E573"/>
  <c r="D573"/>
  <c r="H568"/>
  <c r="G568"/>
  <c r="E568"/>
  <c r="D568"/>
  <c r="H563"/>
  <c r="G563"/>
  <c r="E563"/>
  <c r="D563"/>
  <c r="H560"/>
  <c r="G560"/>
  <c r="E560"/>
  <c r="D560"/>
  <c r="H554"/>
  <c r="G554"/>
  <c r="E554"/>
  <c r="D554"/>
  <c r="H546"/>
  <c r="G546"/>
  <c r="E546"/>
  <c r="D546"/>
  <c r="H541"/>
  <c r="G541"/>
  <c r="E541"/>
  <c r="D541"/>
  <c r="H536"/>
  <c r="G536"/>
  <c r="E536"/>
  <c r="D536"/>
  <c r="H533"/>
  <c r="G533"/>
  <c r="E533"/>
  <c r="D533"/>
  <c r="H525"/>
  <c r="G525"/>
  <c r="E525"/>
  <c r="D525"/>
  <c r="H521"/>
  <c r="G521"/>
  <c r="E521"/>
  <c r="D521"/>
  <c r="H512"/>
  <c r="G512"/>
  <c r="E512"/>
  <c r="D512"/>
  <c r="H499"/>
  <c r="G499"/>
  <c r="E499"/>
  <c r="D499"/>
  <c r="H461"/>
  <c r="G461"/>
  <c r="E461"/>
  <c r="D461"/>
  <c r="H412"/>
  <c r="G412"/>
  <c r="E412"/>
  <c r="D412"/>
  <c r="H405"/>
  <c r="G405"/>
  <c r="E405"/>
  <c r="D405"/>
  <c r="H390"/>
  <c r="G390"/>
  <c r="E390"/>
  <c r="D390"/>
  <c r="H379"/>
  <c r="G379"/>
  <c r="E379"/>
  <c r="D379"/>
  <c r="H376"/>
  <c r="G376"/>
  <c r="E376"/>
  <c r="D376"/>
  <c r="H373"/>
  <c r="G373"/>
  <c r="E373"/>
  <c r="D373"/>
  <c r="H366"/>
  <c r="G366"/>
  <c r="E366"/>
  <c r="D366"/>
  <c r="H355"/>
  <c r="G355"/>
  <c r="E355"/>
  <c r="D355"/>
  <c r="H345"/>
  <c r="G345"/>
  <c r="E345"/>
  <c r="D345"/>
  <c r="H332"/>
  <c r="G332"/>
  <c r="E332"/>
  <c r="D332"/>
  <c r="H326"/>
  <c r="G326"/>
  <c r="E326"/>
  <c r="D326"/>
  <c r="H317"/>
  <c r="G317"/>
  <c r="E317"/>
  <c r="D317"/>
  <c r="H312"/>
  <c r="G312"/>
  <c r="E312"/>
  <c r="D312"/>
  <c r="H287"/>
  <c r="G287"/>
  <c r="E287"/>
  <c r="D287"/>
  <c r="H276"/>
  <c r="G276"/>
  <c r="E276"/>
  <c r="D276"/>
  <c r="H265"/>
  <c r="G265"/>
  <c r="E265"/>
  <c r="D265"/>
  <c r="H247"/>
  <c r="G247"/>
  <c r="E247"/>
  <c r="D247"/>
  <c r="H230"/>
  <c r="G230"/>
  <c r="E230"/>
  <c r="D230"/>
  <c r="H204"/>
  <c r="G204"/>
  <c r="E204"/>
  <c r="D204"/>
  <c r="H197"/>
  <c r="G197"/>
  <c r="E197"/>
  <c r="D197"/>
  <c r="H194"/>
  <c r="G194"/>
  <c r="E194"/>
  <c r="D194"/>
  <c r="H175"/>
  <c r="G175"/>
  <c r="E175"/>
  <c r="D175"/>
  <c r="H172"/>
  <c r="G172"/>
  <c r="E172"/>
  <c r="D172"/>
  <c r="H165"/>
  <c r="G165"/>
  <c r="E165"/>
  <c r="D165"/>
  <c r="H157"/>
  <c r="G157"/>
  <c r="H143"/>
  <c r="G143"/>
  <c r="H149"/>
  <c r="G149"/>
  <c r="D184" i="19" l="1"/>
  <c r="E55" i="43"/>
  <c r="I55"/>
  <c r="M55"/>
  <c r="F55"/>
  <c r="J55"/>
  <c r="N55"/>
  <c r="G55"/>
  <c r="K55"/>
  <c r="R55"/>
  <c r="D55"/>
  <c r="H55"/>
  <c r="L55"/>
  <c r="S55"/>
  <c r="E18" i="37"/>
  <c r="Q6" i="36"/>
  <c r="G200" i="44"/>
  <c r="K200"/>
  <c r="R200"/>
  <c r="D200"/>
  <c r="L200"/>
  <c r="E200"/>
  <c r="I200"/>
  <c r="M200"/>
  <c r="H200"/>
  <c r="S200"/>
  <c r="F200"/>
  <c r="J200"/>
  <c r="N200"/>
  <c r="O59" i="42"/>
  <c r="S59"/>
  <c r="D59"/>
  <c r="H59"/>
  <c r="L59"/>
  <c r="P59"/>
  <c r="G59"/>
  <c r="T8"/>
  <c r="E59"/>
  <c r="I59"/>
  <c r="M59"/>
  <c r="Q59"/>
  <c r="K59"/>
  <c r="F59"/>
  <c r="J59"/>
  <c r="N59"/>
  <c r="R59"/>
  <c r="L47" i="41"/>
  <c r="E47"/>
  <c r="I47"/>
  <c r="M47"/>
  <c r="H47"/>
  <c r="F47"/>
  <c r="J47"/>
  <c r="N47"/>
  <c r="D47"/>
  <c r="S47"/>
  <c r="T22"/>
  <c r="G47"/>
  <c r="K47"/>
  <c r="R47"/>
  <c r="E43" i="40"/>
  <c r="I43"/>
  <c r="M43"/>
  <c r="Q43"/>
  <c r="F43"/>
  <c r="J43"/>
  <c r="N43"/>
  <c r="R43"/>
  <c r="G43"/>
  <c r="K43"/>
  <c r="O43"/>
  <c r="S43"/>
  <c r="D43"/>
  <c r="H43"/>
  <c r="L43"/>
  <c r="P43"/>
  <c r="T19"/>
  <c r="T12"/>
  <c r="T26"/>
  <c r="T31"/>
  <c r="T38"/>
  <c r="T8"/>
  <c r="T36" i="41"/>
  <c r="T31"/>
  <c r="T17"/>
  <c r="T51" i="42"/>
  <c r="T38"/>
  <c r="T27"/>
  <c r="T20"/>
  <c r="T14"/>
  <c r="T44" i="43"/>
  <c r="T33"/>
  <c r="T142" i="44"/>
  <c r="T133"/>
  <c r="T33"/>
  <c r="D64" i="19"/>
  <c r="D77"/>
  <c r="D86"/>
  <c r="D171"/>
  <c r="D137"/>
  <c r="Q8" i="36"/>
  <c r="Q10"/>
  <c r="Q9"/>
  <c r="Q15"/>
  <c r="R11" i="35"/>
  <c r="R14"/>
  <c r="R16"/>
  <c r="R27"/>
  <c r="R29"/>
  <c r="R8"/>
  <c r="R19"/>
  <c r="R22"/>
  <c r="R24"/>
  <c r="Q7" i="38"/>
  <c r="Q8"/>
  <c r="Q9" i="28"/>
  <c r="Q11"/>
  <c r="Q14"/>
  <c r="O22" i="41"/>
  <c r="P22"/>
  <c r="O31"/>
  <c r="P13"/>
  <c r="Q36"/>
  <c r="T8"/>
  <c r="T13"/>
  <c r="P16" i="44"/>
  <c r="O23"/>
  <c r="P37"/>
  <c r="O96"/>
  <c r="P116"/>
  <c r="O127"/>
  <c r="P142"/>
  <c r="T37"/>
  <c r="T54"/>
  <c r="T127"/>
  <c r="T181"/>
  <c r="P73"/>
  <c r="P166"/>
  <c r="O181"/>
  <c r="Q194"/>
  <c r="T73"/>
  <c r="T90"/>
  <c r="T116"/>
  <c r="T156"/>
  <c r="O11"/>
  <c r="O16"/>
  <c r="O37"/>
  <c r="P90"/>
  <c r="O116"/>
  <c r="O142"/>
  <c r="P156"/>
  <c r="P194"/>
  <c r="T11"/>
  <c r="T16"/>
  <c r="T96"/>
  <c r="T166"/>
  <c r="T171"/>
  <c r="T189"/>
  <c r="T194"/>
  <c r="Q7"/>
  <c r="O194"/>
  <c r="Q166"/>
  <c r="P7"/>
  <c r="P96"/>
  <c r="P181"/>
  <c r="O54"/>
  <c r="O90"/>
  <c r="O156"/>
  <c r="Q11"/>
  <c r="Q16"/>
  <c r="Q116"/>
  <c r="Q133"/>
  <c r="Q171"/>
  <c r="P11"/>
  <c r="P23"/>
  <c r="P33"/>
  <c r="P133"/>
  <c r="P171"/>
  <c r="P189"/>
  <c r="T8" i="43"/>
  <c r="T17"/>
  <c r="T22"/>
  <c r="Q8"/>
  <c r="Q17"/>
  <c r="T38"/>
  <c r="O26"/>
  <c r="P44"/>
  <c r="O8"/>
  <c r="P26"/>
  <c r="O33"/>
  <c r="Q38"/>
  <c r="T26"/>
  <c r="Q22"/>
  <c r="P22"/>
  <c r="P33"/>
  <c r="Q49"/>
  <c r="O38"/>
  <c r="O55" s="1"/>
  <c r="P17"/>
  <c r="P49"/>
  <c r="Q33"/>
  <c r="O13" i="41"/>
  <c r="P36"/>
  <c r="O17"/>
  <c r="Q31"/>
  <c r="P8"/>
  <c r="Q54" i="44"/>
  <c r="Q90"/>
  <c r="Q13" i="41"/>
  <c r="P55" i="43" l="1"/>
  <c r="T55"/>
  <c r="T59" i="42"/>
  <c r="O47" i="41"/>
  <c r="T43" i="40"/>
  <c r="O200" i="44"/>
  <c r="T200"/>
  <c r="P200"/>
  <c r="T47" i="41"/>
  <c r="P47"/>
  <c r="Q8"/>
  <c r="Q96" i="44"/>
  <c r="Q181"/>
  <c r="Q156"/>
  <c r="Q142"/>
  <c r="Q33"/>
  <c r="Q189"/>
  <c r="Q23"/>
  <c r="Q28"/>
  <c r="Q73"/>
  <c r="Q37"/>
  <c r="Q127"/>
  <c r="Q26" i="43"/>
  <c r="Q44"/>
  <c r="Q55" s="1"/>
  <c r="Q17" i="41"/>
  <c r="Q22"/>
  <c r="Q200" i="44" l="1"/>
  <c r="Q47" i="41"/>
  <c r="H132" i="8"/>
  <c r="G132"/>
  <c r="H110"/>
  <c r="G110"/>
  <c r="H101"/>
  <c r="G101"/>
  <c r="H74"/>
  <c r="G74"/>
  <c r="H71"/>
  <c r="G71"/>
  <c r="H60"/>
  <c r="G60"/>
  <c r="H56"/>
  <c r="G56"/>
  <c r="H53"/>
  <c r="G53"/>
  <c r="H49"/>
  <c r="G49"/>
  <c r="H43"/>
  <c r="G43"/>
  <c r="H38"/>
  <c r="G38"/>
  <c r="H6"/>
  <c r="G6"/>
  <c r="E6"/>
  <c r="E748" s="1"/>
  <c r="D6"/>
  <c r="D748" s="1"/>
  <c r="I747"/>
  <c r="I746"/>
  <c r="I745"/>
  <c r="I743"/>
  <c r="I742"/>
  <c r="I741"/>
  <c r="I740"/>
  <c r="I739"/>
  <c r="I738"/>
  <c r="I737"/>
  <c r="I736"/>
  <c r="I734"/>
  <c r="I733"/>
  <c r="I732"/>
  <c r="I731"/>
  <c r="I730"/>
  <c r="I729"/>
  <c r="I728"/>
  <c r="I727"/>
  <c r="I725"/>
  <c r="I724"/>
  <c r="I723"/>
  <c r="I722"/>
  <c r="I721"/>
  <c r="I720"/>
  <c r="I718"/>
  <c r="I717"/>
  <c r="I716"/>
  <c r="I715"/>
  <c r="I714"/>
  <c r="I713"/>
  <c r="I712"/>
  <c r="I710"/>
  <c r="I709"/>
  <c r="I708"/>
  <c r="I707"/>
  <c r="I706"/>
  <c r="I704"/>
  <c r="I703"/>
  <c r="I702"/>
  <c r="I701"/>
  <c r="I699"/>
  <c r="I698"/>
  <c r="I697"/>
  <c r="I695"/>
  <c r="I694"/>
  <c r="I693"/>
  <c r="I692"/>
  <c r="I690"/>
  <c r="I689"/>
  <c r="I688"/>
  <c r="I687"/>
  <c r="I686"/>
  <c r="I684"/>
  <c r="I683"/>
  <c r="I682"/>
  <c r="I681"/>
  <c r="I680"/>
  <c r="I679"/>
  <c r="I678"/>
  <c r="I677"/>
  <c r="I676"/>
  <c r="I675"/>
  <c r="I674"/>
  <c r="I672"/>
  <c r="I671"/>
  <c r="I670"/>
  <c r="I668"/>
  <c r="I667"/>
  <c r="I666"/>
  <c r="I665"/>
  <c r="I664"/>
  <c r="I663"/>
  <c r="I662"/>
  <c r="I660"/>
  <c r="I659"/>
  <c r="I658"/>
  <c r="I657"/>
  <c r="I656"/>
  <c r="I654"/>
  <c r="I653"/>
  <c r="I652"/>
  <c r="I650"/>
  <c r="I649"/>
  <c r="I648"/>
  <c r="I646"/>
  <c r="I645"/>
  <c r="I644"/>
  <c r="I642"/>
  <c r="I641"/>
  <c r="I640"/>
  <c r="I639"/>
  <c r="I638"/>
  <c r="I637"/>
  <c r="I636"/>
  <c r="I635"/>
  <c r="I634"/>
  <c r="I633"/>
  <c r="I632"/>
  <c r="I631"/>
  <c r="I629"/>
  <c r="I628"/>
  <c r="I627"/>
  <c r="I626"/>
  <c r="I625"/>
  <c r="I623"/>
  <c r="I622"/>
  <c r="I621"/>
  <c r="I619"/>
  <c r="I618"/>
  <c r="I617"/>
  <c r="I615"/>
  <c r="I614"/>
  <c r="I613"/>
  <c r="I611"/>
  <c r="I610"/>
  <c r="I609"/>
  <c r="I607"/>
  <c r="I606"/>
  <c r="I605"/>
  <c r="I603"/>
  <c r="I602"/>
  <c r="I601"/>
  <c r="I600"/>
  <c r="I598"/>
  <c r="I597"/>
  <c r="I596"/>
  <c r="I595"/>
  <c r="I594"/>
  <c r="I593"/>
  <c r="I592"/>
  <c r="I590"/>
  <c r="I589"/>
  <c r="I588"/>
  <c r="I587"/>
  <c r="I585"/>
  <c r="I584"/>
  <c r="I583"/>
  <c r="I582"/>
  <c r="I581"/>
  <c r="I580"/>
  <c r="I579"/>
  <c r="I577"/>
  <c r="I576"/>
  <c r="I575"/>
  <c r="I574"/>
  <c r="I572"/>
  <c r="I571"/>
  <c r="I570"/>
  <c r="I569"/>
  <c r="I567"/>
  <c r="I566"/>
  <c r="I565"/>
  <c r="I564"/>
  <c r="I562"/>
  <c r="I561"/>
  <c r="I559"/>
  <c r="I558"/>
  <c r="I557"/>
  <c r="I556"/>
  <c r="I555"/>
  <c r="I553"/>
  <c r="I552"/>
  <c r="I551"/>
  <c r="I550"/>
  <c r="I549"/>
  <c r="I548"/>
  <c r="I547"/>
  <c r="I545"/>
  <c r="I544"/>
  <c r="I543"/>
  <c r="I542"/>
  <c r="I540"/>
  <c r="I539"/>
  <c r="I538"/>
  <c r="I537"/>
  <c r="I535"/>
  <c r="I534"/>
  <c r="I532"/>
  <c r="I531"/>
  <c r="I530"/>
  <c r="I529"/>
  <c r="I528"/>
  <c r="I527"/>
  <c r="I526"/>
  <c r="I524"/>
  <c r="I523"/>
  <c r="I522"/>
  <c r="I520"/>
  <c r="I519"/>
  <c r="I518"/>
  <c r="I517"/>
  <c r="I516"/>
  <c r="I515"/>
  <c r="I514"/>
  <c r="I513"/>
  <c r="I511"/>
  <c r="I510"/>
  <c r="I509"/>
  <c r="I508"/>
  <c r="I507"/>
  <c r="I506"/>
  <c r="I505"/>
  <c r="I504"/>
  <c r="I503"/>
  <c r="I502"/>
  <c r="I501"/>
  <c r="I500"/>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1"/>
  <c r="I410"/>
  <c r="I409"/>
  <c r="I408"/>
  <c r="I407"/>
  <c r="I406"/>
  <c r="I404"/>
  <c r="I403"/>
  <c r="I402"/>
  <c r="I401"/>
  <c r="I400"/>
  <c r="I399"/>
  <c r="I398"/>
  <c r="I397"/>
  <c r="I396"/>
  <c r="I395"/>
  <c r="I394"/>
  <c r="I393"/>
  <c r="I392"/>
  <c r="I391"/>
  <c r="I389"/>
  <c r="I388"/>
  <c r="I387"/>
  <c r="I386"/>
  <c r="I385"/>
  <c r="I384"/>
  <c r="I383"/>
  <c r="I382"/>
  <c r="I381"/>
  <c r="I380"/>
  <c r="I378"/>
  <c r="I377"/>
  <c r="I375"/>
  <c r="I374"/>
  <c r="I372"/>
  <c r="I371"/>
  <c r="I370"/>
  <c r="I369"/>
  <c r="I368"/>
  <c r="I367"/>
  <c r="I365"/>
  <c r="I364"/>
  <c r="I363"/>
  <c r="I362"/>
  <c r="I361"/>
  <c r="I360"/>
  <c r="I359"/>
  <c r="I358"/>
  <c r="I357"/>
  <c r="I356"/>
  <c r="I354"/>
  <c r="I353"/>
  <c r="I352"/>
  <c r="I351"/>
  <c r="I350"/>
  <c r="I349"/>
  <c r="I348"/>
  <c r="I347"/>
  <c r="I346"/>
  <c r="I344"/>
  <c r="I343"/>
  <c r="I342"/>
  <c r="I341"/>
  <c r="I340"/>
  <c r="I339"/>
  <c r="I338"/>
  <c r="I337"/>
  <c r="I336"/>
  <c r="I335"/>
  <c r="I334"/>
  <c r="I333"/>
  <c r="I331"/>
  <c r="I330"/>
  <c r="I329"/>
  <c r="I328"/>
  <c r="I327"/>
  <c r="I325"/>
  <c r="I324"/>
  <c r="I323"/>
  <c r="I322"/>
  <c r="I321"/>
  <c r="I320"/>
  <c r="I319"/>
  <c r="I318"/>
  <c r="I316"/>
  <c r="I315"/>
  <c r="I314"/>
  <c r="I313"/>
  <c r="I311"/>
  <c r="I310"/>
  <c r="I309"/>
  <c r="I308"/>
  <c r="I307"/>
  <c r="I306"/>
  <c r="I305"/>
  <c r="I304"/>
  <c r="I303"/>
  <c r="I302"/>
  <c r="I301"/>
  <c r="I300"/>
  <c r="I299"/>
  <c r="I298"/>
  <c r="I297"/>
  <c r="I296"/>
  <c r="I295"/>
  <c r="I294"/>
  <c r="I293"/>
  <c r="I292"/>
  <c r="I291"/>
  <c r="I290"/>
  <c r="I289"/>
  <c r="I288"/>
  <c r="I286"/>
  <c r="I285"/>
  <c r="I284"/>
  <c r="I283"/>
  <c r="I282"/>
  <c r="I281"/>
  <c r="I280"/>
  <c r="I279"/>
  <c r="I278"/>
  <c r="I277"/>
  <c r="I275"/>
  <c r="I274"/>
  <c r="I273"/>
  <c r="I272"/>
  <c r="I271"/>
  <c r="I270"/>
  <c r="I269"/>
  <c r="I268"/>
  <c r="I267"/>
  <c r="I266"/>
  <c r="I264"/>
  <c r="I263"/>
  <c r="I262"/>
  <c r="I261"/>
  <c r="I260"/>
  <c r="I259"/>
  <c r="I258"/>
  <c r="I257"/>
  <c r="I256"/>
  <c r="I255"/>
  <c r="I254"/>
  <c r="I253"/>
  <c r="I252"/>
  <c r="I251"/>
  <c r="I250"/>
  <c r="I249"/>
  <c r="I248"/>
  <c r="I246"/>
  <c r="I245"/>
  <c r="I244"/>
  <c r="I243"/>
  <c r="I242"/>
  <c r="I241"/>
  <c r="I240"/>
  <c r="I239"/>
  <c r="I238"/>
  <c r="I237"/>
  <c r="I236"/>
  <c r="I235"/>
  <c r="I234"/>
  <c r="I233"/>
  <c r="I232"/>
  <c r="I231"/>
  <c r="I229"/>
  <c r="I228"/>
  <c r="I227"/>
  <c r="I226"/>
  <c r="I225"/>
  <c r="I224"/>
  <c r="I223"/>
  <c r="I222"/>
  <c r="I221"/>
  <c r="I220"/>
  <c r="I219"/>
  <c r="I218"/>
  <c r="I217"/>
  <c r="I216"/>
  <c r="I215"/>
  <c r="I214"/>
  <c r="I213"/>
  <c r="I212"/>
  <c r="I211"/>
  <c r="I210"/>
  <c r="I209"/>
  <c r="I208"/>
  <c r="I207"/>
  <c r="I206"/>
  <c r="I205"/>
  <c r="I203"/>
  <c r="I202"/>
  <c r="I201"/>
  <c r="I200"/>
  <c r="I199"/>
  <c r="I198"/>
  <c r="I196"/>
  <c r="I195"/>
  <c r="I193"/>
  <c r="I192"/>
  <c r="I191"/>
  <c r="I190"/>
  <c r="I189"/>
  <c r="I188"/>
  <c r="I187"/>
  <c r="I186"/>
  <c r="I185"/>
  <c r="I184"/>
  <c r="I183"/>
  <c r="I182"/>
  <c r="I181"/>
  <c r="I180"/>
  <c r="I179"/>
  <c r="I178"/>
  <c r="I177"/>
  <c r="I176"/>
  <c r="I174"/>
  <c r="I173"/>
  <c r="I171"/>
  <c r="I170"/>
  <c r="I169"/>
  <c r="I168"/>
  <c r="I167"/>
  <c r="I166"/>
  <c r="I164"/>
  <c r="I163"/>
  <c r="I162"/>
  <c r="I161"/>
  <c r="I160"/>
  <c r="I159"/>
  <c r="I158"/>
  <c r="I156"/>
  <c r="I155"/>
  <c r="I154"/>
  <c r="I153"/>
  <c r="I152"/>
  <c r="I151"/>
  <c r="I150"/>
  <c r="I148"/>
  <c r="I147"/>
  <c r="I146"/>
  <c r="I145"/>
  <c r="I144"/>
  <c r="I142"/>
  <c r="I141"/>
  <c r="I140"/>
  <c r="I139"/>
  <c r="I138"/>
  <c r="I137"/>
  <c r="I136"/>
  <c r="I135"/>
  <c r="I134"/>
  <c r="I133"/>
  <c r="I131"/>
  <c r="I130"/>
  <c r="I129"/>
  <c r="I128"/>
  <c r="I127"/>
  <c r="I126"/>
  <c r="I125"/>
  <c r="I124"/>
  <c r="I123"/>
  <c r="I122"/>
  <c r="I121"/>
  <c r="I120"/>
  <c r="I119"/>
  <c r="I118"/>
  <c r="I117"/>
  <c r="I116"/>
  <c r="I115"/>
  <c r="I114"/>
  <c r="I113"/>
  <c r="I112"/>
  <c r="I111"/>
  <c r="I109"/>
  <c r="I108"/>
  <c r="I107"/>
  <c r="I106"/>
  <c r="I105"/>
  <c r="I104"/>
  <c r="I103"/>
  <c r="I102"/>
  <c r="I100"/>
  <c r="I99"/>
  <c r="I98"/>
  <c r="I97"/>
  <c r="I96"/>
  <c r="I95"/>
  <c r="I94"/>
  <c r="I93"/>
  <c r="I92"/>
  <c r="I91"/>
  <c r="I90"/>
  <c r="I89"/>
  <c r="I88"/>
  <c r="I87"/>
  <c r="I86"/>
  <c r="I85"/>
  <c r="I84"/>
  <c r="I83"/>
  <c r="I82"/>
  <c r="I81"/>
  <c r="I80"/>
  <c r="I79"/>
  <c r="I78"/>
  <c r="I77"/>
  <c r="I76"/>
  <c r="I75"/>
  <c r="I73"/>
  <c r="I72"/>
  <c r="I70"/>
  <c r="I69"/>
  <c r="I68"/>
  <c r="I67"/>
  <c r="I66"/>
  <c r="I65"/>
  <c r="I64"/>
  <c r="I63"/>
  <c r="I62"/>
  <c r="I61"/>
  <c r="I59"/>
  <c r="I58"/>
  <c r="I57"/>
  <c r="I55"/>
  <c r="I54"/>
  <c r="I52"/>
  <c r="I51"/>
  <c r="I50"/>
  <c r="I48"/>
  <c r="I47"/>
  <c r="I46"/>
  <c r="I45"/>
  <c r="I44"/>
  <c r="I42"/>
  <c r="I41"/>
  <c r="I40"/>
  <c r="I39"/>
  <c r="I37"/>
  <c r="I36"/>
  <c r="I35"/>
  <c r="I34"/>
  <c r="I33"/>
  <c r="I32"/>
  <c r="I31"/>
  <c r="I30"/>
  <c r="I29"/>
  <c r="I28"/>
  <c r="I27"/>
  <c r="I26"/>
  <c r="I25"/>
  <c r="I24"/>
  <c r="I23"/>
  <c r="I22"/>
  <c r="I21"/>
  <c r="I20"/>
  <c r="I19"/>
  <c r="I18"/>
  <c r="I17"/>
  <c r="I16"/>
  <c r="I15"/>
  <c r="I14"/>
  <c r="I13"/>
  <c r="I12"/>
  <c r="I11"/>
  <c r="I10"/>
  <c r="I9"/>
  <c r="I8"/>
  <c r="I7"/>
  <c r="F747"/>
  <c r="F746"/>
  <c r="F745"/>
  <c r="F743"/>
  <c r="F742"/>
  <c r="F741"/>
  <c r="F740"/>
  <c r="F739"/>
  <c r="F738"/>
  <c r="F737"/>
  <c r="F736"/>
  <c r="F734"/>
  <c r="F733"/>
  <c r="F732"/>
  <c r="F731"/>
  <c r="F730"/>
  <c r="F729"/>
  <c r="F728"/>
  <c r="F727"/>
  <c r="F725"/>
  <c r="F724"/>
  <c r="F723"/>
  <c r="F722"/>
  <c r="F721"/>
  <c r="F720"/>
  <c r="F718"/>
  <c r="F717"/>
  <c r="F716"/>
  <c r="F715"/>
  <c r="F714"/>
  <c r="F713"/>
  <c r="F712"/>
  <c r="F710"/>
  <c r="F709"/>
  <c r="F708"/>
  <c r="F707"/>
  <c r="F706"/>
  <c r="F704"/>
  <c r="F703"/>
  <c r="F702"/>
  <c r="F701"/>
  <c r="F699"/>
  <c r="F698"/>
  <c r="F697"/>
  <c r="F695"/>
  <c r="F694"/>
  <c r="F693"/>
  <c r="F692"/>
  <c r="F690"/>
  <c r="F689"/>
  <c r="F688"/>
  <c r="F687"/>
  <c r="F686"/>
  <c r="F684"/>
  <c r="F683"/>
  <c r="F682"/>
  <c r="F681"/>
  <c r="F680"/>
  <c r="F679"/>
  <c r="F678"/>
  <c r="F677"/>
  <c r="F676"/>
  <c r="F675"/>
  <c r="F674"/>
  <c r="F672"/>
  <c r="F671"/>
  <c r="F670"/>
  <c r="F668"/>
  <c r="F667"/>
  <c r="F666"/>
  <c r="F665"/>
  <c r="F664"/>
  <c r="F663"/>
  <c r="F662"/>
  <c r="F660"/>
  <c r="F659"/>
  <c r="F658"/>
  <c r="F657"/>
  <c r="F656"/>
  <c r="F654"/>
  <c r="F653"/>
  <c r="F652"/>
  <c r="F650"/>
  <c r="F649"/>
  <c r="F648"/>
  <c r="F646"/>
  <c r="F645"/>
  <c r="F644"/>
  <c r="F642"/>
  <c r="F641"/>
  <c r="F640"/>
  <c r="F639"/>
  <c r="F638"/>
  <c r="F637"/>
  <c r="F636"/>
  <c r="F635"/>
  <c r="F634"/>
  <c r="F633"/>
  <c r="F632"/>
  <c r="F631"/>
  <c r="F629"/>
  <c r="F628"/>
  <c r="F627"/>
  <c r="F626"/>
  <c r="F625"/>
  <c r="F623"/>
  <c r="F622"/>
  <c r="F621"/>
  <c r="F619"/>
  <c r="F618"/>
  <c r="F617"/>
  <c r="F615"/>
  <c r="F614"/>
  <c r="F613"/>
  <c r="F611"/>
  <c r="F610"/>
  <c r="F609"/>
  <c r="F607"/>
  <c r="F606"/>
  <c r="F605"/>
  <c r="F603"/>
  <c r="F602"/>
  <c r="F601"/>
  <c r="F600"/>
  <c r="F598"/>
  <c r="F597"/>
  <c r="F596"/>
  <c r="F595"/>
  <c r="F594"/>
  <c r="F593"/>
  <c r="F592"/>
  <c r="F590"/>
  <c r="F589"/>
  <c r="F588"/>
  <c r="F587"/>
  <c r="F585"/>
  <c r="F584"/>
  <c r="F583"/>
  <c r="F582"/>
  <c r="F581"/>
  <c r="F580"/>
  <c r="F579"/>
  <c r="F577"/>
  <c r="F576"/>
  <c r="F575"/>
  <c r="F574"/>
  <c r="F572"/>
  <c r="F571"/>
  <c r="F570"/>
  <c r="F569"/>
  <c r="F567"/>
  <c r="F566"/>
  <c r="F565"/>
  <c r="F564"/>
  <c r="F562"/>
  <c r="F561"/>
  <c r="F559"/>
  <c r="F558"/>
  <c r="F557"/>
  <c r="F556"/>
  <c r="F555"/>
  <c r="F553"/>
  <c r="F552"/>
  <c r="F551"/>
  <c r="F550"/>
  <c r="F549"/>
  <c r="F548"/>
  <c r="F547"/>
  <c r="F545"/>
  <c r="F544"/>
  <c r="F543"/>
  <c r="F542"/>
  <c r="F540"/>
  <c r="F539"/>
  <c r="F538"/>
  <c r="F537"/>
  <c r="F535"/>
  <c r="F534"/>
  <c r="F532"/>
  <c r="F531"/>
  <c r="F530"/>
  <c r="F529"/>
  <c r="F528"/>
  <c r="F527"/>
  <c r="F526"/>
  <c r="F524"/>
  <c r="F523"/>
  <c r="F522"/>
  <c r="F520"/>
  <c r="F519"/>
  <c r="F518"/>
  <c r="F517"/>
  <c r="F516"/>
  <c r="F515"/>
  <c r="F514"/>
  <c r="F513"/>
  <c r="F511"/>
  <c r="F510"/>
  <c r="F509"/>
  <c r="F508"/>
  <c r="F507"/>
  <c r="F506"/>
  <c r="F505"/>
  <c r="F504"/>
  <c r="F503"/>
  <c r="F502"/>
  <c r="F501"/>
  <c r="F500"/>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1"/>
  <c r="F410"/>
  <c r="F409"/>
  <c r="F408"/>
  <c r="F407"/>
  <c r="F406"/>
  <c r="F404"/>
  <c r="F403"/>
  <c r="F402"/>
  <c r="F401"/>
  <c r="F400"/>
  <c r="F399"/>
  <c r="F398"/>
  <c r="F397"/>
  <c r="F396"/>
  <c r="F395"/>
  <c r="F394"/>
  <c r="F393"/>
  <c r="F392"/>
  <c r="F391"/>
  <c r="F389"/>
  <c r="F388"/>
  <c r="F387"/>
  <c r="F386"/>
  <c r="F385"/>
  <c r="F384"/>
  <c r="F383"/>
  <c r="F382"/>
  <c r="F381"/>
  <c r="F380"/>
  <c r="F378"/>
  <c r="F377"/>
  <c r="F375"/>
  <c r="F374"/>
  <c r="F372"/>
  <c r="F371"/>
  <c r="F370"/>
  <c r="F369"/>
  <c r="F368"/>
  <c r="F367"/>
  <c r="F365"/>
  <c r="F364"/>
  <c r="F363"/>
  <c r="F362"/>
  <c r="F361"/>
  <c r="F360"/>
  <c r="F359"/>
  <c r="F358"/>
  <c r="F357"/>
  <c r="F356"/>
  <c r="F354"/>
  <c r="F353"/>
  <c r="F352"/>
  <c r="F351"/>
  <c r="F350"/>
  <c r="F349"/>
  <c r="F348"/>
  <c r="F347"/>
  <c r="F346"/>
  <c r="F344"/>
  <c r="F343"/>
  <c r="F342"/>
  <c r="F341"/>
  <c r="F340"/>
  <c r="F339"/>
  <c r="F338"/>
  <c r="F337"/>
  <c r="F336"/>
  <c r="F335"/>
  <c r="F334"/>
  <c r="F333"/>
  <c r="F331"/>
  <c r="F330"/>
  <c r="F329"/>
  <c r="F328"/>
  <c r="F327"/>
  <c r="F325"/>
  <c r="F324"/>
  <c r="F323"/>
  <c r="F322"/>
  <c r="F321"/>
  <c r="F320"/>
  <c r="F319"/>
  <c r="F318"/>
  <c r="F316"/>
  <c r="F315"/>
  <c r="F314"/>
  <c r="F313"/>
  <c r="F311"/>
  <c r="F310"/>
  <c r="F309"/>
  <c r="F308"/>
  <c r="F307"/>
  <c r="F306"/>
  <c r="F305"/>
  <c r="F304"/>
  <c r="F303"/>
  <c r="F302"/>
  <c r="F301"/>
  <c r="F300"/>
  <c r="F299"/>
  <c r="F298"/>
  <c r="F297"/>
  <c r="F296"/>
  <c r="F295"/>
  <c r="F294"/>
  <c r="F293"/>
  <c r="F292"/>
  <c r="F291"/>
  <c r="F290"/>
  <c r="F289"/>
  <c r="F288"/>
  <c r="F286"/>
  <c r="F285"/>
  <c r="F284"/>
  <c r="F283"/>
  <c r="F282"/>
  <c r="F281"/>
  <c r="F280"/>
  <c r="F279"/>
  <c r="F278"/>
  <c r="F277"/>
  <c r="F275"/>
  <c r="F274"/>
  <c r="F273"/>
  <c r="F272"/>
  <c r="F271"/>
  <c r="F270"/>
  <c r="F269"/>
  <c r="F268"/>
  <c r="F267"/>
  <c r="F266"/>
  <c r="F264"/>
  <c r="F263"/>
  <c r="F262"/>
  <c r="F261"/>
  <c r="F260"/>
  <c r="F259"/>
  <c r="F258"/>
  <c r="F257"/>
  <c r="F256"/>
  <c r="F255"/>
  <c r="F254"/>
  <c r="F253"/>
  <c r="F252"/>
  <c r="F251"/>
  <c r="F250"/>
  <c r="F249"/>
  <c r="F248"/>
  <c r="F246"/>
  <c r="F245"/>
  <c r="F244"/>
  <c r="F243"/>
  <c r="F242"/>
  <c r="F241"/>
  <c r="F240"/>
  <c r="F239"/>
  <c r="F238"/>
  <c r="F237"/>
  <c r="F236"/>
  <c r="F235"/>
  <c r="F234"/>
  <c r="F233"/>
  <c r="F232"/>
  <c r="F231"/>
  <c r="F229"/>
  <c r="F228"/>
  <c r="F227"/>
  <c r="F226"/>
  <c r="F225"/>
  <c r="F224"/>
  <c r="F223"/>
  <c r="F222"/>
  <c r="F221"/>
  <c r="F220"/>
  <c r="F219"/>
  <c r="F218"/>
  <c r="F217"/>
  <c r="F216"/>
  <c r="F215"/>
  <c r="F214"/>
  <c r="F213"/>
  <c r="F212"/>
  <c r="F211"/>
  <c r="F210"/>
  <c r="F209"/>
  <c r="F208"/>
  <c r="F207"/>
  <c r="F206"/>
  <c r="F205"/>
  <c r="F203"/>
  <c r="F202"/>
  <c r="F201"/>
  <c r="F200"/>
  <c r="F199"/>
  <c r="F198"/>
  <c r="F196"/>
  <c r="F195"/>
  <c r="F193"/>
  <c r="F192"/>
  <c r="F191"/>
  <c r="F190"/>
  <c r="F189"/>
  <c r="F188"/>
  <c r="F187"/>
  <c r="F186"/>
  <c r="F185"/>
  <c r="F184"/>
  <c r="F183"/>
  <c r="F182"/>
  <c r="F181"/>
  <c r="F180"/>
  <c r="F179"/>
  <c r="F178"/>
  <c r="F177"/>
  <c r="F176"/>
  <c r="F174"/>
  <c r="F173"/>
  <c r="F171"/>
  <c r="F170"/>
  <c r="F169"/>
  <c r="F168"/>
  <c r="F167"/>
  <c r="F166"/>
  <c r="F164"/>
  <c r="F163"/>
  <c r="F162"/>
  <c r="F161"/>
  <c r="F160"/>
  <c r="F159"/>
  <c r="F158"/>
  <c r="F156"/>
  <c r="F155"/>
  <c r="F154"/>
  <c r="F153"/>
  <c r="F152"/>
  <c r="F151"/>
  <c r="F150"/>
  <c r="F148"/>
  <c r="F147"/>
  <c r="F146"/>
  <c r="F145"/>
  <c r="F144"/>
  <c r="F142"/>
  <c r="F141"/>
  <c r="F140"/>
  <c r="F139"/>
  <c r="F138"/>
  <c r="F137"/>
  <c r="F136"/>
  <c r="F135"/>
  <c r="F134"/>
  <c r="F133"/>
  <c r="F131"/>
  <c r="F130"/>
  <c r="F129"/>
  <c r="F128"/>
  <c r="F127"/>
  <c r="F126"/>
  <c r="F125"/>
  <c r="F124"/>
  <c r="F123"/>
  <c r="F122"/>
  <c r="F121"/>
  <c r="F120"/>
  <c r="F119"/>
  <c r="F118"/>
  <c r="F117"/>
  <c r="F116"/>
  <c r="F115"/>
  <c r="F114"/>
  <c r="F113"/>
  <c r="F112"/>
  <c r="F111"/>
  <c r="F109"/>
  <c r="F108"/>
  <c r="F107"/>
  <c r="F106"/>
  <c r="F105"/>
  <c r="F104"/>
  <c r="F103"/>
  <c r="F102"/>
  <c r="F100"/>
  <c r="F99"/>
  <c r="F98"/>
  <c r="F97"/>
  <c r="F96"/>
  <c r="F95"/>
  <c r="F94"/>
  <c r="F93"/>
  <c r="F92"/>
  <c r="F91"/>
  <c r="F90"/>
  <c r="F89"/>
  <c r="F88"/>
  <c r="F87"/>
  <c r="F86"/>
  <c r="F85"/>
  <c r="F84"/>
  <c r="F83"/>
  <c r="F82"/>
  <c r="F81"/>
  <c r="F80"/>
  <c r="F79"/>
  <c r="F78"/>
  <c r="F77"/>
  <c r="F76"/>
  <c r="F75"/>
  <c r="F52"/>
  <c r="F51"/>
  <c r="F50"/>
  <c r="F48"/>
  <c r="F47"/>
  <c r="F46"/>
  <c r="F45"/>
  <c r="F44"/>
  <c r="F42"/>
  <c r="F41"/>
  <c r="F40"/>
  <c r="F39"/>
  <c r="F37"/>
  <c r="F36"/>
  <c r="F35"/>
  <c r="F34"/>
  <c r="F33"/>
  <c r="F32"/>
  <c r="F31"/>
  <c r="F30"/>
  <c r="F29"/>
  <c r="F28"/>
  <c r="F27"/>
  <c r="F26"/>
  <c r="F25"/>
  <c r="F24"/>
  <c r="F23"/>
  <c r="F22"/>
  <c r="F21"/>
  <c r="F20"/>
  <c r="F19"/>
  <c r="F18"/>
  <c r="F17"/>
  <c r="F16"/>
  <c r="F15"/>
  <c r="F14"/>
  <c r="F13"/>
  <c r="F12"/>
  <c r="F11"/>
  <c r="F10"/>
  <c r="F9"/>
  <c r="F8"/>
  <c r="F7"/>
  <c r="T40" i="45"/>
  <c r="T39"/>
  <c r="T38"/>
  <c r="T37"/>
  <c r="T36"/>
  <c r="T35"/>
  <c r="T34"/>
  <c r="T33"/>
  <c r="T32"/>
  <c r="T31"/>
  <c r="T30"/>
  <c r="T29"/>
  <c r="T28"/>
  <c r="P40"/>
  <c r="O40"/>
  <c r="P39"/>
  <c r="O39"/>
  <c r="P38"/>
  <c r="O38"/>
  <c r="Q38" s="1"/>
  <c r="P37"/>
  <c r="O37"/>
  <c r="P36"/>
  <c r="O36"/>
  <c r="P35"/>
  <c r="Q35" s="1"/>
  <c r="O35"/>
  <c r="P34"/>
  <c r="O34"/>
  <c r="P33"/>
  <c r="Q33" s="1"/>
  <c r="O33"/>
  <c r="P32"/>
  <c r="O32"/>
  <c r="P31"/>
  <c r="Q31" s="1"/>
  <c r="O31"/>
  <c r="P30"/>
  <c r="O30"/>
  <c r="P29"/>
  <c r="O29"/>
  <c r="P28"/>
  <c r="O28"/>
  <c r="I86" i="15"/>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Y7" i="14"/>
  <c r="I749" i="6"/>
  <c r="H749"/>
  <c r="G749"/>
  <c r="F749"/>
  <c r="E749"/>
  <c r="D749"/>
  <c r="I740"/>
  <c r="H740"/>
  <c r="G740"/>
  <c r="F740"/>
  <c r="E740"/>
  <c r="D740"/>
  <c r="I731"/>
  <c r="H731"/>
  <c r="G731"/>
  <c r="F731"/>
  <c r="E731"/>
  <c r="D731"/>
  <c r="I724"/>
  <c r="H724"/>
  <c r="G724"/>
  <c r="F724"/>
  <c r="E724"/>
  <c r="D724"/>
  <c r="I716"/>
  <c r="H716"/>
  <c r="G716"/>
  <c r="F716"/>
  <c r="E716"/>
  <c r="D716"/>
  <c r="I710"/>
  <c r="H710"/>
  <c r="G710"/>
  <c r="F710"/>
  <c r="E710"/>
  <c r="D710"/>
  <c r="I705"/>
  <c r="H705"/>
  <c r="G705"/>
  <c r="F705"/>
  <c r="E705"/>
  <c r="D705"/>
  <c r="I701"/>
  <c r="H701"/>
  <c r="G701"/>
  <c r="F701"/>
  <c r="E701"/>
  <c r="D701"/>
  <c r="I696"/>
  <c r="H696"/>
  <c r="G696"/>
  <c r="F696"/>
  <c r="E696"/>
  <c r="D696"/>
  <c r="I690"/>
  <c r="H690"/>
  <c r="G690"/>
  <c r="F690"/>
  <c r="E690"/>
  <c r="D690"/>
  <c r="I678"/>
  <c r="H678"/>
  <c r="G678"/>
  <c r="F678"/>
  <c r="E678"/>
  <c r="D678"/>
  <c r="I674"/>
  <c r="H674"/>
  <c r="G674"/>
  <c r="F674"/>
  <c r="E674"/>
  <c r="D674"/>
  <c r="I666"/>
  <c r="H666"/>
  <c r="G666"/>
  <c r="F666"/>
  <c r="E666"/>
  <c r="D666"/>
  <c r="I660"/>
  <c r="H660"/>
  <c r="G660"/>
  <c r="F660"/>
  <c r="E660"/>
  <c r="D660"/>
  <c r="I656"/>
  <c r="H656"/>
  <c r="G656"/>
  <c r="F656"/>
  <c r="E656"/>
  <c r="D656"/>
  <c r="I652"/>
  <c r="H652"/>
  <c r="G652"/>
  <c r="F652"/>
  <c r="E652"/>
  <c r="D652"/>
  <c r="I648"/>
  <c r="H648"/>
  <c r="G648"/>
  <c r="F648"/>
  <c r="E648"/>
  <c r="D648"/>
  <c r="I635"/>
  <c r="H635"/>
  <c r="G635"/>
  <c r="F635"/>
  <c r="E635"/>
  <c r="D635"/>
  <c r="I629"/>
  <c r="H629"/>
  <c r="G629"/>
  <c r="F629"/>
  <c r="E629"/>
  <c r="D629"/>
  <c r="I625"/>
  <c r="H625"/>
  <c r="G625"/>
  <c r="F625"/>
  <c r="E625"/>
  <c r="D625"/>
  <c r="I621"/>
  <c r="H621"/>
  <c r="G621"/>
  <c r="F621"/>
  <c r="E621"/>
  <c r="D621"/>
  <c r="I617"/>
  <c r="H617"/>
  <c r="G617"/>
  <c r="F617"/>
  <c r="E617"/>
  <c r="D617"/>
  <c r="I613"/>
  <c r="H613"/>
  <c r="G613"/>
  <c r="F613"/>
  <c r="E613"/>
  <c r="D613"/>
  <c r="I609"/>
  <c r="H609"/>
  <c r="G609"/>
  <c r="F609"/>
  <c r="E609"/>
  <c r="D609"/>
  <c r="I604"/>
  <c r="H604"/>
  <c r="G604"/>
  <c r="F604"/>
  <c r="E604"/>
  <c r="D604"/>
  <c r="I596"/>
  <c r="H596"/>
  <c r="G596"/>
  <c r="F596"/>
  <c r="E596"/>
  <c r="D596"/>
  <c r="I591"/>
  <c r="H591"/>
  <c r="G591"/>
  <c r="F591"/>
  <c r="E591"/>
  <c r="D591"/>
  <c r="I583"/>
  <c r="H583"/>
  <c r="G583"/>
  <c r="F583"/>
  <c r="E583"/>
  <c r="D583"/>
  <c r="I578"/>
  <c r="H578"/>
  <c r="G578"/>
  <c r="F578"/>
  <c r="E578"/>
  <c r="D578"/>
  <c r="I573"/>
  <c r="H573"/>
  <c r="G573"/>
  <c r="F573"/>
  <c r="E573"/>
  <c r="D573"/>
  <c r="I568"/>
  <c r="H568"/>
  <c r="G568"/>
  <c r="F568"/>
  <c r="E568"/>
  <c r="D568"/>
  <c r="I565"/>
  <c r="H565"/>
  <c r="G565"/>
  <c r="F565"/>
  <c r="E565"/>
  <c r="D565"/>
  <c r="I559"/>
  <c r="H559"/>
  <c r="G559"/>
  <c r="F559"/>
  <c r="E559"/>
  <c r="D559"/>
  <c r="I551"/>
  <c r="H551"/>
  <c r="G551"/>
  <c r="F551"/>
  <c r="E551"/>
  <c r="D551"/>
  <c r="I546"/>
  <c r="H546"/>
  <c r="G546"/>
  <c r="F546"/>
  <c r="E546"/>
  <c r="D546"/>
  <c r="I541"/>
  <c r="H541"/>
  <c r="G541"/>
  <c r="F541"/>
  <c r="E541"/>
  <c r="D541"/>
  <c r="I538"/>
  <c r="H538"/>
  <c r="G538"/>
  <c r="F538"/>
  <c r="E538"/>
  <c r="D538"/>
  <c r="I530"/>
  <c r="H530"/>
  <c r="G530"/>
  <c r="F530"/>
  <c r="E530"/>
  <c r="D530"/>
  <c r="I526"/>
  <c r="H526"/>
  <c r="G526"/>
  <c r="F526"/>
  <c r="E526"/>
  <c r="D526"/>
  <c r="I517"/>
  <c r="H517"/>
  <c r="G517"/>
  <c r="F517"/>
  <c r="E517"/>
  <c r="D517"/>
  <c r="G500"/>
  <c r="F500"/>
  <c r="E500"/>
  <c r="D500"/>
  <c r="I462"/>
  <c r="H462"/>
  <c r="G462"/>
  <c r="F462"/>
  <c r="E462"/>
  <c r="D462"/>
  <c r="I413"/>
  <c r="H413"/>
  <c r="G413"/>
  <c r="F413"/>
  <c r="E413"/>
  <c r="D413"/>
  <c r="I406"/>
  <c r="H406"/>
  <c r="G406"/>
  <c r="F406"/>
  <c r="E406"/>
  <c r="D406"/>
  <c r="I391"/>
  <c r="H391"/>
  <c r="G391"/>
  <c r="F391"/>
  <c r="E391"/>
  <c r="D391"/>
  <c r="I380"/>
  <c r="H380"/>
  <c r="G380"/>
  <c r="F380"/>
  <c r="E380"/>
  <c r="D380"/>
  <c r="I377"/>
  <c r="H377"/>
  <c r="G377"/>
  <c r="F377"/>
  <c r="E377"/>
  <c r="D377"/>
  <c r="I374"/>
  <c r="H374"/>
  <c r="G374"/>
  <c r="F374"/>
  <c r="E374"/>
  <c r="D374"/>
  <c r="I367"/>
  <c r="H367"/>
  <c r="G367"/>
  <c r="F367"/>
  <c r="E367"/>
  <c r="D367"/>
  <c r="I356"/>
  <c r="H356"/>
  <c r="G356"/>
  <c r="F356"/>
  <c r="E356"/>
  <c r="D356"/>
  <c r="I346"/>
  <c r="H346"/>
  <c r="G346"/>
  <c r="F346"/>
  <c r="E346"/>
  <c r="D346"/>
  <c r="I333"/>
  <c r="H333"/>
  <c r="G333"/>
  <c r="F333"/>
  <c r="E333"/>
  <c r="D333"/>
  <c r="I327"/>
  <c r="H327"/>
  <c r="G327"/>
  <c r="F327"/>
  <c r="E327"/>
  <c r="D327"/>
  <c r="I318"/>
  <c r="H318"/>
  <c r="G318"/>
  <c r="F318"/>
  <c r="E318"/>
  <c r="D318"/>
  <c r="I313"/>
  <c r="H313"/>
  <c r="G313"/>
  <c r="F313"/>
  <c r="E313"/>
  <c r="D313"/>
  <c r="I288"/>
  <c r="H288"/>
  <c r="G288"/>
  <c r="F288"/>
  <c r="E288"/>
  <c r="D288"/>
  <c r="I277"/>
  <c r="H277"/>
  <c r="G277"/>
  <c r="F277"/>
  <c r="E277"/>
  <c r="D277"/>
  <c r="I248"/>
  <c r="H248"/>
  <c r="G248"/>
  <c r="F248"/>
  <c r="E248"/>
  <c r="D248"/>
  <c r="I231"/>
  <c r="H231"/>
  <c r="G231"/>
  <c r="F231"/>
  <c r="E231"/>
  <c r="D231"/>
  <c r="I205"/>
  <c r="H205"/>
  <c r="G205"/>
  <c r="F205"/>
  <c r="E205"/>
  <c r="D205"/>
  <c r="I198"/>
  <c r="H198"/>
  <c r="G198"/>
  <c r="F198"/>
  <c r="E198"/>
  <c r="D198"/>
  <c r="I195"/>
  <c r="H195"/>
  <c r="G195"/>
  <c r="F195"/>
  <c r="E195"/>
  <c r="D195"/>
  <c r="I176"/>
  <c r="H176"/>
  <c r="G176"/>
  <c r="F176"/>
  <c r="E176"/>
  <c r="D176"/>
  <c r="I173"/>
  <c r="H173"/>
  <c r="G173"/>
  <c r="F173"/>
  <c r="E173"/>
  <c r="D173"/>
  <c r="I166"/>
  <c r="H166"/>
  <c r="G166"/>
  <c r="F166"/>
  <c r="E166"/>
  <c r="D166"/>
  <c r="I158"/>
  <c r="H158"/>
  <c r="G158"/>
  <c r="F158"/>
  <c r="E158"/>
  <c r="D158"/>
  <c r="I150"/>
  <c r="H150"/>
  <c r="G150"/>
  <c r="F150"/>
  <c r="E150"/>
  <c r="D150"/>
  <c r="I144"/>
  <c r="H144"/>
  <c r="G144"/>
  <c r="F144"/>
  <c r="E144"/>
  <c r="D144"/>
  <c r="I133"/>
  <c r="H133"/>
  <c r="G133"/>
  <c r="F133"/>
  <c r="E133"/>
  <c r="D133"/>
  <c r="I111"/>
  <c r="H111"/>
  <c r="G111"/>
  <c r="F111"/>
  <c r="E111"/>
  <c r="D111"/>
  <c r="I102"/>
  <c r="H102"/>
  <c r="G102"/>
  <c r="F102"/>
  <c r="E102"/>
  <c r="D102"/>
  <c r="I75"/>
  <c r="H75"/>
  <c r="G75"/>
  <c r="F75"/>
  <c r="E75"/>
  <c r="D75"/>
  <c r="I72"/>
  <c r="H72"/>
  <c r="G72"/>
  <c r="F72"/>
  <c r="E72"/>
  <c r="D72"/>
  <c r="I61"/>
  <c r="H61"/>
  <c r="G61"/>
  <c r="F61"/>
  <c r="E61"/>
  <c r="D61"/>
  <c r="I57"/>
  <c r="H57"/>
  <c r="G57"/>
  <c r="F57"/>
  <c r="E57"/>
  <c r="D57"/>
  <c r="I54"/>
  <c r="H54"/>
  <c r="G54"/>
  <c r="F54"/>
  <c r="E54"/>
  <c r="D54"/>
  <c r="I50"/>
  <c r="H50"/>
  <c r="G50"/>
  <c r="F50"/>
  <c r="E50"/>
  <c r="D50"/>
  <c r="I44"/>
  <c r="H44"/>
  <c r="G44"/>
  <c r="F44"/>
  <c r="E44"/>
  <c r="D44"/>
  <c r="J752"/>
  <c r="J751"/>
  <c r="J748"/>
  <c r="J747"/>
  <c r="J746"/>
  <c r="J745"/>
  <c r="J744"/>
  <c r="J743"/>
  <c r="J742"/>
  <c r="J741"/>
  <c r="J739"/>
  <c r="J738"/>
  <c r="J737"/>
  <c r="J736"/>
  <c r="J735"/>
  <c r="J734"/>
  <c r="J733"/>
  <c r="J732"/>
  <c r="J730"/>
  <c r="J729"/>
  <c r="J728"/>
  <c r="J727"/>
  <c r="J726"/>
  <c r="J725"/>
  <c r="J723"/>
  <c r="J722"/>
  <c r="J721"/>
  <c r="J720"/>
  <c r="J719"/>
  <c r="J718"/>
  <c r="J717"/>
  <c r="J715"/>
  <c r="J714"/>
  <c r="J713"/>
  <c r="J712"/>
  <c r="J711"/>
  <c r="J709"/>
  <c r="J708"/>
  <c r="J707"/>
  <c r="J706"/>
  <c r="J704"/>
  <c r="J703"/>
  <c r="J702"/>
  <c r="J700"/>
  <c r="J699"/>
  <c r="J698"/>
  <c r="J697"/>
  <c r="J695"/>
  <c r="J694"/>
  <c r="J693"/>
  <c r="J692"/>
  <c r="J691"/>
  <c r="J689"/>
  <c r="J688"/>
  <c r="J687"/>
  <c r="J686"/>
  <c r="J685"/>
  <c r="J684"/>
  <c r="J683"/>
  <c r="J682"/>
  <c r="J681"/>
  <c r="J680"/>
  <c r="J679"/>
  <c r="J677"/>
  <c r="J676"/>
  <c r="J675"/>
  <c r="J673"/>
  <c r="J672"/>
  <c r="J671"/>
  <c r="J670"/>
  <c r="J669"/>
  <c r="J668"/>
  <c r="J667"/>
  <c r="J665"/>
  <c r="J664"/>
  <c r="J663"/>
  <c r="J662"/>
  <c r="J661"/>
  <c r="J659"/>
  <c r="J658"/>
  <c r="J657"/>
  <c r="J655"/>
  <c r="J654"/>
  <c r="J653"/>
  <c r="J651"/>
  <c r="J650"/>
  <c r="J649"/>
  <c r="J647"/>
  <c r="J646"/>
  <c r="J645"/>
  <c r="J644"/>
  <c r="J643"/>
  <c r="J642"/>
  <c r="J641"/>
  <c r="J640"/>
  <c r="J639"/>
  <c r="J638"/>
  <c r="J637"/>
  <c r="J636"/>
  <c r="J634"/>
  <c r="J633"/>
  <c r="J632"/>
  <c r="J631"/>
  <c r="J630"/>
  <c r="J628"/>
  <c r="J627"/>
  <c r="J626"/>
  <c r="J624"/>
  <c r="J623"/>
  <c r="J622"/>
  <c r="J620"/>
  <c r="J619"/>
  <c r="J618"/>
  <c r="J616"/>
  <c r="J615"/>
  <c r="J614"/>
  <c r="J612"/>
  <c r="J611"/>
  <c r="J610"/>
  <c r="J608"/>
  <c r="J607"/>
  <c r="J606"/>
  <c r="J605"/>
  <c r="J603"/>
  <c r="J602"/>
  <c r="J601"/>
  <c r="J600"/>
  <c r="J599"/>
  <c r="J598"/>
  <c r="J597"/>
  <c r="J595"/>
  <c r="J594"/>
  <c r="J593"/>
  <c r="J592"/>
  <c r="J590"/>
  <c r="J589"/>
  <c r="J588"/>
  <c r="J587"/>
  <c r="J586"/>
  <c r="J585"/>
  <c r="J584"/>
  <c r="J582"/>
  <c r="J581"/>
  <c r="J580"/>
  <c r="J579"/>
  <c r="J577"/>
  <c r="J576"/>
  <c r="J575"/>
  <c r="J574"/>
  <c r="J572"/>
  <c r="J571"/>
  <c r="J570"/>
  <c r="J569"/>
  <c r="J567"/>
  <c r="J566"/>
  <c r="J564"/>
  <c r="J563"/>
  <c r="J562"/>
  <c r="J561"/>
  <c r="J560"/>
  <c r="J558"/>
  <c r="J557"/>
  <c r="J556"/>
  <c r="J555"/>
  <c r="J554"/>
  <c r="J553"/>
  <c r="J552"/>
  <c r="J550"/>
  <c r="J549"/>
  <c r="J548"/>
  <c r="J547"/>
  <c r="J545"/>
  <c r="J544"/>
  <c r="J543"/>
  <c r="J542"/>
  <c r="J540"/>
  <c r="J539"/>
  <c r="J537"/>
  <c r="J536"/>
  <c r="J535"/>
  <c r="J534"/>
  <c r="J533"/>
  <c r="J532"/>
  <c r="J531"/>
  <c r="J529"/>
  <c r="J528"/>
  <c r="J527"/>
  <c r="J525"/>
  <c r="J524"/>
  <c r="J523"/>
  <c r="J522"/>
  <c r="J521"/>
  <c r="J520"/>
  <c r="J519"/>
  <c r="J518"/>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1"/>
  <c r="J460"/>
  <c r="J459"/>
  <c r="J458"/>
  <c r="J457"/>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2"/>
  <c r="J411"/>
  <c r="J410"/>
  <c r="J408"/>
  <c r="J407"/>
  <c r="J405"/>
  <c r="J404"/>
  <c r="J403"/>
  <c r="J402"/>
  <c r="J401"/>
  <c r="J400"/>
  <c r="J399"/>
  <c r="J398"/>
  <c r="J397"/>
  <c r="J396"/>
  <c r="J394"/>
  <c r="J393"/>
  <c r="J392"/>
  <c r="J390"/>
  <c r="J389"/>
  <c r="J388"/>
  <c r="J387"/>
  <c r="J386"/>
  <c r="J385"/>
  <c r="J384"/>
  <c r="J383"/>
  <c r="J382"/>
  <c r="J381"/>
  <c r="J376"/>
  <c r="J375"/>
  <c r="J373"/>
  <c r="J372"/>
  <c r="J371"/>
  <c r="J370"/>
  <c r="J369"/>
  <c r="J368"/>
  <c r="J366"/>
  <c r="J365"/>
  <c r="J364"/>
  <c r="J363"/>
  <c r="J362"/>
  <c r="J361"/>
  <c r="J360"/>
  <c r="J359"/>
  <c r="J358"/>
  <c r="J357"/>
  <c r="J346"/>
  <c r="J345"/>
  <c r="J344"/>
  <c r="J343"/>
  <c r="J342"/>
  <c r="J341"/>
  <c r="J340"/>
  <c r="J339"/>
  <c r="J338"/>
  <c r="J337"/>
  <c r="J336"/>
  <c r="J335"/>
  <c r="J334"/>
  <c r="J332"/>
  <c r="J331"/>
  <c r="J330"/>
  <c r="J329"/>
  <c r="J316"/>
  <c r="J315"/>
  <c r="J314"/>
  <c r="J312"/>
  <c r="J311"/>
  <c r="J310"/>
  <c r="J309"/>
  <c r="J308"/>
  <c r="J306"/>
  <c r="J305"/>
  <c r="J304"/>
  <c r="J303"/>
  <c r="J302"/>
  <c r="J301"/>
  <c r="J300"/>
  <c r="J299"/>
  <c r="J298"/>
  <c r="J297"/>
  <c r="J296"/>
  <c r="J295"/>
  <c r="J294"/>
  <c r="J293"/>
  <c r="J292"/>
  <c r="J291"/>
  <c r="J290"/>
  <c r="J289"/>
  <c r="J247"/>
  <c r="J245"/>
  <c r="J244"/>
  <c r="J243"/>
  <c r="J242"/>
  <c r="J241"/>
  <c r="J240"/>
  <c r="J239"/>
  <c r="J238"/>
  <c r="J237"/>
  <c r="J236"/>
  <c r="J235"/>
  <c r="J234"/>
  <c r="J233"/>
  <c r="J232"/>
  <c r="J230"/>
  <c r="J228"/>
  <c r="J227"/>
  <c r="J226"/>
  <c r="J225"/>
  <c r="J224"/>
  <c r="J223"/>
  <c r="J222"/>
  <c r="J221"/>
  <c r="J220"/>
  <c r="J219"/>
  <c r="J218"/>
  <c r="J213"/>
  <c r="J212"/>
  <c r="J207"/>
  <c r="J206"/>
  <c r="J204"/>
  <c r="J199"/>
  <c r="J197"/>
  <c r="J196"/>
  <c r="J194"/>
  <c r="J193"/>
  <c r="J192"/>
  <c r="J191"/>
  <c r="J190"/>
  <c r="J189"/>
  <c r="J188"/>
  <c r="J187"/>
  <c r="J186"/>
  <c r="J185"/>
  <c r="J184"/>
  <c r="J183"/>
  <c r="J182"/>
  <c r="J181"/>
  <c r="J180"/>
  <c r="J179"/>
  <c r="J178"/>
  <c r="J177"/>
  <c r="J175"/>
  <c r="J174"/>
  <c r="J172"/>
  <c r="J171"/>
  <c r="J170"/>
  <c r="J169"/>
  <c r="J168"/>
  <c r="J167"/>
  <c r="J165"/>
  <c r="J164"/>
  <c r="J163"/>
  <c r="J162"/>
  <c r="J161"/>
  <c r="J160"/>
  <c r="J159"/>
  <c r="J157"/>
  <c r="J156"/>
  <c r="J155"/>
  <c r="J154"/>
  <c r="J153"/>
  <c r="J152"/>
  <c r="J151"/>
  <c r="J149"/>
  <c r="J148"/>
  <c r="J147"/>
  <c r="J146"/>
  <c r="J143"/>
  <c r="J142"/>
  <c r="J141"/>
  <c r="J139"/>
  <c r="J138"/>
  <c r="J137"/>
  <c r="J136"/>
  <c r="J135"/>
  <c r="J134"/>
  <c r="J132"/>
  <c r="J131"/>
  <c r="J130"/>
  <c r="J129"/>
  <c r="J128"/>
  <c r="J126"/>
  <c r="J125"/>
  <c r="J124"/>
  <c r="J123"/>
  <c r="J122"/>
  <c r="J121"/>
  <c r="J120"/>
  <c r="J119"/>
  <c r="J118"/>
  <c r="J117"/>
  <c r="J116"/>
  <c r="J115"/>
  <c r="J114"/>
  <c r="J113"/>
  <c r="J112"/>
  <c r="J110"/>
  <c r="J109"/>
  <c r="J108"/>
  <c r="J107"/>
  <c r="J106"/>
  <c r="J105"/>
  <c r="J104"/>
  <c r="J103"/>
  <c r="J101"/>
  <c r="J100"/>
  <c r="J99"/>
  <c r="J98"/>
  <c r="J97"/>
  <c r="J96"/>
  <c r="J95"/>
  <c r="J93"/>
  <c r="J92"/>
  <c r="J91"/>
  <c r="J90"/>
  <c r="J89"/>
  <c r="J88"/>
  <c r="J87"/>
  <c r="J86"/>
  <c r="J85"/>
  <c r="J84"/>
  <c r="J83"/>
  <c r="J82"/>
  <c r="J81"/>
  <c r="J80"/>
  <c r="J79"/>
  <c r="J78"/>
  <c r="J77"/>
  <c r="J76"/>
  <c r="J74"/>
  <c r="J73"/>
  <c r="J71"/>
  <c r="J70"/>
  <c r="J69"/>
  <c r="J68"/>
  <c r="J67"/>
  <c r="J66"/>
  <c r="J65"/>
  <c r="J64"/>
  <c r="J63"/>
  <c r="J62"/>
  <c r="J60"/>
  <c r="J59"/>
  <c r="J58"/>
  <c r="J56"/>
  <c r="J55"/>
  <c r="J49"/>
  <c r="J48"/>
  <c r="J47"/>
  <c r="J46"/>
  <c r="J45"/>
  <c r="Z752" i="5"/>
  <c r="Z751"/>
  <c r="Z750"/>
  <c r="Z748"/>
  <c r="Z747"/>
  <c r="Z746"/>
  <c r="Z745"/>
  <c r="Z744"/>
  <c r="Z743"/>
  <c r="Z742"/>
  <c r="Z741"/>
  <c r="Z739"/>
  <c r="Z738"/>
  <c r="Z737"/>
  <c r="Z736"/>
  <c r="Z735"/>
  <c r="Z734"/>
  <c r="Z733"/>
  <c r="Z732"/>
  <c r="Z730"/>
  <c r="Z729"/>
  <c r="Z728"/>
  <c r="Z727"/>
  <c r="Z726"/>
  <c r="Z725"/>
  <c r="Z723"/>
  <c r="Z722"/>
  <c r="Z721"/>
  <c r="Z720"/>
  <c r="Z719"/>
  <c r="Z718"/>
  <c r="Z717"/>
  <c r="Z715"/>
  <c r="Z714"/>
  <c r="Z713"/>
  <c r="Z712"/>
  <c r="Z711"/>
  <c r="Z709"/>
  <c r="Z708"/>
  <c r="Z707"/>
  <c r="Z706"/>
  <c r="Z704"/>
  <c r="Z703"/>
  <c r="Z702"/>
  <c r="Z700"/>
  <c r="Z699"/>
  <c r="Z698"/>
  <c r="Z697"/>
  <c r="Z695"/>
  <c r="Z694"/>
  <c r="Z693"/>
  <c r="Z692"/>
  <c r="Z691"/>
  <c r="Z689"/>
  <c r="Z688"/>
  <c r="Z687"/>
  <c r="Z686"/>
  <c r="Z685"/>
  <c r="Z684"/>
  <c r="Z683"/>
  <c r="Z682"/>
  <c r="Z681"/>
  <c r="Z680"/>
  <c r="Z679"/>
  <c r="Z677"/>
  <c r="Z676"/>
  <c r="Z675"/>
  <c r="Z673"/>
  <c r="Z672"/>
  <c r="Z671"/>
  <c r="Z670"/>
  <c r="Z669"/>
  <c r="Z668"/>
  <c r="Z667"/>
  <c r="Z665"/>
  <c r="Z664"/>
  <c r="Z663"/>
  <c r="Z662"/>
  <c r="Z661"/>
  <c r="Z659"/>
  <c r="Z658"/>
  <c r="Z657"/>
  <c r="Z655"/>
  <c r="Z654"/>
  <c r="Z653"/>
  <c r="Z651"/>
  <c r="Z650"/>
  <c r="Z649"/>
  <c r="Z647"/>
  <c r="Z646"/>
  <c r="Z645"/>
  <c r="Z644"/>
  <c r="Z643"/>
  <c r="Z642"/>
  <c r="Z641"/>
  <c r="Z640"/>
  <c r="Z639"/>
  <c r="Z638"/>
  <c r="Z637"/>
  <c r="Z636"/>
  <c r="Z634"/>
  <c r="Z633"/>
  <c r="Z632"/>
  <c r="Z631"/>
  <c r="Z630"/>
  <c r="Z628"/>
  <c r="Z627"/>
  <c r="Z626"/>
  <c r="Z624"/>
  <c r="Z623"/>
  <c r="Z622"/>
  <c r="Z620"/>
  <c r="Z619"/>
  <c r="Z618"/>
  <c r="Z616"/>
  <c r="Z615"/>
  <c r="Z614"/>
  <c r="Z612"/>
  <c r="Z611"/>
  <c r="Z610"/>
  <c r="Z608"/>
  <c r="Z607"/>
  <c r="Z606"/>
  <c r="Z605"/>
  <c r="Z603"/>
  <c r="Z602"/>
  <c r="Z601"/>
  <c r="Z600"/>
  <c r="Z599"/>
  <c r="Z598"/>
  <c r="Z597"/>
  <c r="Z595"/>
  <c r="Z594"/>
  <c r="Z593"/>
  <c r="Z592"/>
  <c r="Z590"/>
  <c r="Z589"/>
  <c r="Z588"/>
  <c r="Z587"/>
  <c r="Z586"/>
  <c r="Z585"/>
  <c r="Z584"/>
  <c r="Z582"/>
  <c r="Z581"/>
  <c r="Z580"/>
  <c r="Z579"/>
  <c r="Z577"/>
  <c r="Z576"/>
  <c r="Z575"/>
  <c r="Z574"/>
  <c r="Z572"/>
  <c r="Z571"/>
  <c r="Z570"/>
  <c r="Z569"/>
  <c r="Z567"/>
  <c r="Z566"/>
  <c r="Z564"/>
  <c r="Z563"/>
  <c r="Z562"/>
  <c r="Z561"/>
  <c r="Z560"/>
  <c r="Z558"/>
  <c r="Z557"/>
  <c r="Z556"/>
  <c r="Z555"/>
  <c r="Z554"/>
  <c r="Z553"/>
  <c r="Z552"/>
  <c r="Z550"/>
  <c r="Z549"/>
  <c r="Z548"/>
  <c r="Z547"/>
  <c r="Z545"/>
  <c r="Z544"/>
  <c r="Z543"/>
  <c r="Z542"/>
  <c r="Z540"/>
  <c r="Z539"/>
  <c r="Z537"/>
  <c r="Z536"/>
  <c r="Z535"/>
  <c r="Z534"/>
  <c r="Z533"/>
  <c r="Z532"/>
  <c r="Z531"/>
  <c r="Z529"/>
  <c r="Z528"/>
  <c r="Z527"/>
  <c r="Z525"/>
  <c r="Z524"/>
  <c r="Z523"/>
  <c r="Z522"/>
  <c r="Z521"/>
  <c r="Z520"/>
  <c r="Z519"/>
  <c r="Z518"/>
  <c r="Z512"/>
  <c r="Z511"/>
  <c r="Z510"/>
  <c r="Z509"/>
  <c r="Z508"/>
  <c r="Z507"/>
  <c r="Z506"/>
  <c r="Z505"/>
  <c r="Z504"/>
  <c r="Z503"/>
  <c r="Z502"/>
  <c r="Z501"/>
  <c r="Z499"/>
  <c r="Z498"/>
  <c r="Z497"/>
  <c r="Z496"/>
  <c r="Z495"/>
  <c r="Z494"/>
  <c r="Z493"/>
  <c r="Z492"/>
  <c r="Z491"/>
  <c r="Z490"/>
  <c r="Z489"/>
  <c r="Z488"/>
  <c r="Z487"/>
  <c r="Z486"/>
  <c r="Z485"/>
  <c r="Z484"/>
  <c r="Z483"/>
  <c r="Z482"/>
  <c r="Z481"/>
  <c r="Z480"/>
  <c r="Z479"/>
  <c r="Z478"/>
  <c r="Z477"/>
  <c r="Z476"/>
  <c r="Z475"/>
  <c r="Z474"/>
  <c r="Z473"/>
  <c r="Z472"/>
  <c r="Z471"/>
  <c r="Z470"/>
  <c r="Z469"/>
  <c r="Z468"/>
  <c r="Z467"/>
  <c r="Z466"/>
  <c r="Z465"/>
  <c r="Z464"/>
  <c r="Z463"/>
  <c r="Z461"/>
  <c r="Z460"/>
  <c r="Z459"/>
  <c r="Z458"/>
  <c r="Z457"/>
  <c r="Z456"/>
  <c r="Z455"/>
  <c r="Z454"/>
  <c r="Z453"/>
  <c r="Z452"/>
  <c r="Z451"/>
  <c r="Z450"/>
  <c r="Z449"/>
  <c r="Z448"/>
  <c r="Z447"/>
  <c r="Z446"/>
  <c r="Z445"/>
  <c r="Z444"/>
  <c r="Z443"/>
  <c r="Z442"/>
  <c r="Z441"/>
  <c r="Z440"/>
  <c r="Z439"/>
  <c r="Z438"/>
  <c r="Z437"/>
  <c r="Z436"/>
  <c r="Z435"/>
  <c r="Z434"/>
  <c r="Z433"/>
  <c r="Z432"/>
  <c r="Z431"/>
  <c r="Z430"/>
  <c r="Z429"/>
  <c r="Z428"/>
  <c r="Z427"/>
  <c r="Z426"/>
  <c r="Z425"/>
  <c r="Z424"/>
  <c r="Z423"/>
  <c r="Z422"/>
  <c r="Z421"/>
  <c r="Z420"/>
  <c r="Z419"/>
  <c r="Z418"/>
  <c r="Z417"/>
  <c r="Z416"/>
  <c r="Z415"/>
  <c r="Z414"/>
  <c r="Z412"/>
  <c r="Z411"/>
  <c r="Z410"/>
  <c r="Z409"/>
  <c r="Z408"/>
  <c r="Z407"/>
  <c r="Z405"/>
  <c r="Z404"/>
  <c r="Z403"/>
  <c r="Z402"/>
  <c r="Z401"/>
  <c r="Z400"/>
  <c r="Z399"/>
  <c r="Z398"/>
  <c r="Z397"/>
  <c r="Z396"/>
  <c r="Z395"/>
  <c r="Z394"/>
  <c r="Z393"/>
  <c r="Z392"/>
  <c r="Z390"/>
  <c r="Z389"/>
  <c r="Z388"/>
  <c r="Z387"/>
  <c r="Z386"/>
  <c r="Z385"/>
  <c r="Z384"/>
  <c r="Z383"/>
  <c r="Z382"/>
  <c r="Z381"/>
  <c r="Z379"/>
  <c r="Z378"/>
  <c r="Z376"/>
  <c r="Z375"/>
  <c r="Z373"/>
  <c r="Z372"/>
  <c r="Z371"/>
  <c r="Z370"/>
  <c r="Z369"/>
  <c r="Z368"/>
  <c r="Z366"/>
  <c r="Z365"/>
  <c r="Z364"/>
  <c r="Z363"/>
  <c r="Z362"/>
  <c r="Z361"/>
  <c r="Z360"/>
  <c r="Z359"/>
  <c r="Z358"/>
  <c r="Z357"/>
  <c r="Z355"/>
  <c r="Z354"/>
  <c r="Z353"/>
  <c r="Z352"/>
  <c r="Z351"/>
  <c r="Z350"/>
  <c r="Z349"/>
  <c r="Z348"/>
  <c r="Z347"/>
  <c r="Z345"/>
  <c r="Z344"/>
  <c r="Z343"/>
  <c r="Z342"/>
  <c r="Z341"/>
  <c r="Z340"/>
  <c r="Z339"/>
  <c r="Z338"/>
  <c r="Z337"/>
  <c r="Z336"/>
  <c r="Z335"/>
  <c r="Z334"/>
  <c r="Z332"/>
  <c r="Z331"/>
  <c r="Z330"/>
  <c r="Z329"/>
  <c r="Z328"/>
  <c r="Z326"/>
  <c r="Z325"/>
  <c r="Z324"/>
  <c r="Z323"/>
  <c r="Z322"/>
  <c r="Z321"/>
  <c r="Z320"/>
  <c r="Z319"/>
  <c r="Z317"/>
  <c r="Z316"/>
  <c r="Z315"/>
  <c r="Z314"/>
  <c r="Z312"/>
  <c r="Z311"/>
  <c r="Z310"/>
  <c r="Z309"/>
  <c r="Z308"/>
  <c r="Z307"/>
  <c r="Z306"/>
  <c r="Z305"/>
  <c r="Z304"/>
  <c r="Z303"/>
  <c r="Z302"/>
  <c r="Z301"/>
  <c r="Z300"/>
  <c r="Z299"/>
  <c r="Z298"/>
  <c r="Z297"/>
  <c r="Z296"/>
  <c r="Z295"/>
  <c r="Z294"/>
  <c r="Z293"/>
  <c r="Z292"/>
  <c r="Z291"/>
  <c r="Z290"/>
  <c r="Z289"/>
  <c r="Z287"/>
  <c r="Z286"/>
  <c r="Z285"/>
  <c r="Z284"/>
  <c r="Z283"/>
  <c r="Z282"/>
  <c r="Z281"/>
  <c r="Z280"/>
  <c r="Z279"/>
  <c r="Z278"/>
  <c r="Z276"/>
  <c r="Z275"/>
  <c r="Z274"/>
  <c r="Z273"/>
  <c r="Z272"/>
  <c r="Z271"/>
  <c r="Z270"/>
  <c r="Z269"/>
  <c r="Z268"/>
  <c r="Z267"/>
  <c r="Z265"/>
  <c r="Z264"/>
  <c r="Z263"/>
  <c r="Z262"/>
  <c r="Z261"/>
  <c r="Z260"/>
  <c r="Z259"/>
  <c r="Z258"/>
  <c r="Z257"/>
  <c r="Z256"/>
  <c r="Z255"/>
  <c r="Z254"/>
  <c r="Z253"/>
  <c r="Z252"/>
  <c r="Z251"/>
  <c r="Z250"/>
  <c r="Z249"/>
  <c r="Z247"/>
  <c r="Z246"/>
  <c r="Z245"/>
  <c r="Z244"/>
  <c r="Z243"/>
  <c r="Z242"/>
  <c r="Z241"/>
  <c r="Z240"/>
  <c r="Z239"/>
  <c r="Z238"/>
  <c r="Z237"/>
  <c r="Z236"/>
  <c r="Z235"/>
  <c r="Z234"/>
  <c r="Z233"/>
  <c r="Z232"/>
  <c r="Z230"/>
  <c r="Z229"/>
  <c r="Z228"/>
  <c r="Z227"/>
  <c r="Z226"/>
  <c r="Z225"/>
  <c r="Z224"/>
  <c r="Z223"/>
  <c r="Z222"/>
  <c r="Z221"/>
  <c r="Z220"/>
  <c r="Z219"/>
  <c r="Z218"/>
  <c r="Z217"/>
  <c r="Z216"/>
  <c r="Z215"/>
  <c r="Z214"/>
  <c r="Z213"/>
  <c r="Z212"/>
  <c r="Z211"/>
  <c r="Z210"/>
  <c r="Z209"/>
  <c r="Z208"/>
  <c r="Z207"/>
  <c r="Z206"/>
  <c r="Z204"/>
  <c r="Z203"/>
  <c r="Z202"/>
  <c r="Z201"/>
  <c r="Z200"/>
  <c r="Z199"/>
  <c r="Z197"/>
  <c r="Z196"/>
  <c r="Z194"/>
  <c r="Z193"/>
  <c r="Z192"/>
  <c r="Z191"/>
  <c r="Z190"/>
  <c r="Z189"/>
  <c r="Z188"/>
  <c r="Z187"/>
  <c r="Z186"/>
  <c r="Z185"/>
  <c r="Z184"/>
  <c r="Z183"/>
  <c r="Z182"/>
  <c r="Z181"/>
  <c r="Z180"/>
  <c r="Z179"/>
  <c r="Z178"/>
  <c r="Z177"/>
  <c r="Z175"/>
  <c r="Z174"/>
  <c r="Z172"/>
  <c r="Z171"/>
  <c r="Z170"/>
  <c r="Z169"/>
  <c r="Z168"/>
  <c r="Z167"/>
  <c r="Z165"/>
  <c r="Z164"/>
  <c r="Z163"/>
  <c r="Z162"/>
  <c r="Z161"/>
  <c r="Z160"/>
  <c r="Z159"/>
  <c r="Z157"/>
  <c r="Z156"/>
  <c r="Z155"/>
  <c r="Z154"/>
  <c r="Z153"/>
  <c r="Z152"/>
  <c r="Z151"/>
  <c r="Z149"/>
  <c r="Z148"/>
  <c r="Z147"/>
  <c r="Z146"/>
  <c r="Z145"/>
  <c r="Z143"/>
  <c r="Z142"/>
  <c r="Z141"/>
  <c r="Z140"/>
  <c r="Z139"/>
  <c r="Z138"/>
  <c r="Z137"/>
  <c r="Z136"/>
  <c r="Z135"/>
  <c r="Z134"/>
  <c r="Z132"/>
  <c r="Z131"/>
  <c r="Z130"/>
  <c r="Z129"/>
  <c r="Z128"/>
  <c r="Z127"/>
  <c r="Z126"/>
  <c r="Z125"/>
  <c r="Z124"/>
  <c r="Z123"/>
  <c r="Z122"/>
  <c r="Z121"/>
  <c r="Z120"/>
  <c r="Z119"/>
  <c r="Z118"/>
  <c r="Z117"/>
  <c r="Z116"/>
  <c r="Z115"/>
  <c r="Z114"/>
  <c r="Z113"/>
  <c r="Z112"/>
  <c r="Z110"/>
  <c r="Z109"/>
  <c r="Z108"/>
  <c r="Z107"/>
  <c r="Z106"/>
  <c r="Z105"/>
  <c r="Z104"/>
  <c r="Z103"/>
  <c r="Z101"/>
  <c r="Z100"/>
  <c r="Z99"/>
  <c r="Z98"/>
  <c r="Z97"/>
  <c r="Z96"/>
  <c r="Z95"/>
  <c r="Z94"/>
  <c r="Z93"/>
  <c r="Z92"/>
  <c r="Z91"/>
  <c r="Z90"/>
  <c r="Z89"/>
  <c r="Z88"/>
  <c r="Z87"/>
  <c r="Z86"/>
  <c r="Z85"/>
  <c r="Z84"/>
  <c r="Z83"/>
  <c r="Z82"/>
  <c r="Z81"/>
  <c r="Z80"/>
  <c r="Z79"/>
  <c r="Z78"/>
  <c r="Z77"/>
  <c r="Z76"/>
  <c r="Z74"/>
  <c r="Z73"/>
  <c r="Z71"/>
  <c r="Z70"/>
  <c r="Z69"/>
  <c r="Z68"/>
  <c r="Z67"/>
  <c r="Z66"/>
  <c r="Z65"/>
  <c r="Z64"/>
  <c r="Z63"/>
  <c r="Z62"/>
  <c r="Z60"/>
  <c r="Z59"/>
  <c r="Z58"/>
  <c r="Z56"/>
  <c r="Z55"/>
  <c r="Z53"/>
  <c r="Z52"/>
  <c r="Z51"/>
  <c r="Z49"/>
  <c r="Z48"/>
  <c r="Z47"/>
  <c r="Z46"/>
  <c r="Z45"/>
  <c r="Z43"/>
  <c r="Z42"/>
  <c r="Z41"/>
  <c r="Z40"/>
  <c r="Z38"/>
  <c r="Z37"/>
  <c r="Z36"/>
  <c r="Z35"/>
  <c r="Z34"/>
  <c r="Z33"/>
  <c r="Z32"/>
  <c r="Z31"/>
  <c r="Z30"/>
  <c r="Z29"/>
  <c r="Z28"/>
  <c r="Z27"/>
  <c r="Z26"/>
  <c r="Z25"/>
  <c r="Z24"/>
  <c r="Z23"/>
  <c r="Z22"/>
  <c r="Z21"/>
  <c r="Z20"/>
  <c r="Z19"/>
  <c r="Z18"/>
  <c r="Z17"/>
  <c r="Z16"/>
  <c r="Z15"/>
  <c r="Z14"/>
  <c r="Z13"/>
  <c r="Z12"/>
  <c r="Z11"/>
  <c r="Z10"/>
  <c r="Z9"/>
  <c r="Z8"/>
  <c r="I39" i="6"/>
  <c r="H39"/>
  <c r="G39"/>
  <c r="F39"/>
  <c r="E39"/>
  <c r="D39"/>
  <c r="I7"/>
  <c r="H7"/>
  <c r="G7"/>
  <c r="F7"/>
  <c r="E7"/>
  <c r="D7"/>
  <c r="Y749" i="5"/>
  <c r="X749"/>
  <c r="W749"/>
  <c r="V749"/>
  <c r="U749"/>
  <c r="T749"/>
  <c r="S749"/>
  <c r="R749"/>
  <c r="Q749"/>
  <c r="P749"/>
  <c r="O749"/>
  <c r="N749"/>
  <c r="M749"/>
  <c r="L749"/>
  <c r="K749"/>
  <c r="J749"/>
  <c r="I749"/>
  <c r="H749"/>
  <c r="G749"/>
  <c r="F749"/>
  <c r="E749"/>
  <c r="D749"/>
  <c r="Y740"/>
  <c r="X740"/>
  <c r="W740"/>
  <c r="V740"/>
  <c r="U740"/>
  <c r="T740"/>
  <c r="S740"/>
  <c r="R740"/>
  <c r="Q740"/>
  <c r="P740"/>
  <c r="O740"/>
  <c r="N740"/>
  <c r="M740"/>
  <c r="L740"/>
  <c r="K740"/>
  <c r="J740"/>
  <c r="I740"/>
  <c r="H740"/>
  <c r="G740"/>
  <c r="F740"/>
  <c r="E740"/>
  <c r="D740"/>
  <c r="Y731"/>
  <c r="X731"/>
  <c r="W731"/>
  <c r="V731"/>
  <c r="U731"/>
  <c r="T731"/>
  <c r="S731"/>
  <c r="R731"/>
  <c r="Q731"/>
  <c r="P731"/>
  <c r="O731"/>
  <c r="N731"/>
  <c r="M731"/>
  <c r="L731"/>
  <c r="K731"/>
  <c r="J731"/>
  <c r="I731"/>
  <c r="H731"/>
  <c r="G731"/>
  <c r="F731"/>
  <c r="E731"/>
  <c r="D731"/>
  <c r="Y724"/>
  <c r="X724"/>
  <c r="W724"/>
  <c r="V724"/>
  <c r="U724"/>
  <c r="T724"/>
  <c r="S724"/>
  <c r="R724"/>
  <c r="Q724"/>
  <c r="P724"/>
  <c r="O724"/>
  <c r="N724"/>
  <c r="M724"/>
  <c r="L724"/>
  <c r="K724"/>
  <c r="J724"/>
  <c r="I724"/>
  <c r="H724"/>
  <c r="G724"/>
  <c r="F724"/>
  <c r="E724"/>
  <c r="D724"/>
  <c r="Y716"/>
  <c r="X716"/>
  <c r="W716"/>
  <c r="V716"/>
  <c r="U716"/>
  <c r="T716"/>
  <c r="S716"/>
  <c r="R716"/>
  <c r="Q716"/>
  <c r="P716"/>
  <c r="O716"/>
  <c r="N716"/>
  <c r="M716"/>
  <c r="L716"/>
  <c r="K716"/>
  <c r="J716"/>
  <c r="I716"/>
  <c r="H716"/>
  <c r="G716"/>
  <c r="F716"/>
  <c r="E716"/>
  <c r="D716"/>
  <c r="Y710"/>
  <c r="X710"/>
  <c r="Y705"/>
  <c r="X705"/>
  <c r="W705"/>
  <c r="V705"/>
  <c r="U705"/>
  <c r="T705"/>
  <c r="S705"/>
  <c r="R705"/>
  <c r="Q705"/>
  <c r="P705"/>
  <c r="O705"/>
  <c r="N705"/>
  <c r="M705"/>
  <c r="L705"/>
  <c r="K705"/>
  <c r="J705"/>
  <c r="I705"/>
  <c r="H705"/>
  <c r="G705"/>
  <c r="F705"/>
  <c r="E705"/>
  <c r="D705"/>
  <c r="Y701"/>
  <c r="X701"/>
  <c r="W701"/>
  <c r="V701"/>
  <c r="U701"/>
  <c r="T701"/>
  <c r="S701"/>
  <c r="R701"/>
  <c r="Q701"/>
  <c r="P701"/>
  <c r="O701"/>
  <c r="N701"/>
  <c r="M701"/>
  <c r="L701"/>
  <c r="K701"/>
  <c r="J701"/>
  <c r="I701"/>
  <c r="H701"/>
  <c r="G701"/>
  <c r="F701"/>
  <c r="E701"/>
  <c r="D701"/>
  <c r="Y696"/>
  <c r="X696"/>
  <c r="W696"/>
  <c r="V696"/>
  <c r="U696"/>
  <c r="T696"/>
  <c r="S696"/>
  <c r="R696"/>
  <c r="Q696"/>
  <c r="P696"/>
  <c r="O696"/>
  <c r="N696"/>
  <c r="M696"/>
  <c r="L696"/>
  <c r="K696"/>
  <c r="J696"/>
  <c r="I696"/>
  <c r="H696"/>
  <c r="G696"/>
  <c r="F696"/>
  <c r="E696"/>
  <c r="D696"/>
  <c r="Y690"/>
  <c r="X690"/>
  <c r="W690"/>
  <c r="V690"/>
  <c r="U690"/>
  <c r="T690"/>
  <c r="S690"/>
  <c r="R690"/>
  <c r="Q690"/>
  <c r="P690"/>
  <c r="O690"/>
  <c r="N690"/>
  <c r="M690"/>
  <c r="L690"/>
  <c r="K690"/>
  <c r="J690"/>
  <c r="I690"/>
  <c r="H690"/>
  <c r="G690"/>
  <c r="F690"/>
  <c r="E690"/>
  <c r="D690"/>
  <c r="Y678"/>
  <c r="X678"/>
  <c r="W678"/>
  <c r="V678"/>
  <c r="U678"/>
  <c r="T678"/>
  <c r="S678"/>
  <c r="R678"/>
  <c r="Q678"/>
  <c r="P678"/>
  <c r="O678"/>
  <c r="N678"/>
  <c r="M678"/>
  <c r="L678"/>
  <c r="K678"/>
  <c r="J678"/>
  <c r="I678"/>
  <c r="H678"/>
  <c r="G678"/>
  <c r="F678"/>
  <c r="E678"/>
  <c r="D678"/>
  <c r="Y674"/>
  <c r="X674"/>
  <c r="W674"/>
  <c r="V674"/>
  <c r="U674"/>
  <c r="T674"/>
  <c r="S674"/>
  <c r="R674"/>
  <c r="Q674"/>
  <c r="P674"/>
  <c r="O674"/>
  <c r="N674"/>
  <c r="M674"/>
  <c r="L674"/>
  <c r="K674"/>
  <c r="J674"/>
  <c r="I674"/>
  <c r="H674"/>
  <c r="G674"/>
  <c r="F674"/>
  <c r="E674"/>
  <c r="D674"/>
  <c r="Y666"/>
  <c r="X666"/>
  <c r="W666"/>
  <c r="V666"/>
  <c r="U666"/>
  <c r="T666"/>
  <c r="S666"/>
  <c r="R666"/>
  <c r="Q666"/>
  <c r="P666"/>
  <c r="O666"/>
  <c r="N666"/>
  <c r="M666"/>
  <c r="L666"/>
  <c r="K666"/>
  <c r="J666"/>
  <c r="I666"/>
  <c r="H666"/>
  <c r="G666"/>
  <c r="F666"/>
  <c r="E666"/>
  <c r="D666"/>
  <c r="Y660"/>
  <c r="X660"/>
  <c r="W660"/>
  <c r="V660"/>
  <c r="U660"/>
  <c r="T660"/>
  <c r="S660"/>
  <c r="R660"/>
  <c r="Q660"/>
  <c r="P660"/>
  <c r="O660"/>
  <c r="N660"/>
  <c r="M660"/>
  <c r="L660"/>
  <c r="K660"/>
  <c r="J660"/>
  <c r="I660"/>
  <c r="H660"/>
  <c r="G660"/>
  <c r="F660"/>
  <c r="E660"/>
  <c r="D660"/>
  <c r="Y656"/>
  <c r="X656"/>
  <c r="W656"/>
  <c r="V656"/>
  <c r="U656"/>
  <c r="T656"/>
  <c r="S656"/>
  <c r="R656"/>
  <c r="Q656"/>
  <c r="P656"/>
  <c r="O656"/>
  <c r="N656"/>
  <c r="M656"/>
  <c r="L656"/>
  <c r="K656"/>
  <c r="J656"/>
  <c r="I656"/>
  <c r="H656"/>
  <c r="G656"/>
  <c r="F656"/>
  <c r="E656"/>
  <c r="D656"/>
  <c r="Y652"/>
  <c r="X652"/>
  <c r="W652"/>
  <c r="V652"/>
  <c r="U652"/>
  <c r="T652"/>
  <c r="S652"/>
  <c r="R652"/>
  <c r="Q652"/>
  <c r="P652"/>
  <c r="O652"/>
  <c r="N652"/>
  <c r="M652"/>
  <c r="L652"/>
  <c r="K652"/>
  <c r="J652"/>
  <c r="I652"/>
  <c r="H652"/>
  <c r="G652"/>
  <c r="F652"/>
  <c r="E652"/>
  <c r="D652"/>
  <c r="Y648"/>
  <c r="X648"/>
  <c r="W648"/>
  <c r="V648"/>
  <c r="U648"/>
  <c r="T648"/>
  <c r="S648"/>
  <c r="R648"/>
  <c r="Q648"/>
  <c r="P648"/>
  <c r="O648"/>
  <c r="N648"/>
  <c r="M648"/>
  <c r="L648"/>
  <c r="K648"/>
  <c r="J648"/>
  <c r="I648"/>
  <c r="H648"/>
  <c r="G648"/>
  <c r="F648"/>
  <c r="E648"/>
  <c r="D648"/>
  <c r="Y635"/>
  <c r="X635"/>
  <c r="W635"/>
  <c r="V635"/>
  <c r="U635"/>
  <c r="T635"/>
  <c r="S635"/>
  <c r="R635"/>
  <c r="Q635"/>
  <c r="P635"/>
  <c r="O635"/>
  <c r="N635"/>
  <c r="M635"/>
  <c r="L635"/>
  <c r="K635"/>
  <c r="J635"/>
  <c r="I635"/>
  <c r="H635"/>
  <c r="G635"/>
  <c r="F635"/>
  <c r="E635"/>
  <c r="D635"/>
  <c r="Y629"/>
  <c r="X629"/>
  <c r="W629"/>
  <c r="V629"/>
  <c r="U629"/>
  <c r="T629"/>
  <c r="S629"/>
  <c r="R629"/>
  <c r="Q629"/>
  <c r="P629"/>
  <c r="O629"/>
  <c r="N629"/>
  <c r="M629"/>
  <c r="L629"/>
  <c r="K629"/>
  <c r="J629"/>
  <c r="I629"/>
  <c r="H629"/>
  <c r="G629"/>
  <c r="F629"/>
  <c r="E629"/>
  <c r="D629"/>
  <c r="Y625"/>
  <c r="X625"/>
  <c r="W625"/>
  <c r="V625"/>
  <c r="U625"/>
  <c r="T625"/>
  <c r="S625"/>
  <c r="R625"/>
  <c r="Q625"/>
  <c r="P625"/>
  <c r="O625"/>
  <c r="N625"/>
  <c r="M625"/>
  <c r="L625"/>
  <c r="K625"/>
  <c r="J625"/>
  <c r="I625"/>
  <c r="H625"/>
  <c r="G625"/>
  <c r="F625"/>
  <c r="E625"/>
  <c r="D625"/>
  <c r="Y621"/>
  <c r="X621"/>
  <c r="W621"/>
  <c r="V621"/>
  <c r="U621"/>
  <c r="T621"/>
  <c r="S621"/>
  <c r="R621"/>
  <c r="Q621"/>
  <c r="P621"/>
  <c r="O621"/>
  <c r="N621"/>
  <c r="M621"/>
  <c r="L621"/>
  <c r="K621"/>
  <c r="J621"/>
  <c r="I621"/>
  <c r="H621"/>
  <c r="G621"/>
  <c r="F621"/>
  <c r="E621"/>
  <c r="D621"/>
  <c r="Y617"/>
  <c r="X617"/>
  <c r="W617"/>
  <c r="V617"/>
  <c r="U617"/>
  <c r="T617"/>
  <c r="S617"/>
  <c r="R617"/>
  <c r="Q617"/>
  <c r="P617"/>
  <c r="O617"/>
  <c r="N617"/>
  <c r="M617"/>
  <c r="L617"/>
  <c r="K617"/>
  <c r="J617"/>
  <c r="I617"/>
  <c r="H617"/>
  <c r="G617"/>
  <c r="F617"/>
  <c r="E617"/>
  <c r="D617"/>
  <c r="Y613"/>
  <c r="X613"/>
  <c r="W613"/>
  <c r="V613"/>
  <c r="U613"/>
  <c r="T613"/>
  <c r="S613"/>
  <c r="R613"/>
  <c r="Q613"/>
  <c r="P613"/>
  <c r="O613"/>
  <c r="N613"/>
  <c r="M613"/>
  <c r="L613"/>
  <c r="K613"/>
  <c r="J613"/>
  <c r="I613"/>
  <c r="H613"/>
  <c r="G613"/>
  <c r="F613"/>
  <c r="E613"/>
  <c r="D613"/>
  <c r="Y609"/>
  <c r="X609"/>
  <c r="W609"/>
  <c r="V609"/>
  <c r="U609"/>
  <c r="T609"/>
  <c r="S609"/>
  <c r="R609"/>
  <c r="Q609"/>
  <c r="P609"/>
  <c r="O609"/>
  <c r="N609"/>
  <c r="M609"/>
  <c r="L609"/>
  <c r="K609"/>
  <c r="J609"/>
  <c r="I609"/>
  <c r="H609"/>
  <c r="G609"/>
  <c r="F609"/>
  <c r="E609"/>
  <c r="D609"/>
  <c r="Y604"/>
  <c r="X604"/>
  <c r="W604"/>
  <c r="V604"/>
  <c r="U604"/>
  <c r="T604"/>
  <c r="S604"/>
  <c r="R604"/>
  <c r="Q604"/>
  <c r="P604"/>
  <c r="O604"/>
  <c r="N604"/>
  <c r="M604"/>
  <c r="L604"/>
  <c r="K604"/>
  <c r="J604"/>
  <c r="I604"/>
  <c r="H604"/>
  <c r="G604"/>
  <c r="F604"/>
  <c r="E604"/>
  <c r="D604"/>
  <c r="Y596"/>
  <c r="X596"/>
  <c r="W596"/>
  <c r="V596"/>
  <c r="U596"/>
  <c r="T596"/>
  <c r="S596"/>
  <c r="R596"/>
  <c r="Q596"/>
  <c r="P596"/>
  <c r="O596"/>
  <c r="N596"/>
  <c r="M596"/>
  <c r="L596"/>
  <c r="K596"/>
  <c r="J596"/>
  <c r="I596"/>
  <c r="H596"/>
  <c r="G596"/>
  <c r="F596"/>
  <c r="E596"/>
  <c r="D596"/>
  <c r="Y591"/>
  <c r="X591"/>
  <c r="W591"/>
  <c r="V591"/>
  <c r="U591"/>
  <c r="T591"/>
  <c r="S591"/>
  <c r="R591"/>
  <c r="Q591"/>
  <c r="P591"/>
  <c r="O591"/>
  <c r="N591"/>
  <c r="M591"/>
  <c r="L591"/>
  <c r="K591"/>
  <c r="J591"/>
  <c r="I591"/>
  <c r="H591"/>
  <c r="G591"/>
  <c r="F591"/>
  <c r="E591"/>
  <c r="D591"/>
  <c r="Y583"/>
  <c r="X583"/>
  <c r="W583"/>
  <c r="V583"/>
  <c r="U583"/>
  <c r="T583"/>
  <c r="S583"/>
  <c r="R583"/>
  <c r="Q583"/>
  <c r="P583"/>
  <c r="O583"/>
  <c r="N583"/>
  <c r="M583"/>
  <c r="L583"/>
  <c r="K583"/>
  <c r="J583"/>
  <c r="I583"/>
  <c r="H583"/>
  <c r="G583"/>
  <c r="F583"/>
  <c r="E583"/>
  <c r="D583"/>
  <c r="Y578"/>
  <c r="X578"/>
  <c r="W578"/>
  <c r="V578"/>
  <c r="U578"/>
  <c r="T578"/>
  <c r="S578"/>
  <c r="R578"/>
  <c r="Q578"/>
  <c r="P578"/>
  <c r="O578"/>
  <c r="N578"/>
  <c r="M578"/>
  <c r="L578"/>
  <c r="K578"/>
  <c r="J578"/>
  <c r="I578"/>
  <c r="H578"/>
  <c r="G578"/>
  <c r="F578"/>
  <c r="E578"/>
  <c r="D578"/>
  <c r="Y573"/>
  <c r="X573"/>
  <c r="W573"/>
  <c r="V573"/>
  <c r="U573"/>
  <c r="T573"/>
  <c r="S573"/>
  <c r="R573"/>
  <c r="Q573"/>
  <c r="P573"/>
  <c r="O573"/>
  <c r="N573"/>
  <c r="M573"/>
  <c r="L573"/>
  <c r="K573"/>
  <c r="J573"/>
  <c r="I573"/>
  <c r="H573"/>
  <c r="G573"/>
  <c r="F573"/>
  <c r="E573"/>
  <c r="D573"/>
  <c r="W568"/>
  <c r="V568"/>
  <c r="U568"/>
  <c r="T568"/>
  <c r="S568"/>
  <c r="R568"/>
  <c r="Q568"/>
  <c r="P568"/>
  <c r="O568"/>
  <c r="N568"/>
  <c r="M568"/>
  <c r="L568"/>
  <c r="K568"/>
  <c r="J568"/>
  <c r="I568"/>
  <c r="H568"/>
  <c r="G568"/>
  <c r="F568"/>
  <c r="E568"/>
  <c r="D568"/>
  <c r="Y565"/>
  <c r="X565"/>
  <c r="W565"/>
  <c r="V565"/>
  <c r="U565"/>
  <c r="T565"/>
  <c r="S565"/>
  <c r="R565"/>
  <c r="Q565"/>
  <c r="P565"/>
  <c r="O565"/>
  <c r="N565"/>
  <c r="M565"/>
  <c r="L565"/>
  <c r="K565"/>
  <c r="J565"/>
  <c r="I565"/>
  <c r="H565"/>
  <c r="G565"/>
  <c r="F565"/>
  <c r="E565"/>
  <c r="D565"/>
  <c r="Y559"/>
  <c r="X559"/>
  <c r="W559"/>
  <c r="V559"/>
  <c r="U559"/>
  <c r="T559"/>
  <c r="S559"/>
  <c r="R559"/>
  <c r="Q559"/>
  <c r="P559"/>
  <c r="O559"/>
  <c r="N559"/>
  <c r="M559"/>
  <c r="L559"/>
  <c r="K559"/>
  <c r="J559"/>
  <c r="I559"/>
  <c r="H559"/>
  <c r="G559"/>
  <c r="F559"/>
  <c r="E559"/>
  <c r="D559"/>
  <c r="Y551"/>
  <c r="X551"/>
  <c r="W551"/>
  <c r="V551"/>
  <c r="U551"/>
  <c r="T551"/>
  <c r="S551"/>
  <c r="R551"/>
  <c r="Q551"/>
  <c r="P551"/>
  <c r="O551"/>
  <c r="N551"/>
  <c r="M551"/>
  <c r="L551"/>
  <c r="K551"/>
  <c r="J551"/>
  <c r="I551"/>
  <c r="H551"/>
  <c r="G551"/>
  <c r="F551"/>
  <c r="E551"/>
  <c r="D551"/>
  <c r="Y546"/>
  <c r="X546"/>
  <c r="W546"/>
  <c r="V546"/>
  <c r="U546"/>
  <c r="T546"/>
  <c r="S546"/>
  <c r="R546"/>
  <c r="Q546"/>
  <c r="P546"/>
  <c r="O546"/>
  <c r="N546"/>
  <c r="M546"/>
  <c r="L546"/>
  <c r="K546"/>
  <c r="J546"/>
  <c r="I546"/>
  <c r="H546"/>
  <c r="G546"/>
  <c r="F546"/>
  <c r="E546"/>
  <c r="D546"/>
  <c r="Y541"/>
  <c r="W541"/>
  <c r="V541"/>
  <c r="U541"/>
  <c r="T541"/>
  <c r="S541"/>
  <c r="R541"/>
  <c r="Q541"/>
  <c r="P541"/>
  <c r="O541"/>
  <c r="N541"/>
  <c r="M541"/>
  <c r="L541"/>
  <c r="K541"/>
  <c r="J541"/>
  <c r="I541"/>
  <c r="H541"/>
  <c r="G541"/>
  <c r="F541"/>
  <c r="E541"/>
  <c r="D541"/>
  <c r="Y538"/>
  <c r="X538"/>
  <c r="W538"/>
  <c r="V538"/>
  <c r="U538"/>
  <c r="T538"/>
  <c r="S538"/>
  <c r="R538"/>
  <c r="Q538"/>
  <c r="P538"/>
  <c r="O538"/>
  <c r="N538"/>
  <c r="M538"/>
  <c r="L538"/>
  <c r="K538"/>
  <c r="J538"/>
  <c r="I538"/>
  <c r="H538"/>
  <c r="G538"/>
  <c r="F538"/>
  <c r="E538"/>
  <c r="D538"/>
  <c r="Y530"/>
  <c r="X530"/>
  <c r="W530"/>
  <c r="V530"/>
  <c r="U530"/>
  <c r="T530"/>
  <c r="S530"/>
  <c r="R530"/>
  <c r="Q530"/>
  <c r="P530"/>
  <c r="O530"/>
  <c r="N530"/>
  <c r="M530"/>
  <c r="L530"/>
  <c r="K530"/>
  <c r="J530"/>
  <c r="I530"/>
  <c r="H530"/>
  <c r="G530"/>
  <c r="F530"/>
  <c r="E530"/>
  <c r="D530"/>
  <c r="Y526"/>
  <c r="X526"/>
  <c r="W526"/>
  <c r="V526"/>
  <c r="U526"/>
  <c r="T526"/>
  <c r="S526"/>
  <c r="R526"/>
  <c r="Q526"/>
  <c r="P526"/>
  <c r="O526"/>
  <c r="N526"/>
  <c r="M526"/>
  <c r="L526"/>
  <c r="K526"/>
  <c r="J526"/>
  <c r="I526"/>
  <c r="H526"/>
  <c r="G526"/>
  <c r="F526"/>
  <c r="E526"/>
  <c r="D526"/>
  <c r="Y517"/>
  <c r="X517"/>
  <c r="W517"/>
  <c r="V517"/>
  <c r="U517"/>
  <c r="T517"/>
  <c r="S517"/>
  <c r="R517"/>
  <c r="Q517"/>
  <c r="P517"/>
  <c r="O517"/>
  <c r="N517"/>
  <c r="M517"/>
  <c r="L517"/>
  <c r="K517"/>
  <c r="J517"/>
  <c r="I517"/>
  <c r="H517"/>
  <c r="G517"/>
  <c r="F517"/>
  <c r="E517"/>
  <c r="D517"/>
  <c r="W500"/>
  <c r="V500"/>
  <c r="U500"/>
  <c r="T500"/>
  <c r="S500"/>
  <c r="R500"/>
  <c r="Q500"/>
  <c r="P500"/>
  <c r="O500"/>
  <c r="N500"/>
  <c r="M500"/>
  <c r="L500"/>
  <c r="K500"/>
  <c r="J500"/>
  <c r="I500"/>
  <c r="H500"/>
  <c r="G500"/>
  <c r="F500"/>
  <c r="E500"/>
  <c r="D500"/>
  <c r="W462"/>
  <c r="V462"/>
  <c r="U462"/>
  <c r="T462"/>
  <c r="S462"/>
  <c r="R462"/>
  <c r="Q462"/>
  <c r="P462"/>
  <c r="O462"/>
  <c r="N462"/>
  <c r="M462"/>
  <c r="L462"/>
  <c r="K462"/>
  <c r="J462"/>
  <c r="I462"/>
  <c r="H462"/>
  <c r="G462"/>
  <c r="F462"/>
  <c r="E462"/>
  <c r="D462"/>
  <c r="W413"/>
  <c r="V413"/>
  <c r="U413"/>
  <c r="T413"/>
  <c r="S413"/>
  <c r="R413"/>
  <c r="Q413"/>
  <c r="P413"/>
  <c r="O413"/>
  <c r="N413"/>
  <c r="M413"/>
  <c r="L413"/>
  <c r="K413"/>
  <c r="J413"/>
  <c r="I413"/>
  <c r="H413"/>
  <c r="G413"/>
  <c r="F413"/>
  <c r="E413"/>
  <c r="D413"/>
  <c r="W406"/>
  <c r="V406"/>
  <c r="U406"/>
  <c r="T406"/>
  <c r="S406"/>
  <c r="R406"/>
  <c r="Q406"/>
  <c r="P406"/>
  <c r="O406"/>
  <c r="N406"/>
  <c r="M406"/>
  <c r="L406"/>
  <c r="K406"/>
  <c r="J406"/>
  <c r="I406"/>
  <c r="H406"/>
  <c r="G406"/>
  <c r="F406"/>
  <c r="E406"/>
  <c r="D406"/>
  <c r="W391"/>
  <c r="V391"/>
  <c r="U391"/>
  <c r="T391"/>
  <c r="S391"/>
  <c r="R391"/>
  <c r="Q391"/>
  <c r="P391"/>
  <c r="O391"/>
  <c r="N391"/>
  <c r="M391"/>
  <c r="L391"/>
  <c r="K391"/>
  <c r="J391"/>
  <c r="I391"/>
  <c r="H391"/>
  <c r="G391"/>
  <c r="F391"/>
  <c r="E391"/>
  <c r="D391"/>
  <c r="W380"/>
  <c r="V380"/>
  <c r="U380"/>
  <c r="T380"/>
  <c r="S380"/>
  <c r="R380"/>
  <c r="Q380"/>
  <c r="P380"/>
  <c r="O380"/>
  <c r="N380"/>
  <c r="M380"/>
  <c r="L380"/>
  <c r="K380"/>
  <c r="J380"/>
  <c r="I380"/>
  <c r="H380"/>
  <c r="G380"/>
  <c r="F380"/>
  <c r="E380"/>
  <c r="D380"/>
  <c r="W377"/>
  <c r="V377"/>
  <c r="U377"/>
  <c r="T377"/>
  <c r="S377"/>
  <c r="R377"/>
  <c r="Q377"/>
  <c r="P377"/>
  <c r="O377"/>
  <c r="N377"/>
  <c r="M377"/>
  <c r="L377"/>
  <c r="K377"/>
  <c r="J377"/>
  <c r="I377"/>
  <c r="H377"/>
  <c r="G377"/>
  <c r="F377"/>
  <c r="E377"/>
  <c r="D377"/>
  <c r="W374"/>
  <c r="V374"/>
  <c r="U374"/>
  <c r="T374"/>
  <c r="S374"/>
  <c r="R374"/>
  <c r="Q374"/>
  <c r="P374"/>
  <c r="O374"/>
  <c r="N374"/>
  <c r="M374"/>
  <c r="L374"/>
  <c r="K374"/>
  <c r="J374"/>
  <c r="I374"/>
  <c r="H374"/>
  <c r="G374"/>
  <c r="F374"/>
  <c r="E374"/>
  <c r="D374"/>
  <c r="W367"/>
  <c r="V367"/>
  <c r="U367"/>
  <c r="T367"/>
  <c r="S367"/>
  <c r="R367"/>
  <c r="Q367"/>
  <c r="P367"/>
  <c r="O367"/>
  <c r="N367"/>
  <c r="M367"/>
  <c r="L367"/>
  <c r="K367"/>
  <c r="J367"/>
  <c r="I367"/>
  <c r="H367"/>
  <c r="G367"/>
  <c r="F367"/>
  <c r="E367"/>
  <c r="D367"/>
  <c r="W356"/>
  <c r="V356"/>
  <c r="U356"/>
  <c r="T356"/>
  <c r="S356"/>
  <c r="R356"/>
  <c r="Q356"/>
  <c r="P356"/>
  <c r="O356"/>
  <c r="N356"/>
  <c r="M356"/>
  <c r="L356"/>
  <c r="K356"/>
  <c r="J356"/>
  <c r="I356"/>
  <c r="H356"/>
  <c r="G356"/>
  <c r="F356"/>
  <c r="E356"/>
  <c r="D356"/>
  <c r="W346"/>
  <c r="V346"/>
  <c r="U346"/>
  <c r="T346"/>
  <c r="S346"/>
  <c r="R346"/>
  <c r="Q346"/>
  <c r="P346"/>
  <c r="O346"/>
  <c r="N346"/>
  <c r="M346"/>
  <c r="L346"/>
  <c r="K346"/>
  <c r="J346"/>
  <c r="I346"/>
  <c r="H346"/>
  <c r="G346"/>
  <c r="F346"/>
  <c r="E346"/>
  <c r="D346"/>
  <c r="W333"/>
  <c r="V333"/>
  <c r="U333"/>
  <c r="T333"/>
  <c r="S333"/>
  <c r="R333"/>
  <c r="Q333"/>
  <c r="P333"/>
  <c r="O333"/>
  <c r="N333"/>
  <c r="M333"/>
  <c r="L333"/>
  <c r="K333"/>
  <c r="J333"/>
  <c r="I333"/>
  <c r="H333"/>
  <c r="G333"/>
  <c r="F333"/>
  <c r="E333"/>
  <c r="D333"/>
  <c r="Y327"/>
  <c r="X327"/>
  <c r="W327"/>
  <c r="V327"/>
  <c r="U327"/>
  <c r="T327"/>
  <c r="S327"/>
  <c r="R327"/>
  <c r="Q327"/>
  <c r="P327"/>
  <c r="O327"/>
  <c r="N327"/>
  <c r="M327"/>
  <c r="L327"/>
  <c r="K327"/>
  <c r="J327"/>
  <c r="I327"/>
  <c r="H327"/>
  <c r="G327"/>
  <c r="F327"/>
  <c r="E327"/>
  <c r="D327"/>
  <c r="Y318"/>
  <c r="X318"/>
  <c r="W318"/>
  <c r="V318"/>
  <c r="U318"/>
  <c r="T318"/>
  <c r="S318"/>
  <c r="R318"/>
  <c r="Q318"/>
  <c r="P318"/>
  <c r="O318"/>
  <c r="N318"/>
  <c r="M318"/>
  <c r="L318"/>
  <c r="K318"/>
  <c r="J318"/>
  <c r="I318"/>
  <c r="H318"/>
  <c r="G318"/>
  <c r="F318"/>
  <c r="E318"/>
  <c r="D318"/>
  <c r="Y313"/>
  <c r="X313"/>
  <c r="W313"/>
  <c r="V313"/>
  <c r="U313"/>
  <c r="T313"/>
  <c r="S313"/>
  <c r="R313"/>
  <c r="Q313"/>
  <c r="P313"/>
  <c r="O313"/>
  <c r="N313"/>
  <c r="M313"/>
  <c r="L313"/>
  <c r="K313"/>
  <c r="J313"/>
  <c r="I313"/>
  <c r="H313"/>
  <c r="G313"/>
  <c r="F313"/>
  <c r="E313"/>
  <c r="D313"/>
  <c r="Y288"/>
  <c r="X288"/>
  <c r="W288"/>
  <c r="V288"/>
  <c r="U288"/>
  <c r="T288"/>
  <c r="S288"/>
  <c r="R288"/>
  <c r="Q288"/>
  <c r="P288"/>
  <c r="O288"/>
  <c r="N288"/>
  <c r="M288"/>
  <c r="L288"/>
  <c r="K288"/>
  <c r="J288"/>
  <c r="I288"/>
  <c r="H288"/>
  <c r="G288"/>
  <c r="F288"/>
  <c r="E288"/>
  <c r="D288"/>
  <c r="W277"/>
  <c r="V277"/>
  <c r="U277"/>
  <c r="T277"/>
  <c r="S277"/>
  <c r="R277"/>
  <c r="Q277"/>
  <c r="P277"/>
  <c r="O277"/>
  <c r="N277"/>
  <c r="M277"/>
  <c r="L277"/>
  <c r="K277"/>
  <c r="J277"/>
  <c r="I277"/>
  <c r="H277"/>
  <c r="G277"/>
  <c r="F277"/>
  <c r="E277"/>
  <c r="D277"/>
  <c r="Y266"/>
  <c r="X266"/>
  <c r="W266"/>
  <c r="V266"/>
  <c r="U266"/>
  <c r="T266"/>
  <c r="S266"/>
  <c r="R266"/>
  <c r="Q266"/>
  <c r="P266"/>
  <c r="O266"/>
  <c r="N266"/>
  <c r="M266"/>
  <c r="L266"/>
  <c r="K266"/>
  <c r="J266"/>
  <c r="I266"/>
  <c r="H266"/>
  <c r="G266"/>
  <c r="F266"/>
  <c r="E266"/>
  <c r="D266"/>
  <c r="Y248"/>
  <c r="X248"/>
  <c r="W248"/>
  <c r="V248"/>
  <c r="U248"/>
  <c r="T248"/>
  <c r="S248"/>
  <c r="R248"/>
  <c r="Q248"/>
  <c r="P248"/>
  <c r="O248"/>
  <c r="N248"/>
  <c r="M248"/>
  <c r="L248"/>
  <c r="K248"/>
  <c r="J248"/>
  <c r="I248"/>
  <c r="H248"/>
  <c r="G248"/>
  <c r="F248"/>
  <c r="E248"/>
  <c r="D248"/>
  <c r="Y231"/>
  <c r="X231"/>
  <c r="W231"/>
  <c r="V231"/>
  <c r="U231"/>
  <c r="T231"/>
  <c r="S231"/>
  <c r="R231"/>
  <c r="Q231"/>
  <c r="P231"/>
  <c r="O231"/>
  <c r="N231"/>
  <c r="M231"/>
  <c r="L231"/>
  <c r="K231"/>
  <c r="J231"/>
  <c r="I231"/>
  <c r="H231"/>
  <c r="G231"/>
  <c r="F231"/>
  <c r="E231"/>
  <c r="D231"/>
  <c r="Y205"/>
  <c r="X205"/>
  <c r="W205"/>
  <c r="V205"/>
  <c r="U205"/>
  <c r="T205"/>
  <c r="S205"/>
  <c r="R205"/>
  <c r="Q205"/>
  <c r="P205"/>
  <c r="O205"/>
  <c r="N205"/>
  <c r="M205"/>
  <c r="L205"/>
  <c r="K205"/>
  <c r="J205"/>
  <c r="I205"/>
  <c r="H205"/>
  <c r="G205"/>
  <c r="F205"/>
  <c r="E205"/>
  <c r="D205"/>
  <c r="Y198"/>
  <c r="X198"/>
  <c r="W198"/>
  <c r="V198"/>
  <c r="U198"/>
  <c r="T198"/>
  <c r="S198"/>
  <c r="R198"/>
  <c r="Q198"/>
  <c r="P198"/>
  <c r="O198"/>
  <c r="N198"/>
  <c r="M198"/>
  <c r="L198"/>
  <c r="K198"/>
  <c r="J198"/>
  <c r="I198"/>
  <c r="H198"/>
  <c r="G198"/>
  <c r="F198"/>
  <c r="E198"/>
  <c r="D198"/>
  <c r="Y195"/>
  <c r="W195"/>
  <c r="V195"/>
  <c r="U195"/>
  <c r="T195"/>
  <c r="S195"/>
  <c r="R195"/>
  <c r="Q195"/>
  <c r="P195"/>
  <c r="O195"/>
  <c r="N195"/>
  <c r="M195"/>
  <c r="L195"/>
  <c r="K195"/>
  <c r="J195"/>
  <c r="I195"/>
  <c r="H195"/>
  <c r="G195"/>
  <c r="F195"/>
  <c r="E195"/>
  <c r="D195"/>
  <c r="Y176"/>
  <c r="X176"/>
  <c r="W176"/>
  <c r="V176"/>
  <c r="U176"/>
  <c r="T176"/>
  <c r="S176"/>
  <c r="R176"/>
  <c r="Q176"/>
  <c r="P176"/>
  <c r="O176"/>
  <c r="N176"/>
  <c r="M176"/>
  <c r="L176"/>
  <c r="K176"/>
  <c r="J176"/>
  <c r="I176"/>
  <c r="H176"/>
  <c r="G176"/>
  <c r="F176"/>
  <c r="E176"/>
  <c r="D176"/>
  <c r="Y173"/>
  <c r="X173"/>
  <c r="W173"/>
  <c r="V173"/>
  <c r="U173"/>
  <c r="T173"/>
  <c r="S173"/>
  <c r="R173"/>
  <c r="Q173"/>
  <c r="P173"/>
  <c r="O173"/>
  <c r="N173"/>
  <c r="M173"/>
  <c r="L173"/>
  <c r="K173"/>
  <c r="J173"/>
  <c r="I173"/>
  <c r="H173"/>
  <c r="G173"/>
  <c r="F173"/>
  <c r="E173"/>
  <c r="D173"/>
  <c r="Y166"/>
  <c r="X166"/>
  <c r="W166"/>
  <c r="V166"/>
  <c r="U166"/>
  <c r="T166"/>
  <c r="S166"/>
  <c r="R166"/>
  <c r="Q166"/>
  <c r="P166"/>
  <c r="O166"/>
  <c r="N166"/>
  <c r="M166"/>
  <c r="L166"/>
  <c r="K166"/>
  <c r="J166"/>
  <c r="I166"/>
  <c r="H166"/>
  <c r="G166"/>
  <c r="F166"/>
  <c r="E166"/>
  <c r="D166"/>
  <c r="Y158"/>
  <c r="X158"/>
  <c r="W158"/>
  <c r="V158"/>
  <c r="U158"/>
  <c r="T158"/>
  <c r="S158"/>
  <c r="R158"/>
  <c r="Q158"/>
  <c r="P158"/>
  <c r="O158"/>
  <c r="N158"/>
  <c r="M158"/>
  <c r="L158"/>
  <c r="K158"/>
  <c r="J158"/>
  <c r="I158"/>
  <c r="H158"/>
  <c r="G158"/>
  <c r="F158"/>
  <c r="E158"/>
  <c r="D158"/>
  <c r="Y150"/>
  <c r="X150"/>
  <c r="W150"/>
  <c r="V150"/>
  <c r="U150"/>
  <c r="T150"/>
  <c r="S150"/>
  <c r="R150"/>
  <c r="Q150"/>
  <c r="P150"/>
  <c r="O150"/>
  <c r="N150"/>
  <c r="M150"/>
  <c r="L150"/>
  <c r="K150"/>
  <c r="J150"/>
  <c r="I150"/>
  <c r="H150"/>
  <c r="G150"/>
  <c r="F150"/>
  <c r="E150"/>
  <c r="D150"/>
  <c r="Y144"/>
  <c r="X144"/>
  <c r="W144"/>
  <c r="V144"/>
  <c r="U144"/>
  <c r="T144"/>
  <c r="S144"/>
  <c r="R144"/>
  <c r="Q144"/>
  <c r="P144"/>
  <c r="O144"/>
  <c r="N144"/>
  <c r="M144"/>
  <c r="L144"/>
  <c r="K144"/>
  <c r="J144"/>
  <c r="I144"/>
  <c r="H144"/>
  <c r="G144"/>
  <c r="F144"/>
  <c r="E144"/>
  <c r="D144"/>
  <c r="Y133"/>
  <c r="X133"/>
  <c r="W133"/>
  <c r="V133"/>
  <c r="U133"/>
  <c r="T133"/>
  <c r="S133"/>
  <c r="R133"/>
  <c r="Q133"/>
  <c r="P133"/>
  <c r="O133"/>
  <c r="N133"/>
  <c r="M133"/>
  <c r="L133"/>
  <c r="K133"/>
  <c r="J133"/>
  <c r="I133"/>
  <c r="H133"/>
  <c r="G133"/>
  <c r="F133"/>
  <c r="E133"/>
  <c r="D133"/>
  <c r="Y111"/>
  <c r="X111"/>
  <c r="W111"/>
  <c r="V111"/>
  <c r="U111"/>
  <c r="T111"/>
  <c r="S111"/>
  <c r="R111"/>
  <c r="Q111"/>
  <c r="P111"/>
  <c r="O111"/>
  <c r="N111"/>
  <c r="M111"/>
  <c r="L111"/>
  <c r="K111"/>
  <c r="J111"/>
  <c r="I111"/>
  <c r="H111"/>
  <c r="G111"/>
  <c r="F111"/>
  <c r="E111"/>
  <c r="D111"/>
  <c r="Y102"/>
  <c r="X102"/>
  <c r="W102"/>
  <c r="V102"/>
  <c r="U102"/>
  <c r="T102"/>
  <c r="S102"/>
  <c r="R102"/>
  <c r="Q102"/>
  <c r="P102"/>
  <c r="O102"/>
  <c r="N102"/>
  <c r="M102"/>
  <c r="L102"/>
  <c r="K102"/>
  <c r="J102"/>
  <c r="I102"/>
  <c r="H102"/>
  <c r="G102"/>
  <c r="F102"/>
  <c r="E102"/>
  <c r="D102"/>
  <c r="Y75"/>
  <c r="X75"/>
  <c r="W75"/>
  <c r="V75"/>
  <c r="U75"/>
  <c r="T75"/>
  <c r="S75"/>
  <c r="R75"/>
  <c r="Q75"/>
  <c r="P75"/>
  <c r="O75"/>
  <c r="N75"/>
  <c r="M75"/>
  <c r="L75"/>
  <c r="K75"/>
  <c r="J75"/>
  <c r="I75"/>
  <c r="H75"/>
  <c r="G75"/>
  <c r="F75"/>
  <c r="E75"/>
  <c r="D75"/>
  <c r="Y72"/>
  <c r="X72"/>
  <c r="W72"/>
  <c r="V72"/>
  <c r="U72"/>
  <c r="T72"/>
  <c r="S72"/>
  <c r="R72"/>
  <c r="Q72"/>
  <c r="P72"/>
  <c r="O72"/>
  <c r="N72"/>
  <c r="M72"/>
  <c r="L72"/>
  <c r="K72"/>
  <c r="J72"/>
  <c r="I72"/>
  <c r="H72"/>
  <c r="G72"/>
  <c r="F72"/>
  <c r="E72"/>
  <c r="D72"/>
  <c r="Y61"/>
  <c r="X61"/>
  <c r="W61"/>
  <c r="V61"/>
  <c r="U61"/>
  <c r="T61"/>
  <c r="S61"/>
  <c r="R61"/>
  <c r="Q61"/>
  <c r="P61"/>
  <c r="O61"/>
  <c r="N61"/>
  <c r="M61"/>
  <c r="L61"/>
  <c r="K61"/>
  <c r="J61"/>
  <c r="I61"/>
  <c r="H61"/>
  <c r="G61"/>
  <c r="F61"/>
  <c r="E61"/>
  <c r="D61"/>
  <c r="Y57"/>
  <c r="X57"/>
  <c r="W57"/>
  <c r="V57"/>
  <c r="U57"/>
  <c r="T57"/>
  <c r="S57"/>
  <c r="R57"/>
  <c r="Q57"/>
  <c r="P57"/>
  <c r="O57"/>
  <c r="N57"/>
  <c r="M57"/>
  <c r="L57"/>
  <c r="K57"/>
  <c r="J57"/>
  <c r="I57"/>
  <c r="H57"/>
  <c r="G57"/>
  <c r="F57"/>
  <c r="E57"/>
  <c r="D57"/>
  <c r="Y54"/>
  <c r="X54"/>
  <c r="W54"/>
  <c r="V54"/>
  <c r="U54"/>
  <c r="T54"/>
  <c r="S54"/>
  <c r="R54"/>
  <c r="Q54"/>
  <c r="P54"/>
  <c r="O54"/>
  <c r="N54"/>
  <c r="M54"/>
  <c r="L54"/>
  <c r="K54"/>
  <c r="J54"/>
  <c r="I54"/>
  <c r="H54"/>
  <c r="G54"/>
  <c r="F54"/>
  <c r="E54"/>
  <c r="D54"/>
  <c r="Y50"/>
  <c r="X50"/>
  <c r="W50"/>
  <c r="V50"/>
  <c r="U50"/>
  <c r="T50"/>
  <c r="S50"/>
  <c r="R50"/>
  <c r="Q50"/>
  <c r="P50"/>
  <c r="O50"/>
  <c r="N50"/>
  <c r="M50"/>
  <c r="L50"/>
  <c r="K50"/>
  <c r="J50"/>
  <c r="I50"/>
  <c r="H50"/>
  <c r="G50"/>
  <c r="F50"/>
  <c r="E50"/>
  <c r="D50"/>
  <c r="I87" i="15" l="1"/>
  <c r="Y92" i="14"/>
  <c r="F753" i="6"/>
  <c r="E753"/>
  <c r="Z377" i="5"/>
  <c r="Z391"/>
  <c r="Z413"/>
  <c r="Z462"/>
  <c r="Z541"/>
  <c r="H748" i="8"/>
  <c r="G748"/>
  <c r="G753" i="6"/>
  <c r="Z500" i="5"/>
  <c r="Z380"/>
  <c r="Z406"/>
  <c r="F38" i="8"/>
  <c r="Z749" i="5"/>
  <c r="Z678"/>
  <c r="Z666"/>
  <c r="F560" i="8"/>
  <c r="F74"/>
  <c r="F608"/>
  <c r="I53"/>
  <c r="I533"/>
  <c r="F647"/>
  <c r="F376"/>
  <c r="F49"/>
  <c r="J144" i="6"/>
  <c r="J39"/>
  <c r="J565"/>
  <c r="J333"/>
  <c r="J158"/>
  <c r="J517"/>
  <c r="J526"/>
  <c r="J541"/>
  <c r="J546"/>
  <c r="J551"/>
  <c r="J604"/>
  <c r="J609"/>
  <c r="J625"/>
  <c r="J635"/>
  <c r="J648"/>
  <c r="J57"/>
  <c r="Z731" i="5"/>
  <c r="Z724"/>
  <c r="Z674"/>
  <c r="Z591"/>
  <c r="Z546"/>
  <c r="Z573"/>
  <c r="Z578"/>
  <c r="Z660"/>
  <c r="Z690"/>
  <c r="Z716"/>
  <c r="Z173"/>
  <c r="Z740"/>
  <c r="Z583"/>
  <c r="Z596"/>
  <c r="Z346"/>
  <c r="Z318"/>
  <c r="Z277"/>
  <c r="Z198"/>
  <c r="Z195"/>
  <c r="Z150"/>
  <c r="Z158"/>
  <c r="Z50"/>
  <c r="Z57"/>
  <c r="Z166"/>
  <c r="Z176"/>
  <c r="Z374"/>
  <c r="Z517"/>
  <c r="Z526"/>
  <c r="Z559"/>
  <c r="Z530"/>
  <c r="Z565"/>
  <c r="Z609"/>
  <c r="Z625"/>
  <c r="Z635"/>
  <c r="Z696"/>
  <c r="Z333"/>
  <c r="Z538"/>
  <c r="Z621"/>
  <c r="Z7"/>
  <c r="Z44"/>
  <c r="Z54"/>
  <c r="Z61"/>
  <c r="Z102"/>
  <c r="Z111"/>
  <c r="Z266"/>
  <c r="Z710"/>
  <c r="Z133"/>
  <c r="Z205"/>
  <c r="Z288"/>
  <c r="Z356"/>
  <c r="Z568"/>
  <c r="Z617"/>
  <c r="Z613"/>
  <c r="Z629"/>
  <c r="Z656"/>
  <c r="Z705"/>
  <c r="Z75"/>
  <c r="Z248"/>
  <c r="Z327"/>
  <c r="Z652"/>
  <c r="Z701"/>
  <c r="Z39"/>
  <c r="Z72"/>
  <c r="Z144"/>
  <c r="Z231"/>
  <c r="Z313"/>
  <c r="Z367"/>
  <c r="Z551"/>
  <c r="Z604"/>
  <c r="Z648"/>
  <c r="J678" i="6"/>
  <c r="J696"/>
  <c r="J701"/>
  <c r="J72"/>
  <c r="J173"/>
  <c r="J195"/>
  <c r="J374"/>
  <c r="J621"/>
  <c r="J674"/>
  <c r="J731"/>
  <c r="J740"/>
  <c r="J749"/>
  <c r="J50"/>
  <c r="J61"/>
  <c r="J75"/>
  <c r="J166"/>
  <c r="J176"/>
  <c r="J198"/>
  <c r="J288"/>
  <c r="J313"/>
  <c r="J318"/>
  <c r="J327"/>
  <c r="J367"/>
  <c r="J377"/>
  <c r="J391"/>
  <c r="J413"/>
  <c r="J462"/>
  <c r="J530"/>
  <c r="J559"/>
  <c r="J613"/>
  <c r="J629"/>
  <c r="J652"/>
  <c r="J690"/>
  <c r="J705"/>
  <c r="J710"/>
  <c r="J724"/>
  <c r="J716"/>
  <c r="J102"/>
  <c r="J111"/>
  <c r="J150"/>
  <c r="J205"/>
  <c r="J277"/>
  <c r="J356"/>
  <c r="J380"/>
  <c r="J406"/>
  <c r="J591"/>
  <c r="J596"/>
  <c r="J660"/>
  <c r="J44"/>
  <c r="J54"/>
  <c r="J133"/>
  <c r="J231"/>
  <c r="J248"/>
  <c r="J538"/>
  <c r="J568"/>
  <c r="J573"/>
  <c r="J578"/>
  <c r="J583"/>
  <c r="J617"/>
  <c r="J656"/>
  <c r="J666"/>
  <c r="J7"/>
  <c r="F43" i="8"/>
  <c r="F53"/>
  <c r="F132"/>
  <c r="F230"/>
  <c r="F247"/>
  <c r="F533"/>
  <c r="F563"/>
  <c r="F568"/>
  <c r="F573"/>
  <c r="F578"/>
  <c r="F612"/>
  <c r="F651"/>
  <c r="F661"/>
  <c r="I71"/>
  <c r="I101"/>
  <c r="I110"/>
  <c r="I149"/>
  <c r="I172"/>
  <c r="I194"/>
  <c r="I204"/>
  <c r="I276"/>
  <c r="I355"/>
  <c r="I373"/>
  <c r="I379"/>
  <c r="I405"/>
  <c r="I586"/>
  <c r="I591"/>
  <c r="I376"/>
  <c r="Q37" i="45"/>
  <c r="Q28"/>
  <c r="Q30"/>
  <c r="Q34"/>
  <c r="Q29"/>
  <c r="Q36"/>
  <c r="Q40"/>
  <c r="Q39"/>
  <c r="Q32"/>
  <c r="I616" i="8"/>
  <c r="I655"/>
  <c r="I669"/>
  <c r="I726"/>
  <c r="I735"/>
  <c r="I744"/>
  <c r="F71"/>
  <c r="F101"/>
  <c r="F110"/>
  <c r="I56"/>
  <c r="F6"/>
  <c r="F60"/>
  <c r="I38"/>
  <c r="I43"/>
  <c r="I132"/>
  <c r="F56"/>
  <c r="I6"/>
  <c r="I49"/>
  <c r="I60"/>
  <c r="I74"/>
  <c r="F149"/>
  <c r="F172"/>
  <c r="F194"/>
  <c r="F204"/>
  <c r="F276"/>
  <c r="F355"/>
  <c r="F373"/>
  <c r="F379"/>
  <c r="F405"/>
  <c r="F586"/>
  <c r="F591"/>
  <c r="F616"/>
  <c r="F655"/>
  <c r="F669"/>
  <c r="F726"/>
  <c r="F735"/>
  <c r="F744"/>
  <c r="I143"/>
  <c r="I157"/>
  <c r="I332"/>
  <c r="I345"/>
  <c r="I499"/>
  <c r="I512"/>
  <c r="I521"/>
  <c r="I536"/>
  <c r="I541"/>
  <c r="I546"/>
  <c r="I560"/>
  <c r="I599"/>
  <c r="I604"/>
  <c r="I620"/>
  <c r="I630"/>
  <c r="I643"/>
  <c r="I673"/>
  <c r="I691"/>
  <c r="I696"/>
  <c r="I711"/>
  <c r="F165"/>
  <c r="F175"/>
  <c r="F197"/>
  <c r="F265"/>
  <c r="F287"/>
  <c r="F312"/>
  <c r="F317"/>
  <c r="F326"/>
  <c r="F366"/>
  <c r="F390"/>
  <c r="F412"/>
  <c r="F461"/>
  <c r="F525"/>
  <c r="F554"/>
  <c r="F624"/>
  <c r="F685"/>
  <c r="F700"/>
  <c r="F705"/>
  <c r="F719"/>
  <c r="I230"/>
  <c r="I247"/>
  <c r="I563"/>
  <c r="I568"/>
  <c r="I573"/>
  <c r="I578"/>
  <c r="I612"/>
  <c r="I651"/>
  <c r="I661"/>
  <c r="F143"/>
  <c r="F157"/>
  <c r="F332"/>
  <c r="F345"/>
  <c r="F499"/>
  <c r="F512"/>
  <c r="F521"/>
  <c r="F536"/>
  <c r="F541"/>
  <c r="F546"/>
  <c r="F599"/>
  <c r="F604"/>
  <c r="F620"/>
  <c r="F630"/>
  <c r="F643"/>
  <c r="F673"/>
  <c r="F691"/>
  <c r="F696"/>
  <c r="F711"/>
  <c r="I165"/>
  <c r="I175"/>
  <c r="I197"/>
  <c r="I265"/>
  <c r="I287"/>
  <c r="I312"/>
  <c r="I317"/>
  <c r="I326"/>
  <c r="I366"/>
  <c r="I390"/>
  <c r="I412"/>
  <c r="I461"/>
  <c r="I525"/>
  <c r="I554"/>
  <c r="I608"/>
  <c r="I624"/>
  <c r="I647"/>
  <c r="I685"/>
  <c r="I700"/>
  <c r="I705"/>
  <c r="I719"/>
  <c r="Y44" i="5"/>
  <c r="X44"/>
  <c r="W44"/>
  <c r="V44"/>
  <c r="U44"/>
  <c r="T44"/>
  <c r="S44"/>
  <c r="R44"/>
  <c r="Q44"/>
  <c r="P44"/>
  <c r="O44"/>
  <c r="N44"/>
  <c r="M44"/>
  <c r="L44"/>
  <c r="K44"/>
  <c r="J44"/>
  <c r="I44"/>
  <c r="H44"/>
  <c r="G44"/>
  <c r="F44"/>
  <c r="E44"/>
  <c r="D44"/>
  <c r="Y39"/>
  <c r="X39"/>
  <c r="W39"/>
  <c r="V39"/>
  <c r="U39"/>
  <c r="T39"/>
  <c r="S39"/>
  <c r="R39"/>
  <c r="Q39"/>
  <c r="P39"/>
  <c r="O39"/>
  <c r="N39"/>
  <c r="M39"/>
  <c r="L39"/>
  <c r="K39"/>
  <c r="J39"/>
  <c r="I39"/>
  <c r="H39"/>
  <c r="G39"/>
  <c r="F39"/>
  <c r="E39"/>
  <c r="D39"/>
  <c r="Y7"/>
  <c r="X7"/>
  <c r="W7"/>
  <c r="V7"/>
  <c r="U7"/>
  <c r="T7"/>
  <c r="S7"/>
  <c r="R7"/>
  <c r="Q7"/>
  <c r="P7"/>
  <c r="O7"/>
  <c r="N7"/>
  <c r="M7"/>
  <c r="L7"/>
  <c r="K7"/>
  <c r="J7"/>
  <c r="I7"/>
  <c r="H7"/>
  <c r="G7"/>
  <c r="F7"/>
  <c r="E7"/>
  <c r="D7"/>
  <c r="S73" i="53"/>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P66"/>
  <c r="P64"/>
  <c r="P58"/>
  <c r="P56"/>
  <c r="P54"/>
  <c r="P50"/>
  <c r="P48"/>
  <c r="P42"/>
  <c r="P40"/>
  <c r="P38"/>
  <c r="P33"/>
  <c r="P31"/>
  <c r="P30"/>
  <c r="P25"/>
  <c r="P23"/>
  <c r="P22"/>
  <c r="P17"/>
  <c r="P15"/>
  <c r="P14"/>
  <c r="P9"/>
  <c r="T92" i="13"/>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P51"/>
  <c r="Q51" s="1"/>
  <c r="O51"/>
  <c r="T46"/>
  <c r="T45"/>
  <c r="T44"/>
  <c r="T43"/>
  <c r="T42"/>
  <c r="T41"/>
  <c r="T40"/>
  <c r="T39"/>
  <c r="T38"/>
  <c r="T37"/>
  <c r="T36"/>
  <c r="T35"/>
  <c r="T34"/>
  <c r="T33"/>
  <c r="T32"/>
  <c r="T31"/>
  <c r="T30"/>
  <c r="T29"/>
  <c r="T28"/>
  <c r="T27"/>
  <c r="T26"/>
  <c r="T25"/>
  <c r="T24"/>
  <c r="T23"/>
  <c r="T22"/>
  <c r="T21"/>
  <c r="T20"/>
  <c r="T19"/>
  <c r="T18"/>
  <c r="T17"/>
  <c r="T16"/>
  <c r="T15"/>
  <c r="T14"/>
  <c r="T13"/>
  <c r="T12"/>
  <c r="T11"/>
  <c r="T10"/>
  <c r="T9"/>
  <c r="T8"/>
  <c r="T7"/>
  <c r="P7"/>
  <c r="Q7" s="1"/>
  <c r="O7"/>
  <c r="S74" i="53" l="1"/>
  <c r="N753" i="5"/>
  <c r="V753"/>
  <c r="O753"/>
  <c r="S753"/>
  <c r="W753"/>
  <c r="R753"/>
  <c r="G753"/>
  <c r="K753"/>
  <c r="F753"/>
  <c r="J753"/>
  <c r="L753"/>
  <c r="T753"/>
  <c r="E753"/>
  <c r="I753"/>
  <c r="M753"/>
  <c r="Q753"/>
  <c r="U753"/>
  <c r="Y753"/>
  <c r="Z753"/>
  <c r="H753"/>
  <c r="P753"/>
  <c r="X753"/>
  <c r="F748" i="8"/>
  <c r="I748"/>
  <c r="P62" i="53"/>
  <c r="P70"/>
  <c r="P10"/>
  <c r="P16"/>
  <c r="P18"/>
  <c r="P39"/>
  <c r="P41"/>
  <c r="P47"/>
  <c r="P49"/>
  <c r="P8"/>
  <c r="P24"/>
  <c r="P26"/>
  <c r="P32"/>
  <c r="P34"/>
  <c r="P46"/>
  <c r="P55"/>
  <c r="P57"/>
  <c r="P63"/>
  <c r="P65"/>
  <c r="P11"/>
  <c r="P13"/>
  <c r="P20"/>
  <c r="P27"/>
  <c r="P29"/>
  <c r="P36"/>
  <c r="P43"/>
  <c r="P45"/>
  <c r="P52"/>
  <c r="P59"/>
  <c r="P61"/>
  <c r="P68"/>
  <c r="P12"/>
  <c r="P19"/>
  <c r="P21"/>
  <c r="P28"/>
  <c r="P35"/>
  <c r="P37"/>
  <c r="P44"/>
  <c r="P51"/>
  <c r="P53"/>
  <c r="P60"/>
  <c r="P67"/>
  <c r="P69"/>
  <c r="P71"/>
  <c r="P74" l="1"/>
  <c r="C91" i="63"/>
  <c r="D91"/>
  <c r="E91"/>
  <c r="F91"/>
  <c r="G91"/>
  <c r="I91"/>
  <c r="J91"/>
  <c r="K91"/>
  <c r="L91"/>
  <c r="M91"/>
  <c r="N91"/>
  <c r="D91" i="69"/>
  <c r="E91"/>
  <c r="F91"/>
  <c r="G91"/>
  <c r="H91"/>
  <c r="I91"/>
  <c r="K91"/>
  <c r="L91"/>
  <c r="M91"/>
  <c r="N91"/>
  <c r="O91"/>
  <c r="P91"/>
  <c r="Q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7"/>
  <c r="S8"/>
  <c r="S9"/>
  <c r="S10"/>
  <c r="S11"/>
  <c r="S12"/>
  <c r="S13"/>
  <c r="S14"/>
  <c r="S15"/>
  <c r="S16"/>
  <c r="S17"/>
  <c r="S18"/>
  <c r="S19"/>
  <c r="S20"/>
  <c r="S21"/>
  <c r="S22"/>
  <c r="S23"/>
  <c r="S24"/>
  <c r="S25"/>
  <c r="S26"/>
  <c r="S27"/>
  <c r="S28"/>
  <c r="S29"/>
  <c r="S30"/>
  <c r="S31"/>
  <c r="S32"/>
  <c r="S33"/>
  <c r="S34"/>
  <c r="S35"/>
  <c r="S36"/>
  <c r="S37"/>
  <c r="S38"/>
  <c r="S39"/>
  <c r="S40"/>
  <c r="S41"/>
  <c r="S42"/>
  <c r="S43"/>
  <c r="S44"/>
  <c r="S45"/>
  <c r="C79" i="59"/>
  <c r="D79"/>
  <c r="E79"/>
  <c r="F79"/>
  <c r="G79"/>
  <c r="I79"/>
  <c r="J79"/>
  <c r="K79"/>
  <c r="L79"/>
  <c r="M79"/>
  <c r="N79"/>
  <c r="C86" i="57"/>
  <c r="D86"/>
  <c r="E86"/>
  <c r="F86"/>
  <c r="G86"/>
  <c r="I86"/>
  <c r="J86"/>
  <c r="K86"/>
  <c r="L86"/>
  <c r="M86"/>
  <c r="N86"/>
  <c r="S50" i="65"/>
  <c r="S51"/>
  <c r="S52"/>
  <c r="S53"/>
  <c r="S54"/>
  <c r="S55"/>
  <c r="S56"/>
  <c r="S57"/>
  <c r="S58"/>
  <c r="S59"/>
  <c r="S60"/>
  <c r="S61"/>
  <c r="S62"/>
  <c r="S63"/>
  <c r="S64"/>
  <c r="S65"/>
  <c r="S66"/>
  <c r="S67"/>
  <c r="S68"/>
  <c r="S69"/>
  <c r="S70"/>
  <c r="S71"/>
  <c r="S72"/>
  <c r="S73"/>
  <c r="S74"/>
  <c r="S75"/>
  <c r="S76"/>
  <c r="S77"/>
  <c r="S78"/>
  <c r="S79"/>
  <c r="S80"/>
  <c r="S81"/>
  <c r="S82"/>
  <c r="S83"/>
  <c r="S84"/>
  <c r="S85"/>
  <c r="S86"/>
  <c r="S87"/>
  <c r="S88"/>
  <c r="S89"/>
  <c r="S49"/>
  <c r="S7"/>
  <c r="S8"/>
  <c r="S9"/>
  <c r="S10"/>
  <c r="S11"/>
  <c r="S12"/>
  <c r="S13"/>
  <c r="S14"/>
  <c r="S15"/>
  <c r="S16"/>
  <c r="S17"/>
  <c r="S18"/>
  <c r="S19"/>
  <c r="S20"/>
  <c r="S21"/>
  <c r="S22"/>
  <c r="S23"/>
  <c r="S24"/>
  <c r="S25"/>
  <c r="S26"/>
  <c r="S27"/>
  <c r="S28"/>
  <c r="S29"/>
  <c r="S30"/>
  <c r="S31"/>
  <c r="S32"/>
  <c r="S33"/>
  <c r="S34"/>
  <c r="S35"/>
  <c r="S36"/>
  <c r="S37"/>
  <c r="S38"/>
  <c r="S39"/>
  <c r="S40"/>
  <c r="S41"/>
  <c r="S42"/>
  <c r="S43"/>
  <c r="S44"/>
  <c r="S45"/>
  <c r="S6"/>
  <c r="D90"/>
  <c r="E90"/>
  <c r="F90"/>
  <c r="G90"/>
  <c r="H90"/>
  <c r="I90"/>
  <c r="K90"/>
  <c r="L90"/>
  <c r="M90"/>
  <c r="N90"/>
  <c r="O90"/>
  <c r="P90"/>
  <c r="Q90"/>
  <c r="S90"/>
  <c r="C10" i="73"/>
  <c r="D10"/>
  <c r="E10"/>
  <c r="F10"/>
  <c r="G10"/>
  <c r="H10"/>
  <c r="I10"/>
  <c r="J10"/>
  <c r="K10"/>
  <c r="L10"/>
  <c r="M10"/>
  <c r="N10"/>
  <c r="O10"/>
  <c r="P10"/>
  <c r="D14" i="49"/>
  <c r="E14"/>
  <c r="F14"/>
  <c r="G14"/>
  <c r="H14"/>
  <c r="I14"/>
  <c r="J14"/>
  <c r="K14"/>
  <c r="C71" i="55"/>
  <c r="E71"/>
  <c r="F71"/>
  <c r="D87" i="70"/>
  <c r="E87"/>
  <c r="F87"/>
  <c r="G87"/>
  <c r="H87"/>
  <c r="I87"/>
  <c r="J87"/>
  <c r="K87"/>
  <c r="D15" i="48"/>
  <c r="E15"/>
  <c r="F15"/>
  <c r="G15"/>
  <c r="H15"/>
  <c r="I15"/>
  <c r="J15"/>
  <c r="K15"/>
  <c r="L15"/>
  <c r="M15"/>
  <c r="N15"/>
  <c r="O15"/>
  <c r="P15"/>
  <c r="Q15"/>
  <c r="R15"/>
  <c r="S15"/>
  <c r="T15"/>
  <c r="D92" i="16"/>
  <c r="E92"/>
  <c r="F92"/>
  <c r="G92"/>
  <c r="H92"/>
  <c r="I92"/>
  <c r="J92"/>
  <c r="K92"/>
  <c r="L92"/>
  <c r="M92"/>
  <c r="N92"/>
  <c r="O92"/>
  <c r="P92"/>
  <c r="Q92"/>
  <c r="R92"/>
  <c r="S92"/>
  <c r="T92"/>
  <c r="N8" i="54"/>
  <c r="O8"/>
  <c r="Q8"/>
  <c r="R8"/>
  <c r="N9"/>
  <c r="O9"/>
  <c r="Q9"/>
  <c r="R9"/>
  <c r="N10"/>
  <c r="O10"/>
  <c r="Q10"/>
  <c r="R10"/>
  <c r="N11"/>
  <c r="O11"/>
  <c r="Q11"/>
  <c r="R11"/>
  <c r="N12"/>
  <c r="O12"/>
  <c r="Q12"/>
  <c r="S12" s="1"/>
  <c r="R12"/>
  <c r="N13"/>
  <c r="O13"/>
  <c r="Q13"/>
  <c r="R13"/>
  <c r="N14"/>
  <c r="O14"/>
  <c r="Q14"/>
  <c r="S14" s="1"/>
  <c r="R14"/>
  <c r="N15"/>
  <c r="P15" s="1"/>
  <c r="O15"/>
  <c r="Q15"/>
  <c r="R15"/>
  <c r="N16"/>
  <c r="O16"/>
  <c r="Q16"/>
  <c r="R16"/>
  <c r="N17"/>
  <c r="O17"/>
  <c r="Q17"/>
  <c r="R17"/>
  <c r="N18"/>
  <c r="O18"/>
  <c r="Q18"/>
  <c r="R18"/>
  <c r="N19"/>
  <c r="O19"/>
  <c r="Q19"/>
  <c r="R19"/>
  <c r="N20"/>
  <c r="O20"/>
  <c r="Q20"/>
  <c r="R20"/>
  <c r="N21"/>
  <c r="P21" s="1"/>
  <c r="O21"/>
  <c r="Q21"/>
  <c r="R21"/>
  <c r="S21" s="1"/>
  <c r="N22"/>
  <c r="O22"/>
  <c r="Q22"/>
  <c r="R22"/>
  <c r="S22" s="1"/>
  <c r="N23"/>
  <c r="P23" s="1"/>
  <c r="O23"/>
  <c r="Q23"/>
  <c r="R23"/>
  <c r="N24"/>
  <c r="O24"/>
  <c r="Q24"/>
  <c r="R24"/>
  <c r="N25"/>
  <c r="O25"/>
  <c r="Q25"/>
  <c r="R25"/>
  <c r="N26"/>
  <c r="O26"/>
  <c r="Q26"/>
  <c r="R26"/>
  <c r="N27"/>
  <c r="O27"/>
  <c r="Q27"/>
  <c r="R27"/>
  <c r="N28"/>
  <c r="O28"/>
  <c r="Q28"/>
  <c r="R28"/>
  <c r="N29"/>
  <c r="P29" s="1"/>
  <c r="O29"/>
  <c r="Q29"/>
  <c r="R29"/>
  <c r="N30"/>
  <c r="O30"/>
  <c r="Q30"/>
  <c r="R30"/>
  <c r="S30" s="1"/>
  <c r="N31"/>
  <c r="O31"/>
  <c r="Q31"/>
  <c r="R31"/>
  <c r="N32"/>
  <c r="O32"/>
  <c r="Q32"/>
  <c r="R32"/>
  <c r="N33"/>
  <c r="O33"/>
  <c r="Q33"/>
  <c r="R33"/>
  <c r="N34"/>
  <c r="O34"/>
  <c r="Q34"/>
  <c r="R34"/>
  <c r="N35"/>
  <c r="O35"/>
  <c r="Q35"/>
  <c r="R35"/>
  <c r="N36"/>
  <c r="O36"/>
  <c r="Q36"/>
  <c r="R36"/>
  <c r="N37"/>
  <c r="O37"/>
  <c r="Q37"/>
  <c r="R37"/>
  <c r="N38"/>
  <c r="O38"/>
  <c r="Q38"/>
  <c r="R38"/>
  <c r="S38" s="1"/>
  <c r="N39"/>
  <c r="O39"/>
  <c r="Q39"/>
  <c r="R39"/>
  <c r="N40"/>
  <c r="O40"/>
  <c r="Q40"/>
  <c r="R40"/>
  <c r="S40" s="1"/>
  <c r="N41"/>
  <c r="O41"/>
  <c r="Q41"/>
  <c r="R41"/>
  <c r="N42"/>
  <c r="O42"/>
  <c r="Q42"/>
  <c r="R42"/>
  <c r="N43"/>
  <c r="O43"/>
  <c r="Q43"/>
  <c r="R43"/>
  <c r="N44"/>
  <c r="O44"/>
  <c r="Q44"/>
  <c r="R44"/>
  <c r="N45"/>
  <c r="O45"/>
  <c r="Q45"/>
  <c r="R45"/>
  <c r="S45" s="1"/>
  <c r="N46"/>
  <c r="O46"/>
  <c r="Q46"/>
  <c r="R46"/>
  <c r="S46" s="1"/>
  <c r="N47"/>
  <c r="O47"/>
  <c r="Q47"/>
  <c r="R47"/>
  <c r="N48"/>
  <c r="O48"/>
  <c r="Q48"/>
  <c r="R48"/>
  <c r="N49"/>
  <c r="O49"/>
  <c r="Q49"/>
  <c r="R49"/>
  <c r="S49" s="1"/>
  <c r="N50"/>
  <c r="O50"/>
  <c r="Q50"/>
  <c r="R50"/>
  <c r="S50" s="1"/>
  <c r="N51"/>
  <c r="O51"/>
  <c r="Q51"/>
  <c r="R51"/>
  <c r="N52"/>
  <c r="O52"/>
  <c r="Q52"/>
  <c r="R52"/>
  <c r="N53"/>
  <c r="O53"/>
  <c r="Q53"/>
  <c r="R53"/>
  <c r="S53" s="1"/>
  <c r="N54"/>
  <c r="O54"/>
  <c r="Q54"/>
  <c r="R54"/>
  <c r="S54" s="1"/>
  <c r="N55"/>
  <c r="O55"/>
  <c r="Q55"/>
  <c r="R55"/>
  <c r="N56"/>
  <c r="O56"/>
  <c r="Q56"/>
  <c r="R56"/>
  <c r="N57"/>
  <c r="O57"/>
  <c r="Q57"/>
  <c r="R57"/>
  <c r="N58"/>
  <c r="O58"/>
  <c r="Q58"/>
  <c r="R58"/>
  <c r="S58" s="1"/>
  <c r="N59"/>
  <c r="O59"/>
  <c r="Q59"/>
  <c r="R59"/>
  <c r="N60"/>
  <c r="O60"/>
  <c r="Q60"/>
  <c r="R60"/>
  <c r="N61"/>
  <c r="O61"/>
  <c r="Q61"/>
  <c r="R61"/>
  <c r="N62"/>
  <c r="O62"/>
  <c r="Q62"/>
  <c r="R62"/>
  <c r="S62" s="1"/>
  <c r="N63"/>
  <c r="O63"/>
  <c r="Q63"/>
  <c r="R63"/>
  <c r="N64"/>
  <c r="O64"/>
  <c r="Q64"/>
  <c r="R64"/>
  <c r="N65"/>
  <c r="O65"/>
  <c r="Q65"/>
  <c r="R65"/>
  <c r="N66"/>
  <c r="O66"/>
  <c r="Q66"/>
  <c r="R66"/>
  <c r="S66" s="1"/>
  <c r="N67"/>
  <c r="O67"/>
  <c r="Q67"/>
  <c r="R67"/>
  <c r="N68"/>
  <c r="O68"/>
  <c r="Q68"/>
  <c r="R68"/>
  <c r="N69"/>
  <c r="O69"/>
  <c r="Q69"/>
  <c r="R69"/>
  <c r="R7"/>
  <c r="Q7"/>
  <c r="O7"/>
  <c r="O73" s="1"/>
  <c r="N7"/>
  <c r="N73" s="1"/>
  <c r="D99" i="7"/>
  <c r="E99"/>
  <c r="F99"/>
  <c r="G99"/>
  <c r="H99"/>
  <c r="I99"/>
  <c r="J99"/>
  <c r="L99"/>
  <c r="M99"/>
  <c r="R73" i="54" l="1"/>
  <c r="P66"/>
  <c r="P63"/>
  <c r="P62"/>
  <c r="P60"/>
  <c r="P59"/>
  <c r="P58"/>
  <c r="P56"/>
  <c r="P55"/>
  <c r="P47"/>
  <c r="P36"/>
  <c r="P34"/>
  <c r="S42"/>
  <c r="S41"/>
  <c r="S18"/>
  <c r="S16"/>
  <c r="S15"/>
  <c r="Q73"/>
  <c r="P68"/>
  <c r="P67"/>
  <c r="S48"/>
  <c r="S68"/>
  <c r="S67"/>
  <c r="P54"/>
  <c r="P52"/>
  <c r="P50"/>
  <c r="P46"/>
  <c r="S36"/>
  <c r="S28"/>
  <c r="P39"/>
  <c r="P13"/>
  <c r="P64"/>
  <c r="S64"/>
  <c r="S63"/>
  <c r="S56"/>
  <c r="S55"/>
  <c r="S44"/>
  <c r="S39"/>
  <c r="P37"/>
  <c r="P31"/>
  <c r="P28"/>
  <c r="P26"/>
  <c r="S20"/>
  <c r="S13"/>
  <c r="S10"/>
  <c r="S8"/>
  <c r="P44"/>
  <c r="P42"/>
  <c r="S37"/>
  <c r="S34"/>
  <c r="S32"/>
  <c r="S31"/>
  <c r="P20"/>
  <c r="P18"/>
  <c r="S60"/>
  <c r="S59"/>
  <c r="S52"/>
  <c r="S47"/>
  <c r="S29"/>
  <c r="S26"/>
  <c r="S24"/>
  <c r="S23"/>
  <c r="P12"/>
  <c r="P10"/>
  <c r="P7"/>
  <c r="P45"/>
  <c r="S7"/>
  <c r="P61"/>
  <c r="P19"/>
  <c r="P11"/>
  <c r="S69"/>
  <c r="S65"/>
  <c r="S61"/>
  <c r="S57"/>
  <c r="S51"/>
  <c r="P49"/>
  <c r="P48"/>
  <c r="S43"/>
  <c r="P41"/>
  <c r="P40"/>
  <c r="S35"/>
  <c r="P33"/>
  <c r="P32"/>
  <c r="S27"/>
  <c r="P25"/>
  <c r="P24"/>
  <c r="S19"/>
  <c r="P17"/>
  <c r="P16"/>
  <c r="S11"/>
  <c r="P9"/>
  <c r="P8"/>
  <c r="P38"/>
  <c r="S33"/>
  <c r="P30"/>
  <c r="S25"/>
  <c r="P22"/>
  <c r="S17"/>
  <c r="P14"/>
  <c r="S9"/>
  <c r="P53"/>
  <c r="P69"/>
  <c r="P65"/>
  <c r="P57"/>
  <c r="P51"/>
  <c r="P43"/>
  <c r="P35"/>
  <c r="P27"/>
  <c r="J6" i="65"/>
  <c r="J7"/>
  <c r="J8"/>
  <c r="J9"/>
  <c r="J10"/>
  <c r="J11"/>
  <c r="J12"/>
  <c r="J13"/>
  <c r="J14"/>
  <c r="J15"/>
  <c r="J16"/>
  <c r="J17"/>
  <c r="J18"/>
  <c r="J19"/>
  <c r="J20"/>
  <c r="J21"/>
  <c r="J22"/>
  <c r="J23"/>
  <c r="J24"/>
  <c r="J25"/>
  <c r="J26"/>
  <c r="J27"/>
  <c r="J28"/>
  <c r="J29"/>
  <c r="J30"/>
  <c r="J31"/>
  <c r="J32"/>
  <c r="J33"/>
  <c r="J34"/>
  <c r="J35"/>
  <c r="J36"/>
  <c r="J37"/>
  <c r="J38"/>
  <c r="J39"/>
  <c r="J40"/>
  <c r="J41"/>
  <c r="J42"/>
  <c r="J43"/>
  <c r="J44"/>
  <c r="J45"/>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S73" i="54" l="1"/>
  <c r="P73"/>
  <c r="T83" i="65"/>
  <c r="T75"/>
  <c r="T59"/>
  <c r="T39"/>
  <c r="T35"/>
  <c r="T27"/>
  <c r="T19"/>
  <c r="T15"/>
  <c r="T7"/>
  <c r="J90"/>
  <c r="T79"/>
  <c r="T63"/>
  <c r="T71"/>
  <c r="T87"/>
  <c r="T67"/>
  <c r="T51"/>
  <c r="T31"/>
  <c r="R50"/>
  <c r="T50" s="1"/>
  <c r="R51"/>
  <c r="R52"/>
  <c r="T52" s="1"/>
  <c r="R53"/>
  <c r="T53" s="1"/>
  <c r="R54"/>
  <c r="T54" s="1"/>
  <c r="R55"/>
  <c r="T55" s="1"/>
  <c r="R56"/>
  <c r="T56" s="1"/>
  <c r="R57"/>
  <c r="T57" s="1"/>
  <c r="R58"/>
  <c r="T58" s="1"/>
  <c r="R59"/>
  <c r="R60"/>
  <c r="T60" s="1"/>
  <c r="R61"/>
  <c r="T61" s="1"/>
  <c r="R62"/>
  <c r="T62" s="1"/>
  <c r="R63"/>
  <c r="R64"/>
  <c r="T64" s="1"/>
  <c r="R65"/>
  <c r="T65" s="1"/>
  <c r="R66"/>
  <c r="T66" s="1"/>
  <c r="R67"/>
  <c r="R68"/>
  <c r="T68" s="1"/>
  <c r="R69"/>
  <c r="T69" s="1"/>
  <c r="R70"/>
  <c r="T70" s="1"/>
  <c r="R71"/>
  <c r="R72"/>
  <c r="T72" s="1"/>
  <c r="R73"/>
  <c r="T73" s="1"/>
  <c r="R74"/>
  <c r="T74" s="1"/>
  <c r="R75"/>
  <c r="R76"/>
  <c r="T76" s="1"/>
  <c r="R77"/>
  <c r="T77" s="1"/>
  <c r="R78"/>
  <c r="T78" s="1"/>
  <c r="R79"/>
  <c r="R80"/>
  <c r="T80" s="1"/>
  <c r="R81"/>
  <c r="T81" s="1"/>
  <c r="R82"/>
  <c r="T82" s="1"/>
  <c r="R83"/>
  <c r="R84"/>
  <c r="T84" s="1"/>
  <c r="R85"/>
  <c r="T85" s="1"/>
  <c r="R86"/>
  <c r="T86" s="1"/>
  <c r="R87"/>
  <c r="R88"/>
  <c r="T88" s="1"/>
  <c r="R89"/>
  <c r="T89" s="1"/>
  <c r="R49"/>
  <c r="T49" s="1"/>
  <c r="R7"/>
  <c r="R8"/>
  <c r="T8" s="1"/>
  <c r="R9"/>
  <c r="T9" s="1"/>
  <c r="R10"/>
  <c r="T10" s="1"/>
  <c r="R11"/>
  <c r="T11" s="1"/>
  <c r="R12"/>
  <c r="T12" s="1"/>
  <c r="R13"/>
  <c r="T13" s="1"/>
  <c r="R14"/>
  <c r="T14" s="1"/>
  <c r="R15"/>
  <c r="R16"/>
  <c r="T16" s="1"/>
  <c r="R17"/>
  <c r="T17" s="1"/>
  <c r="R18"/>
  <c r="T18" s="1"/>
  <c r="R19"/>
  <c r="R20"/>
  <c r="T20" s="1"/>
  <c r="R21"/>
  <c r="T21" s="1"/>
  <c r="R22"/>
  <c r="T22" s="1"/>
  <c r="R23"/>
  <c r="T23" s="1"/>
  <c r="R24"/>
  <c r="T24" s="1"/>
  <c r="R25"/>
  <c r="T25" s="1"/>
  <c r="R26"/>
  <c r="T26" s="1"/>
  <c r="R27"/>
  <c r="R28"/>
  <c r="T28" s="1"/>
  <c r="R29"/>
  <c r="T29" s="1"/>
  <c r="R30"/>
  <c r="T30" s="1"/>
  <c r="R31"/>
  <c r="R32"/>
  <c r="T32" s="1"/>
  <c r="R33"/>
  <c r="T33" s="1"/>
  <c r="R34"/>
  <c r="T34" s="1"/>
  <c r="R35"/>
  <c r="R36"/>
  <c r="T36" s="1"/>
  <c r="R37"/>
  <c r="T37" s="1"/>
  <c r="R38"/>
  <c r="T38" s="1"/>
  <c r="R39"/>
  <c r="R40"/>
  <c r="T40" s="1"/>
  <c r="R41"/>
  <c r="T41" s="1"/>
  <c r="R42"/>
  <c r="T42" s="1"/>
  <c r="R43"/>
  <c r="T43" s="1"/>
  <c r="R44"/>
  <c r="T44" s="1"/>
  <c r="R45"/>
  <c r="T45" s="1"/>
  <c r="R6"/>
  <c r="R90" s="1"/>
  <c r="C90"/>
  <c r="K6" i="49"/>
  <c r="K7"/>
  <c r="K8"/>
  <c r="K9"/>
  <c r="K10"/>
  <c r="K11"/>
  <c r="K12"/>
  <c r="K13"/>
  <c r="K5"/>
  <c r="H6"/>
  <c r="H7"/>
  <c r="H8"/>
  <c r="H9"/>
  <c r="H10"/>
  <c r="H11"/>
  <c r="H12"/>
  <c r="H13"/>
  <c r="H5"/>
  <c r="E6"/>
  <c r="E7"/>
  <c r="E8"/>
  <c r="E9"/>
  <c r="E10"/>
  <c r="E11"/>
  <c r="E12"/>
  <c r="E13"/>
  <c r="E5"/>
  <c r="G6" i="55"/>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5"/>
  <c r="H6" i="70"/>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5"/>
  <c r="T7" i="48"/>
  <c r="T8"/>
  <c r="T9"/>
  <c r="T10"/>
  <c r="T11"/>
  <c r="T12"/>
  <c r="T13"/>
  <c r="T14"/>
  <c r="T6"/>
  <c r="Q8"/>
  <c r="Q7"/>
  <c r="Q9"/>
  <c r="Q10"/>
  <c r="Q11"/>
  <c r="Q12"/>
  <c r="Q13"/>
  <c r="Q14"/>
  <c r="Q6"/>
  <c r="N7"/>
  <c r="N8"/>
  <c r="N9"/>
  <c r="N10"/>
  <c r="N11"/>
  <c r="N12"/>
  <c r="N13"/>
  <c r="N14"/>
  <c r="N6"/>
  <c r="K7"/>
  <c r="K8"/>
  <c r="K9"/>
  <c r="K10"/>
  <c r="K11"/>
  <c r="K12"/>
  <c r="K13"/>
  <c r="K14"/>
  <c r="K6"/>
  <c r="H7"/>
  <c r="H8"/>
  <c r="H9"/>
  <c r="H10"/>
  <c r="H11"/>
  <c r="H12"/>
  <c r="H13"/>
  <c r="H14"/>
  <c r="H6"/>
  <c r="E7"/>
  <c r="E8"/>
  <c r="E9"/>
  <c r="E10"/>
  <c r="E11"/>
  <c r="E12"/>
  <c r="E13"/>
  <c r="E14"/>
  <c r="E6"/>
  <c r="H52" i="16"/>
  <c r="H53"/>
  <c r="H54"/>
  <c r="H55"/>
  <c r="H56"/>
  <c r="H57"/>
  <c r="H58"/>
  <c r="H59"/>
  <c r="H60"/>
  <c r="H61"/>
  <c r="H62"/>
  <c r="H63"/>
  <c r="H64"/>
  <c r="H65"/>
  <c r="H66"/>
  <c r="H67"/>
  <c r="H68"/>
  <c r="H69"/>
  <c r="H70"/>
  <c r="H71"/>
  <c r="H72"/>
  <c r="H73"/>
  <c r="H74"/>
  <c r="H75"/>
  <c r="H76"/>
  <c r="H77"/>
  <c r="H78"/>
  <c r="H79"/>
  <c r="H80"/>
  <c r="H81"/>
  <c r="H82"/>
  <c r="H83"/>
  <c r="H84"/>
  <c r="H85"/>
  <c r="H86"/>
  <c r="H87"/>
  <c r="H88"/>
  <c r="H89"/>
  <c r="H90"/>
  <c r="H91"/>
  <c r="H51"/>
  <c r="H8"/>
  <c r="H9"/>
  <c r="H10"/>
  <c r="H11"/>
  <c r="H12"/>
  <c r="H13"/>
  <c r="H14"/>
  <c r="H15"/>
  <c r="H16"/>
  <c r="H17"/>
  <c r="H18"/>
  <c r="H19"/>
  <c r="H20"/>
  <c r="H21"/>
  <c r="H22"/>
  <c r="H23"/>
  <c r="H24"/>
  <c r="H25"/>
  <c r="H26"/>
  <c r="H27"/>
  <c r="H28"/>
  <c r="H29"/>
  <c r="H30"/>
  <c r="H31"/>
  <c r="H32"/>
  <c r="H33"/>
  <c r="H34"/>
  <c r="H35"/>
  <c r="H36"/>
  <c r="H37"/>
  <c r="H38"/>
  <c r="H39"/>
  <c r="H40"/>
  <c r="H41"/>
  <c r="H42"/>
  <c r="H43"/>
  <c r="H44"/>
  <c r="H45"/>
  <c r="H46"/>
  <c r="H7"/>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51"/>
  <c r="E8"/>
  <c r="E9"/>
  <c r="E10"/>
  <c r="E11"/>
  <c r="E12"/>
  <c r="E13"/>
  <c r="E14"/>
  <c r="E15"/>
  <c r="E16"/>
  <c r="E17"/>
  <c r="E18"/>
  <c r="E19"/>
  <c r="E20"/>
  <c r="E21"/>
  <c r="E22"/>
  <c r="E23"/>
  <c r="E24"/>
  <c r="E25"/>
  <c r="E26"/>
  <c r="E27"/>
  <c r="E28"/>
  <c r="E29"/>
  <c r="E30"/>
  <c r="E31"/>
  <c r="E32"/>
  <c r="E33"/>
  <c r="E34"/>
  <c r="E35"/>
  <c r="E36"/>
  <c r="E37"/>
  <c r="E38"/>
  <c r="E39"/>
  <c r="E40"/>
  <c r="E41"/>
  <c r="E42"/>
  <c r="E43"/>
  <c r="E44"/>
  <c r="E45"/>
  <c r="E46"/>
  <c r="E7"/>
  <c r="H56" i="7"/>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55"/>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7"/>
  <c r="G8" i="54"/>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
  <c r="G73" s="1"/>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
  <c r="D73" s="1"/>
  <c r="G71" i="55" l="1"/>
  <c r="D71"/>
  <c r="T6" i="65"/>
  <c r="T90" s="1"/>
  <c r="P9" i="73" l="1"/>
  <c r="O9"/>
  <c r="P8"/>
  <c r="O8"/>
  <c r="L11" s="1"/>
  <c r="N9"/>
  <c r="N8"/>
  <c r="F13"/>
  <c r="K12"/>
  <c r="E13"/>
  <c r="F12"/>
  <c r="K11" l="1"/>
  <c r="E12"/>
  <c r="D8" l="1"/>
  <c r="M8"/>
  <c r="B10"/>
  <c r="M9"/>
  <c r="J9"/>
  <c r="G9"/>
  <c r="D9"/>
  <c r="J8"/>
  <c r="G8"/>
  <c r="H5" i="59" l="1"/>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B79"/>
  <c r="O5"/>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l="1"/>
  <c r="H79"/>
  <c r="P77"/>
  <c r="P73"/>
  <c r="P69"/>
  <c r="P65"/>
  <c r="P61"/>
  <c r="P57"/>
  <c r="P53"/>
  <c r="P45"/>
  <c r="P41"/>
  <c r="P37"/>
  <c r="P33"/>
  <c r="P29"/>
  <c r="P25"/>
  <c r="P21"/>
  <c r="P17"/>
  <c r="P13"/>
  <c r="P9"/>
  <c r="P5"/>
  <c r="P76"/>
  <c r="P72"/>
  <c r="P68"/>
  <c r="P64"/>
  <c r="P60"/>
  <c r="P56"/>
  <c r="P52"/>
  <c r="P48"/>
  <c r="P44"/>
  <c r="P40"/>
  <c r="P36"/>
  <c r="P32"/>
  <c r="P28"/>
  <c r="P24"/>
  <c r="P20"/>
  <c r="P16"/>
  <c r="P12"/>
  <c r="P8"/>
  <c r="P49"/>
  <c r="P75"/>
  <c r="P71"/>
  <c r="P67"/>
  <c r="P63"/>
  <c r="P59"/>
  <c r="P55"/>
  <c r="P51"/>
  <c r="P47"/>
  <c r="P43"/>
  <c r="P39"/>
  <c r="P35"/>
  <c r="P31"/>
  <c r="P27"/>
  <c r="P23"/>
  <c r="P19"/>
  <c r="P15"/>
  <c r="P11"/>
  <c r="P7"/>
  <c r="P78" l="1"/>
  <c r="P74"/>
  <c r="P70"/>
  <c r="P66"/>
  <c r="P62"/>
  <c r="P58"/>
  <c r="P54"/>
  <c r="P50"/>
  <c r="P46"/>
  <c r="P42"/>
  <c r="P38"/>
  <c r="P34"/>
  <c r="P30"/>
  <c r="P26"/>
  <c r="P22"/>
  <c r="P18"/>
  <c r="P14"/>
  <c r="P10"/>
  <c r="P6"/>
  <c r="H6" i="57"/>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5"/>
  <c r="B86"/>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5"/>
  <c r="P79" i="59" l="1"/>
  <c r="O86" i="57"/>
  <c r="P83"/>
  <c r="P79"/>
  <c r="P75"/>
  <c r="P71"/>
  <c r="P67"/>
  <c r="P63"/>
  <c r="P59"/>
  <c r="P55"/>
  <c r="P51"/>
  <c r="P47"/>
  <c r="P43"/>
  <c r="P39"/>
  <c r="P35"/>
  <c r="P31"/>
  <c r="P27"/>
  <c r="P23"/>
  <c r="P19"/>
  <c r="P15"/>
  <c r="P11"/>
  <c r="P7"/>
  <c r="P5"/>
  <c r="H86"/>
  <c r="P82"/>
  <c r="P78"/>
  <c r="P74"/>
  <c r="P70"/>
  <c r="P66"/>
  <c r="P62"/>
  <c r="P58"/>
  <c r="P54"/>
  <c r="P50"/>
  <c r="P46"/>
  <c r="P42"/>
  <c r="P38"/>
  <c r="P34"/>
  <c r="P30"/>
  <c r="P26"/>
  <c r="P22"/>
  <c r="P18"/>
  <c r="P14"/>
  <c r="P10"/>
  <c r="P6"/>
  <c r="P85"/>
  <c r="P81"/>
  <c r="P77"/>
  <c r="P73"/>
  <c r="P69"/>
  <c r="P65"/>
  <c r="P61"/>
  <c r="P57"/>
  <c r="P53"/>
  <c r="P49"/>
  <c r="P45"/>
  <c r="P41"/>
  <c r="P37"/>
  <c r="P33"/>
  <c r="P29"/>
  <c r="P25"/>
  <c r="P21"/>
  <c r="P17"/>
  <c r="P13"/>
  <c r="P9"/>
  <c r="P84"/>
  <c r="P80"/>
  <c r="P76"/>
  <c r="P72"/>
  <c r="P68"/>
  <c r="P64"/>
  <c r="P60"/>
  <c r="P56"/>
  <c r="P52"/>
  <c r="P48"/>
  <c r="P44"/>
  <c r="P40"/>
  <c r="P36"/>
  <c r="P32"/>
  <c r="P28"/>
  <c r="P24"/>
  <c r="P20"/>
  <c r="P16"/>
  <c r="P12"/>
  <c r="P8"/>
  <c r="J28" i="54"/>
  <c r="O6" i="63"/>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5"/>
  <c r="H6"/>
  <c r="P6" s="1"/>
  <c r="H7"/>
  <c r="H8"/>
  <c r="P8" s="1"/>
  <c r="H9"/>
  <c r="P9" s="1"/>
  <c r="H10"/>
  <c r="P10" s="1"/>
  <c r="H11"/>
  <c r="H12"/>
  <c r="P12" s="1"/>
  <c r="H13"/>
  <c r="P13" s="1"/>
  <c r="H14"/>
  <c r="P14" s="1"/>
  <c r="H15"/>
  <c r="H16"/>
  <c r="P16" s="1"/>
  <c r="H17"/>
  <c r="P17" s="1"/>
  <c r="H18"/>
  <c r="P18" s="1"/>
  <c r="H19"/>
  <c r="H20"/>
  <c r="P20" s="1"/>
  <c r="H21"/>
  <c r="P21" s="1"/>
  <c r="H22"/>
  <c r="P22" s="1"/>
  <c r="H23"/>
  <c r="H24"/>
  <c r="P24" s="1"/>
  <c r="H25"/>
  <c r="P25" s="1"/>
  <c r="H26"/>
  <c r="P26" s="1"/>
  <c r="H27"/>
  <c r="H28"/>
  <c r="P28" s="1"/>
  <c r="H29"/>
  <c r="P29" s="1"/>
  <c r="H30"/>
  <c r="P30" s="1"/>
  <c r="H31"/>
  <c r="H32"/>
  <c r="P32" s="1"/>
  <c r="H33"/>
  <c r="P33" s="1"/>
  <c r="H34"/>
  <c r="P34" s="1"/>
  <c r="H35"/>
  <c r="H36"/>
  <c r="P36" s="1"/>
  <c r="H37"/>
  <c r="P37" s="1"/>
  <c r="H38"/>
  <c r="P38" s="1"/>
  <c r="H39"/>
  <c r="H40"/>
  <c r="P40" s="1"/>
  <c r="H41"/>
  <c r="P41" s="1"/>
  <c r="H42"/>
  <c r="P42" s="1"/>
  <c r="H43"/>
  <c r="H44"/>
  <c r="P44" s="1"/>
  <c r="H45"/>
  <c r="P45" s="1"/>
  <c r="H46"/>
  <c r="P46" s="1"/>
  <c r="H47"/>
  <c r="H48"/>
  <c r="P48" s="1"/>
  <c r="H49"/>
  <c r="P49" s="1"/>
  <c r="H50"/>
  <c r="P50" s="1"/>
  <c r="H51"/>
  <c r="H52"/>
  <c r="P52" s="1"/>
  <c r="H53"/>
  <c r="P53" s="1"/>
  <c r="H54"/>
  <c r="P54" s="1"/>
  <c r="H55"/>
  <c r="H56"/>
  <c r="P56" s="1"/>
  <c r="H57"/>
  <c r="P57" s="1"/>
  <c r="H58"/>
  <c r="P58" s="1"/>
  <c r="H59"/>
  <c r="H60"/>
  <c r="P60" s="1"/>
  <c r="H61"/>
  <c r="P61" s="1"/>
  <c r="H62"/>
  <c r="P62" s="1"/>
  <c r="H63"/>
  <c r="H64"/>
  <c r="P64" s="1"/>
  <c r="H65"/>
  <c r="P65" s="1"/>
  <c r="H66"/>
  <c r="P66" s="1"/>
  <c r="H67"/>
  <c r="H68"/>
  <c r="P68" s="1"/>
  <c r="H69"/>
  <c r="P69" s="1"/>
  <c r="H70"/>
  <c r="P70" s="1"/>
  <c r="H71"/>
  <c r="H72"/>
  <c r="P72" s="1"/>
  <c r="H73"/>
  <c r="P73" s="1"/>
  <c r="H74"/>
  <c r="P74" s="1"/>
  <c r="H75"/>
  <c r="H76"/>
  <c r="P76" s="1"/>
  <c r="H77"/>
  <c r="P77" s="1"/>
  <c r="H78"/>
  <c r="P78" s="1"/>
  <c r="H79"/>
  <c r="H80"/>
  <c r="P80" s="1"/>
  <c r="H81"/>
  <c r="P81" s="1"/>
  <c r="H82"/>
  <c r="P82" s="1"/>
  <c r="H83"/>
  <c r="H84"/>
  <c r="P84" s="1"/>
  <c r="H85"/>
  <c r="P85" s="1"/>
  <c r="H86"/>
  <c r="P86" s="1"/>
  <c r="H87"/>
  <c r="H88"/>
  <c r="P88" s="1"/>
  <c r="H89"/>
  <c r="P89" s="1"/>
  <c r="H5"/>
  <c r="B91"/>
  <c r="P79" l="1"/>
  <c r="P63"/>
  <c r="P47"/>
  <c r="P31"/>
  <c r="P15"/>
  <c r="P87"/>
  <c r="P83"/>
  <c r="P75"/>
  <c r="P71"/>
  <c r="P67"/>
  <c r="P59"/>
  <c r="P55"/>
  <c r="P51"/>
  <c r="P43"/>
  <c r="P39"/>
  <c r="P35"/>
  <c r="P27"/>
  <c r="P23"/>
  <c r="P19"/>
  <c r="P11"/>
  <c r="P7"/>
  <c r="O91"/>
  <c r="H91"/>
  <c r="P5"/>
  <c r="P86" i="57"/>
  <c r="R50" i="69"/>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49"/>
  <c r="R7"/>
  <c r="R8"/>
  <c r="R9"/>
  <c r="R10"/>
  <c r="R11"/>
  <c r="R12"/>
  <c r="R13"/>
  <c r="R14"/>
  <c r="R15"/>
  <c r="R16"/>
  <c r="R17"/>
  <c r="R18"/>
  <c r="R19"/>
  <c r="R20"/>
  <c r="R21"/>
  <c r="R22"/>
  <c r="R23"/>
  <c r="R24"/>
  <c r="R25"/>
  <c r="R26"/>
  <c r="R27"/>
  <c r="R28"/>
  <c r="R29"/>
  <c r="R30"/>
  <c r="R31"/>
  <c r="R32"/>
  <c r="R33"/>
  <c r="R34"/>
  <c r="R35"/>
  <c r="R36"/>
  <c r="R37"/>
  <c r="R38"/>
  <c r="R39"/>
  <c r="R40"/>
  <c r="R41"/>
  <c r="R42"/>
  <c r="R43"/>
  <c r="R44"/>
  <c r="R45"/>
  <c r="R6"/>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8"/>
  <c r="J9"/>
  <c r="J10"/>
  <c r="J11"/>
  <c r="J12"/>
  <c r="J13"/>
  <c r="J14"/>
  <c r="J15"/>
  <c r="J16"/>
  <c r="J17"/>
  <c r="J18"/>
  <c r="J19"/>
  <c r="J20"/>
  <c r="J21"/>
  <c r="J22"/>
  <c r="J23"/>
  <c r="J24"/>
  <c r="J25"/>
  <c r="J26"/>
  <c r="J27"/>
  <c r="J28"/>
  <c r="J29"/>
  <c r="J30"/>
  <c r="J31"/>
  <c r="J32"/>
  <c r="J33"/>
  <c r="J34"/>
  <c r="J35"/>
  <c r="J36"/>
  <c r="J37"/>
  <c r="J38"/>
  <c r="J39"/>
  <c r="J40"/>
  <c r="J41"/>
  <c r="J42"/>
  <c r="J43"/>
  <c r="J44"/>
  <c r="J45"/>
  <c r="J7"/>
  <c r="J6"/>
  <c r="J49"/>
  <c r="S6"/>
  <c r="S91" s="1"/>
  <c r="R91" l="1"/>
  <c r="J91"/>
  <c r="P91" i="63"/>
  <c r="T42" i="69"/>
  <c r="T30"/>
  <c r="T45"/>
  <c r="T41"/>
  <c r="T33"/>
  <c r="T25"/>
  <c r="T49"/>
  <c r="T44"/>
  <c r="T40"/>
  <c r="T36"/>
  <c r="T32"/>
  <c r="T28"/>
  <c r="T24"/>
  <c r="T20"/>
  <c r="T16"/>
  <c r="T12"/>
  <c r="T8"/>
  <c r="T87"/>
  <c r="T83"/>
  <c r="T79"/>
  <c r="T75"/>
  <c r="T71"/>
  <c r="T67"/>
  <c r="T63"/>
  <c r="T59"/>
  <c r="T55"/>
  <c r="T51"/>
  <c r="T39"/>
  <c r="T35"/>
  <c r="T31"/>
  <c r="T27"/>
  <c r="T23"/>
  <c r="T19"/>
  <c r="T15"/>
  <c r="T11"/>
  <c r="T90"/>
  <c r="T86"/>
  <c r="T82"/>
  <c r="T78"/>
  <c r="T74"/>
  <c r="T70"/>
  <c r="T66"/>
  <c r="T62"/>
  <c r="T58"/>
  <c r="T54"/>
  <c r="T50"/>
  <c r="T43"/>
  <c r="T38"/>
  <c r="T26"/>
  <c r="T22"/>
  <c r="T18"/>
  <c r="T14"/>
  <c r="T10"/>
  <c r="T89"/>
  <c r="T85"/>
  <c r="T81"/>
  <c r="T77"/>
  <c r="T73"/>
  <c r="T69"/>
  <c r="T65"/>
  <c r="T61"/>
  <c r="T57"/>
  <c r="T53"/>
  <c r="T7"/>
  <c r="T34"/>
  <c r="T37"/>
  <c r="T29"/>
  <c r="T21"/>
  <c r="T17"/>
  <c r="T13"/>
  <c r="T9"/>
  <c r="T88"/>
  <c r="T84"/>
  <c r="T80"/>
  <c r="T76"/>
  <c r="T72"/>
  <c r="T68"/>
  <c r="T64"/>
  <c r="T60"/>
  <c r="T56"/>
  <c r="T52"/>
  <c r="T6"/>
  <c r="C14" i="49"/>
  <c r="T91" i="69" l="1"/>
  <c r="S56" i="7"/>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55"/>
  <c r="R56"/>
  <c r="T56" s="1"/>
  <c r="R57"/>
  <c r="T57" s="1"/>
  <c r="R58"/>
  <c r="T58" s="1"/>
  <c r="R59"/>
  <c r="T59" s="1"/>
  <c r="R60"/>
  <c r="T60" s="1"/>
  <c r="R61"/>
  <c r="T61" s="1"/>
  <c r="R62"/>
  <c r="T62" s="1"/>
  <c r="R63"/>
  <c r="T63" s="1"/>
  <c r="R64"/>
  <c r="T64" s="1"/>
  <c r="R65"/>
  <c r="T65" s="1"/>
  <c r="R66"/>
  <c r="T66" s="1"/>
  <c r="R67"/>
  <c r="T67" s="1"/>
  <c r="R68"/>
  <c r="T68" s="1"/>
  <c r="R69"/>
  <c r="T69" s="1"/>
  <c r="R70"/>
  <c r="T70" s="1"/>
  <c r="R71"/>
  <c r="T71" s="1"/>
  <c r="R72"/>
  <c r="T72" s="1"/>
  <c r="R73"/>
  <c r="T73" s="1"/>
  <c r="R74"/>
  <c r="R75"/>
  <c r="T75" s="1"/>
  <c r="R76"/>
  <c r="T76" s="1"/>
  <c r="R77"/>
  <c r="T77" s="1"/>
  <c r="R78"/>
  <c r="T78" s="1"/>
  <c r="R79"/>
  <c r="T79" s="1"/>
  <c r="R80"/>
  <c r="T80" s="1"/>
  <c r="R81"/>
  <c r="T81" s="1"/>
  <c r="R82"/>
  <c r="T82" s="1"/>
  <c r="R83"/>
  <c r="T83" s="1"/>
  <c r="R84"/>
  <c r="T84" s="1"/>
  <c r="R85"/>
  <c r="T85" s="1"/>
  <c r="R86"/>
  <c r="T86" s="1"/>
  <c r="R87"/>
  <c r="T87" s="1"/>
  <c r="R88"/>
  <c r="T88" s="1"/>
  <c r="R89"/>
  <c r="R90"/>
  <c r="R91"/>
  <c r="R92"/>
  <c r="T92" s="1"/>
  <c r="R93"/>
  <c r="R94"/>
  <c r="T94" s="1"/>
  <c r="R95"/>
  <c r="T95" s="1"/>
  <c r="R96"/>
  <c r="T96" s="1"/>
  <c r="R97"/>
  <c r="T97" s="1"/>
  <c r="R98"/>
  <c r="R55"/>
  <c r="T55" s="1"/>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7"/>
  <c r="R8"/>
  <c r="T8" s="1"/>
  <c r="R9"/>
  <c r="R10"/>
  <c r="R11"/>
  <c r="T11" s="1"/>
  <c r="R12"/>
  <c r="R13"/>
  <c r="T13" s="1"/>
  <c r="R14"/>
  <c r="T14" s="1"/>
  <c r="R15"/>
  <c r="T15" s="1"/>
  <c r="R16"/>
  <c r="T16" s="1"/>
  <c r="R17"/>
  <c r="T17" s="1"/>
  <c r="R18"/>
  <c r="T18" s="1"/>
  <c r="R19"/>
  <c r="T19" s="1"/>
  <c r="R20"/>
  <c r="T20" s="1"/>
  <c r="R21"/>
  <c r="T21" s="1"/>
  <c r="R22"/>
  <c r="T22" s="1"/>
  <c r="R23"/>
  <c r="R24"/>
  <c r="T24" s="1"/>
  <c r="R25"/>
  <c r="T25" s="1"/>
  <c r="R26"/>
  <c r="T26" s="1"/>
  <c r="R27"/>
  <c r="R28"/>
  <c r="R29"/>
  <c r="T29" s="1"/>
  <c r="R30"/>
  <c r="R31"/>
  <c r="T31" s="1"/>
  <c r="R32"/>
  <c r="R33"/>
  <c r="T33" s="1"/>
  <c r="R34"/>
  <c r="R35"/>
  <c r="R36"/>
  <c r="R37"/>
  <c r="T37" s="1"/>
  <c r="R38"/>
  <c r="R39"/>
  <c r="T39" s="1"/>
  <c r="R40"/>
  <c r="T40" s="1"/>
  <c r="R41"/>
  <c r="T41" s="1"/>
  <c r="R42"/>
  <c r="T42" s="1"/>
  <c r="R43"/>
  <c r="T43" s="1"/>
  <c r="R44"/>
  <c r="R45"/>
  <c r="T45" s="1"/>
  <c r="R46"/>
  <c r="R47"/>
  <c r="T47" s="1"/>
  <c r="R48"/>
  <c r="R49"/>
  <c r="T49" s="1"/>
  <c r="R50"/>
  <c r="T50" s="1"/>
  <c r="R7"/>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55"/>
  <c r="O56"/>
  <c r="Q56" s="1"/>
  <c r="O57"/>
  <c r="Q57" s="1"/>
  <c r="O58"/>
  <c r="Q58" s="1"/>
  <c r="O59"/>
  <c r="Q59" s="1"/>
  <c r="O60"/>
  <c r="Q60" s="1"/>
  <c r="O61"/>
  <c r="Q61" s="1"/>
  <c r="O62"/>
  <c r="Q62" s="1"/>
  <c r="O63"/>
  <c r="Q63" s="1"/>
  <c r="O64"/>
  <c r="Q64" s="1"/>
  <c r="O65"/>
  <c r="Q65" s="1"/>
  <c r="O66"/>
  <c r="Q66" s="1"/>
  <c r="O67"/>
  <c r="O68"/>
  <c r="Q68" s="1"/>
  <c r="O69"/>
  <c r="Q69" s="1"/>
  <c r="O70"/>
  <c r="Q70" s="1"/>
  <c r="O71"/>
  <c r="O72"/>
  <c r="Q72" s="1"/>
  <c r="O73"/>
  <c r="Q73" s="1"/>
  <c r="O74"/>
  <c r="O75"/>
  <c r="Q75" s="1"/>
  <c r="O76"/>
  <c r="Q76" s="1"/>
  <c r="O77"/>
  <c r="Q77" s="1"/>
  <c r="O78"/>
  <c r="Q78" s="1"/>
  <c r="O79"/>
  <c r="Q79" s="1"/>
  <c r="O80"/>
  <c r="Q80" s="1"/>
  <c r="O81"/>
  <c r="Q81" s="1"/>
  <c r="O82"/>
  <c r="Q82" s="1"/>
  <c r="O83"/>
  <c r="Q83" s="1"/>
  <c r="O84"/>
  <c r="Q84" s="1"/>
  <c r="O85"/>
  <c r="Q85" s="1"/>
  <c r="O86"/>
  <c r="Q86" s="1"/>
  <c r="O87"/>
  <c r="Q87" s="1"/>
  <c r="O88"/>
  <c r="Q88" s="1"/>
  <c r="O89"/>
  <c r="Q89" s="1"/>
  <c r="O90"/>
  <c r="Q90" s="1"/>
  <c r="O91"/>
  <c r="Q91" s="1"/>
  <c r="O92"/>
  <c r="Q92" s="1"/>
  <c r="O93"/>
  <c r="Q93" s="1"/>
  <c r="O94"/>
  <c r="O95"/>
  <c r="Q95" s="1"/>
  <c r="O96"/>
  <c r="Q96" s="1"/>
  <c r="O97"/>
  <c r="Q97" s="1"/>
  <c r="O98"/>
  <c r="O55"/>
  <c r="Q55" s="1"/>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7"/>
  <c r="O8"/>
  <c r="O9"/>
  <c r="O10"/>
  <c r="Q10" s="1"/>
  <c r="O11"/>
  <c r="Q11" s="1"/>
  <c r="O12"/>
  <c r="O13"/>
  <c r="Q13" s="1"/>
  <c r="O14"/>
  <c r="Q14" s="1"/>
  <c r="O15"/>
  <c r="Q15" s="1"/>
  <c r="O16"/>
  <c r="O17"/>
  <c r="Q17" s="1"/>
  <c r="O18"/>
  <c r="Q18" s="1"/>
  <c r="O19"/>
  <c r="Q19" s="1"/>
  <c r="O20"/>
  <c r="Q20" s="1"/>
  <c r="O21"/>
  <c r="Q21" s="1"/>
  <c r="O22"/>
  <c r="Q22" s="1"/>
  <c r="O23"/>
  <c r="O24"/>
  <c r="O25"/>
  <c r="Q25" s="1"/>
  <c r="O26"/>
  <c r="Q26" s="1"/>
  <c r="O27"/>
  <c r="Q27" s="1"/>
  <c r="O28"/>
  <c r="O29"/>
  <c r="Q29" s="1"/>
  <c r="O30"/>
  <c r="Q30" s="1"/>
  <c r="O31"/>
  <c r="O32"/>
  <c r="O33"/>
  <c r="Q33" s="1"/>
  <c r="O34"/>
  <c r="Q34" s="1"/>
  <c r="O35"/>
  <c r="O36"/>
  <c r="O37"/>
  <c r="Q37" s="1"/>
  <c r="O38"/>
  <c r="Q38" s="1"/>
  <c r="O39"/>
  <c r="Q39" s="1"/>
  <c r="O40"/>
  <c r="O41"/>
  <c r="Q41" s="1"/>
  <c r="O42"/>
  <c r="Q42" s="1"/>
  <c r="O43"/>
  <c r="O44"/>
  <c r="O45"/>
  <c r="Q45" s="1"/>
  <c r="O46"/>
  <c r="Q46" s="1"/>
  <c r="O47"/>
  <c r="O48"/>
  <c r="Q48" s="1"/>
  <c r="O49"/>
  <c r="Q49" s="1"/>
  <c r="O50"/>
  <c r="Q50" s="1"/>
  <c r="O7"/>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55"/>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7"/>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55"/>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7"/>
  <c r="E75"/>
  <c r="E76"/>
  <c r="E77"/>
  <c r="E78"/>
  <c r="E79"/>
  <c r="E80"/>
  <c r="E81"/>
  <c r="E82"/>
  <c r="E83"/>
  <c r="E84"/>
  <c r="E85"/>
  <c r="E86"/>
  <c r="E87"/>
  <c r="E88"/>
  <c r="E89"/>
  <c r="E90"/>
  <c r="E91"/>
  <c r="E92"/>
  <c r="E93"/>
  <c r="E94"/>
  <c r="E95"/>
  <c r="E96"/>
  <c r="E97"/>
  <c r="E98"/>
  <c r="E61"/>
  <c r="E62"/>
  <c r="E63"/>
  <c r="E64"/>
  <c r="E65"/>
  <c r="E66"/>
  <c r="E67"/>
  <c r="E68"/>
  <c r="E69"/>
  <c r="E70"/>
  <c r="E71"/>
  <c r="E72"/>
  <c r="E73"/>
  <c r="E74"/>
  <c r="E56"/>
  <c r="E57"/>
  <c r="E58"/>
  <c r="E59"/>
  <c r="E60"/>
  <c r="E55"/>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7"/>
  <c r="J7" i="49"/>
  <c r="J8"/>
  <c r="J9"/>
  <c r="J10"/>
  <c r="J11"/>
  <c r="J12"/>
  <c r="J13"/>
  <c r="J6"/>
  <c r="I7"/>
  <c r="I8"/>
  <c r="I9"/>
  <c r="I10"/>
  <c r="I11"/>
  <c r="I12"/>
  <c r="I13"/>
  <c r="I6"/>
  <c r="I6" i="5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5"/>
  <c r="H6"/>
  <c r="J6" s="1"/>
  <c r="H7"/>
  <c r="J7" s="1"/>
  <c r="H8"/>
  <c r="J8" s="1"/>
  <c r="H9"/>
  <c r="J9" s="1"/>
  <c r="H10"/>
  <c r="J10" s="1"/>
  <c r="H11"/>
  <c r="J11" s="1"/>
  <c r="H12"/>
  <c r="J12" s="1"/>
  <c r="H13"/>
  <c r="J13" s="1"/>
  <c r="H14"/>
  <c r="J14" s="1"/>
  <c r="H15"/>
  <c r="J15" s="1"/>
  <c r="H16"/>
  <c r="J16" s="1"/>
  <c r="H17"/>
  <c r="J17" s="1"/>
  <c r="H18"/>
  <c r="H19"/>
  <c r="H20"/>
  <c r="H21"/>
  <c r="H22"/>
  <c r="H23"/>
  <c r="H24"/>
  <c r="J24" s="1"/>
  <c r="H25"/>
  <c r="J25" s="1"/>
  <c r="H26"/>
  <c r="H27"/>
  <c r="H28"/>
  <c r="H29"/>
  <c r="H30"/>
  <c r="H31"/>
  <c r="H32"/>
  <c r="J32" s="1"/>
  <c r="H33"/>
  <c r="H34"/>
  <c r="H35"/>
  <c r="J35" s="1"/>
  <c r="H36"/>
  <c r="J36" s="1"/>
  <c r="H37"/>
  <c r="H38"/>
  <c r="H39"/>
  <c r="H40"/>
  <c r="H41"/>
  <c r="J41" s="1"/>
  <c r="H42"/>
  <c r="H43"/>
  <c r="J43" s="1"/>
  <c r="H44"/>
  <c r="H45"/>
  <c r="H46"/>
  <c r="J46" s="1"/>
  <c r="H47"/>
  <c r="H48"/>
  <c r="J48" s="1"/>
  <c r="H49"/>
  <c r="H50"/>
  <c r="J50" s="1"/>
  <c r="H51"/>
  <c r="J51" s="1"/>
  <c r="H52"/>
  <c r="H53"/>
  <c r="J53" s="1"/>
  <c r="H54"/>
  <c r="H55"/>
  <c r="H56"/>
  <c r="H57"/>
  <c r="J57" s="1"/>
  <c r="H58"/>
  <c r="H59"/>
  <c r="H60"/>
  <c r="H61"/>
  <c r="H62"/>
  <c r="H63"/>
  <c r="H64"/>
  <c r="H65"/>
  <c r="H66"/>
  <c r="H67"/>
  <c r="H68"/>
  <c r="H69"/>
  <c r="H70"/>
  <c r="H5"/>
  <c r="B71"/>
  <c r="K7" i="70"/>
  <c r="K10"/>
  <c r="K11"/>
  <c r="K14"/>
  <c r="K15"/>
  <c r="K18"/>
  <c r="K19"/>
  <c r="K22"/>
  <c r="K23"/>
  <c r="K24"/>
  <c r="K26"/>
  <c r="K27"/>
  <c r="K30"/>
  <c r="K31"/>
  <c r="K35"/>
  <c r="K37"/>
  <c r="K38"/>
  <c r="K39"/>
  <c r="K42"/>
  <c r="K43"/>
  <c r="K45"/>
  <c r="K46"/>
  <c r="K47"/>
  <c r="K48"/>
  <c r="K50"/>
  <c r="K54"/>
  <c r="K55"/>
  <c r="K58"/>
  <c r="K59"/>
  <c r="K63"/>
  <c r="K67"/>
  <c r="K71"/>
  <c r="K75"/>
  <c r="K79"/>
  <c r="K85"/>
  <c r="K5"/>
  <c r="J6"/>
  <c r="J7"/>
  <c r="J8"/>
  <c r="J9"/>
  <c r="K9" s="1"/>
  <c r="J10"/>
  <c r="J11"/>
  <c r="J12"/>
  <c r="K12" s="1"/>
  <c r="J13"/>
  <c r="K13" s="1"/>
  <c r="J14"/>
  <c r="J15"/>
  <c r="J16"/>
  <c r="K16" s="1"/>
  <c r="J17"/>
  <c r="K17" s="1"/>
  <c r="J18"/>
  <c r="J19"/>
  <c r="J20"/>
  <c r="K20" s="1"/>
  <c r="J21"/>
  <c r="K21" s="1"/>
  <c r="J22"/>
  <c r="J23"/>
  <c r="J24"/>
  <c r="J25"/>
  <c r="K25" s="1"/>
  <c r="J26"/>
  <c r="J27"/>
  <c r="J28"/>
  <c r="J29"/>
  <c r="K29" s="1"/>
  <c r="J30"/>
  <c r="J31"/>
  <c r="J32"/>
  <c r="K32" s="1"/>
  <c r="J33"/>
  <c r="K33" s="1"/>
  <c r="J34"/>
  <c r="J35"/>
  <c r="J36"/>
  <c r="K36" s="1"/>
  <c r="J37"/>
  <c r="J38"/>
  <c r="J39"/>
  <c r="J40"/>
  <c r="J41"/>
  <c r="K41" s="1"/>
  <c r="J42"/>
  <c r="J43"/>
  <c r="J44"/>
  <c r="K44" s="1"/>
  <c r="J45"/>
  <c r="J46"/>
  <c r="J47"/>
  <c r="J48"/>
  <c r="J49"/>
  <c r="K49" s="1"/>
  <c r="J50"/>
  <c r="J51"/>
  <c r="J52"/>
  <c r="J53"/>
  <c r="K53" s="1"/>
  <c r="J54"/>
  <c r="J55"/>
  <c r="J56"/>
  <c r="J57"/>
  <c r="K57" s="1"/>
  <c r="J58"/>
  <c r="J59"/>
  <c r="J60"/>
  <c r="J61"/>
  <c r="K61" s="1"/>
  <c r="J62"/>
  <c r="K62" s="1"/>
  <c r="J63"/>
  <c r="J64"/>
  <c r="K64" s="1"/>
  <c r="J65"/>
  <c r="K65" s="1"/>
  <c r="J66"/>
  <c r="J67"/>
  <c r="J68"/>
  <c r="J69"/>
  <c r="K69" s="1"/>
  <c r="J70"/>
  <c r="K70" s="1"/>
  <c r="J71"/>
  <c r="J72"/>
  <c r="J73"/>
  <c r="J74"/>
  <c r="K74" s="1"/>
  <c r="J75"/>
  <c r="J76"/>
  <c r="K76" s="1"/>
  <c r="J77"/>
  <c r="J78"/>
  <c r="K78" s="1"/>
  <c r="J79"/>
  <c r="J80"/>
  <c r="K80" s="1"/>
  <c r="J81"/>
  <c r="K81" s="1"/>
  <c r="J82"/>
  <c r="K82" s="1"/>
  <c r="J83"/>
  <c r="J84"/>
  <c r="K84" s="1"/>
  <c r="J85"/>
  <c r="J86"/>
  <c r="J5"/>
  <c r="I6"/>
  <c r="K6" s="1"/>
  <c r="I7"/>
  <c r="I8"/>
  <c r="K8" s="1"/>
  <c r="I9"/>
  <c r="I10"/>
  <c r="I11"/>
  <c r="I12"/>
  <c r="I13"/>
  <c r="I14"/>
  <c r="I15"/>
  <c r="I16"/>
  <c r="I17"/>
  <c r="I18"/>
  <c r="I19"/>
  <c r="I20"/>
  <c r="I21"/>
  <c r="I22"/>
  <c r="I23"/>
  <c r="I24"/>
  <c r="I25"/>
  <c r="I26"/>
  <c r="I27"/>
  <c r="I28"/>
  <c r="K28" s="1"/>
  <c r="I29"/>
  <c r="I30"/>
  <c r="I31"/>
  <c r="I32"/>
  <c r="I33"/>
  <c r="I34"/>
  <c r="K34" s="1"/>
  <c r="I35"/>
  <c r="I36"/>
  <c r="I37"/>
  <c r="I38"/>
  <c r="I39"/>
  <c r="I40"/>
  <c r="K40" s="1"/>
  <c r="I41"/>
  <c r="I42"/>
  <c r="I43"/>
  <c r="I44"/>
  <c r="I45"/>
  <c r="I46"/>
  <c r="I47"/>
  <c r="I48"/>
  <c r="I49"/>
  <c r="I50"/>
  <c r="I51"/>
  <c r="K51" s="1"/>
  <c r="I52"/>
  <c r="K52" s="1"/>
  <c r="I53"/>
  <c r="I54"/>
  <c r="I55"/>
  <c r="I56"/>
  <c r="I57"/>
  <c r="I58"/>
  <c r="I59"/>
  <c r="I60"/>
  <c r="K60" s="1"/>
  <c r="I61"/>
  <c r="I62"/>
  <c r="I63"/>
  <c r="I64"/>
  <c r="I65"/>
  <c r="I66"/>
  <c r="K66" s="1"/>
  <c r="I67"/>
  <c r="I68"/>
  <c r="K68" s="1"/>
  <c r="I69"/>
  <c r="I70"/>
  <c r="I71"/>
  <c r="I72"/>
  <c r="K72" s="1"/>
  <c r="I73"/>
  <c r="K73" s="1"/>
  <c r="I74"/>
  <c r="I75"/>
  <c r="I76"/>
  <c r="I77"/>
  <c r="K77" s="1"/>
  <c r="I78"/>
  <c r="I79"/>
  <c r="I80"/>
  <c r="I81"/>
  <c r="I82"/>
  <c r="I83"/>
  <c r="K83" s="1"/>
  <c r="I84"/>
  <c r="I85"/>
  <c r="I86"/>
  <c r="K86" s="1"/>
  <c r="I5"/>
  <c r="S9" i="48"/>
  <c r="S10"/>
  <c r="S11"/>
  <c r="S12"/>
  <c r="S13"/>
  <c r="S14"/>
  <c r="S8"/>
  <c r="R9"/>
  <c r="R10"/>
  <c r="R11"/>
  <c r="R12"/>
  <c r="R13"/>
  <c r="R14"/>
  <c r="R8"/>
  <c r="P9"/>
  <c r="P10"/>
  <c r="P11"/>
  <c r="P12"/>
  <c r="P13"/>
  <c r="P14"/>
  <c r="P8"/>
  <c r="O9"/>
  <c r="O10"/>
  <c r="O11"/>
  <c r="O12"/>
  <c r="O13"/>
  <c r="O14"/>
  <c r="O8"/>
  <c r="M8" i="54"/>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
  <c r="M73" s="1"/>
  <c r="J8"/>
  <c r="J9"/>
  <c r="J10"/>
  <c r="J11"/>
  <c r="J12"/>
  <c r="J13"/>
  <c r="J14"/>
  <c r="J15"/>
  <c r="J16"/>
  <c r="J17"/>
  <c r="J18"/>
  <c r="J19"/>
  <c r="J20"/>
  <c r="J21"/>
  <c r="J22"/>
  <c r="J23"/>
  <c r="J24"/>
  <c r="J25"/>
  <c r="J26"/>
  <c r="J27"/>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
  <c r="J73" s="1"/>
  <c r="I71" i="55" l="1"/>
  <c r="J63"/>
  <c r="J59"/>
  <c r="J55"/>
  <c r="J47"/>
  <c r="J39"/>
  <c r="J31"/>
  <c r="J27"/>
  <c r="J23"/>
  <c r="J19"/>
  <c r="J66"/>
  <c r="J62"/>
  <c r="J58"/>
  <c r="J54"/>
  <c r="J42"/>
  <c r="J38"/>
  <c r="J34"/>
  <c r="J30"/>
  <c r="J26"/>
  <c r="J22"/>
  <c r="J18"/>
  <c r="J69"/>
  <c r="J65"/>
  <c r="J61"/>
  <c r="J49"/>
  <c r="J45"/>
  <c r="J37"/>
  <c r="J33"/>
  <c r="J29"/>
  <c r="J21"/>
  <c r="H71"/>
  <c r="J68"/>
  <c r="J64"/>
  <c r="J60"/>
  <c r="J56"/>
  <c r="J52"/>
  <c r="J44"/>
  <c r="J40"/>
  <c r="J28"/>
  <c r="J20"/>
  <c r="J70"/>
  <c r="N99" i="7"/>
  <c r="R99"/>
  <c r="S99"/>
  <c r="K99"/>
  <c r="Q7"/>
  <c r="O99"/>
  <c r="P99"/>
  <c r="T9"/>
  <c r="Q9"/>
  <c r="T48"/>
  <c r="T44"/>
  <c r="T36"/>
  <c r="T32"/>
  <c r="T28"/>
  <c r="T12"/>
  <c r="T91"/>
  <c r="T35"/>
  <c r="T27"/>
  <c r="T23"/>
  <c r="T98"/>
  <c r="T90"/>
  <c r="T74"/>
  <c r="Q40"/>
  <c r="Q36"/>
  <c r="Q32"/>
  <c r="Q28"/>
  <c r="Q24"/>
  <c r="Q16"/>
  <c r="Q12"/>
  <c r="Q8"/>
  <c r="Q71"/>
  <c r="Q67"/>
  <c r="T46"/>
  <c r="T38"/>
  <c r="T34"/>
  <c r="T30"/>
  <c r="T10"/>
  <c r="T93"/>
  <c r="T89"/>
  <c r="Q47"/>
  <c r="Q43"/>
  <c r="Q35"/>
  <c r="Q31"/>
  <c r="Q23"/>
  <c r="Q98"/>
  <c r="Q94"/>
  <c r="Q74"/>
  <c r="Q44"/>
  <c r="K56" i="70"/>
  <c r="J67" i="55"/>
  <c r="T7" i="7"/>
  <c r="T99" s="1"/>
  <c r="J5" i="55"/>
  <c r="T11" i="16"/>
  <c r="T15"/>
  <c r="T19"/>
  <c r="T23"/>
  <c r="T27"/>
  <c r="T31"/>
  <c r="T35"/>
  <c r="T39"/>
  <c r="T43"/>
  <c r="T7"/>
  <c r="S52"/>
  <c r="S53"/>
  <c r="S54"/>
  <c r="S55"/>
  <c r="S56"/>
  <c r="S57"/>
  <c r="S58"/>
  <c r="S59"/>
  <c r="S60"/>
  <c r="S61"/>
  <c r="S62"/>
  <c r="S63"/>
  <c r="S64"/>
  <c r="T64" s="1"/>
  <c r="S65"/>
  <c r="S66"/>
  <c r="S67"/>
  <c r="S68"/>
  <c r="S69"/>
  <c r="S70"/>
  <c r="S71"/>
  <c r="S72"/>
  <c r="S73"/>
  <c r="S74"/>
  <c r="S75"/>
  <c r="S76"/>
  <c r="S77"/>
  <c r="T77" s="1"/>
  <c r="S78"/>
  <c r="S79"/>
  <c r="S80"/>
  <c r="S81"/>
  <c r="S82"/>
  <c r="S83"/>
  <c r="S84"/>
  <c r="S85"/>
  <c r="S86"/>
  <c r="S87"/>
  <c r="S88"/>
  <c r="S89"/>
  <c r="S90"/>
  <c r="S91"/>
  <c r="S51"/>
  <c r="T51" s="1"/>
  <c r="S8"/>
  <c r="S9"/>
  <c r="S10"/>
  <c r="S11"/>
  <c r="S12"/>
  <c r="T12" s="1"/>
  <c r="S13"/>
  <c r="S14"/>
  <c r="S15"/>
  <c r="S16"/>
  <c r="S17"/>
  <c r="S18"/>
  <c r="S19"/>
  <c r="S20"/>
  <c r="S21"/>
  <c r="S22"/>
  <c r="S23"/>
  <c r="S24"/>
  <c r="S25"/>
  <c r="S26"/>
  <c r="S27"/>
  <c r="S28"/>
  <c r="S29"/>
  <c r="S30"/>
  <c r="S31"/>
  <c r="S32"/>
  <c r="S33"/>
  <c r="S34"/>
  <c r="S35"/>
  <c r="S36"/>
  <c r="S37"/>
  <c r="S38"/>
  <c r="S39"/>
  <c r="S40"/>
  <c r="T40" s="1"/>
  <c r="S41"/>
  <c r="S42"/>
  <c r="S43"/>
  <c r="S44"/>
  <c r="S45"/>
  <c r="T45" s="1"/>
  <c r="S46"/>
  <c r="S7"/>
  <c r="R7"/>
  <c r="R52"/>
  <c r="T52" s="1"/>
  <c r="R53"/>
  <c r="T53" s="1"/>
  <c r="R54"/>
  <c r="T54" s="1"/>
  <c r="R55"/>
  <c r="T55" s="1"/>
  <c r="R56"/>
  <c r="T56" s="1"/>
  <c r="R57"/>
  <c r="T57" s="1"/>
  <c r="R58"/>
  <c r="T58" s="1"/>
  <c r="R59"/>
  <c r="T59" s="1"/>
  <c r="R60"/>
  <c r="T60" s="1"/>
  <c r="R61"/>
  <c r="T61" s="1"/>
  <c r="R62"/>
  <c r="T62" s="1"/>
  <c r="R63"/>
  <c r="T63" s="1"/>
  <c r="R64"/>
  <c r="R65"/>
  <c r="T65" s="1"/>
  <c r="R66"/>
  <c r="T66" s="1"/>
  <c r="R67"/>
  <c r="T67" s="1"/>
  <c r="R68"/>
  <c r="T68" s="1"/>
  <c r="R69"/>
  <c r="T69" s="1"/>
  <c r="R70"/>
  <c r="T70" s="1"/>
  <c r="R71"/>
  <c r="T71" s="1"/>
  <c r="R72"/>
  <c r="T72" s="1"/>
  <c r="R73"/>
  <c r="T73" s="1"/>
  <c r="R74"/>
  <c r="T74" s="1"/>
  <c r="R75"/>
  <c r="T75" s="1"/>
  <c r="R76"/>
  <c r="T76" s="1"/>
  <c r="R77"/>
  <c r="R78"/>
  <c r="T78" s="1"/>
  <c r="R79"/>
  <c r="T79" s="1"/>
  <c r="R80"/>
  <c r="T80" s="1"/>
  <c r="R81"/>
  <c r="T81" s="1"/>
  <c r="R82"/>
  <c r="T82" s="1"/>
  <c r="R83"/>
  <c r="T83" s="1"/>
  <c r="R84"/>
  <c r="T84" s="1"/>
  <c r="R85"/>
  <c r="T85" s="1"/>
  <c r="R86"/>
  <c r="T86" s="1"/>
  <c r="R87"/>
  <c r="T87" s="1"/>
  <c r="R88"/>
  <c r="T88" s="1"/>
  <c r="R89"/>
  <c r="T89" s="1"/>
  <c r="R90"/>
  <c r="T90" s="1"/>
  <c r="R91"/>
  <c r="T91" s="1"/>
  <c r="R51"/>
  <c r="R8"/>
  <c r="T8" s="1"/>
  <c r="R9"/>
  <c r="T9" s="1"/>
  <c r="R10"/>
  <c r="T10" s="1"/>
  <c r="R11"/>
  <c r="R12"/>
  <c r="R13"/>
  <c r="T13" s="1"/>
  <c r="R14"/>
  <c r="T14" s="1"/>
  <c r="R15"/>
  <c r="R16"/>
  <c r="T16" s="1"/>
  <c r="R17"/>
  <c r="T17" s="1"/>
  <c r="R18"/>
  <c r="T18" s="1"/>
  <c r="R19"/>
  <c r="R20"/>
  <c r="T20" s="1"/>
  <c r="R21"/>
  <c r="T21" s="1"/>
  <c r="R22"/>
  <c r="T22" s="1"/>
  <c r="R23"/>
  <c r="R24"/>
  <c r="T24" s="1"/>
  <c r="R25"/>
  <c r="T25" s="1"/>
  <c r="R26"/>
  <c r="T26" s="1"/>
  <c r="R27"/>
  <c r="R28"/>
  <c r="T28" s="1"/>
  <c r="R29"/>
  <c r="T29" s="1"/>
  <c r="R30"/>
  <c r="T30" s="1"/>
  <c r="R31"/>
  <c r="R32"/>
  <c r="T32" s="1"/>
  <c r="R33"/>
  <c r="T33" s="1"/>
  <c r="R34"/>
  <c r="T34" s="1"/>
  <c r="R35"/>
  <c r="R36"/>
  <c r="T36" s="1"/>
  <c r="R37"/>
  <c r="T37" s="1"/>
  <c r="R38"/>
  <c r="T38" s="1"/>
  <c r="R39"/>
  <c r="R40"/>
  <c r="R41"/>
  <c r="T41" s="1"/>
  <c r="R42"/>
  <c r="T42" s="1"/>
  <c r="R43"/>
  <c r="R44"/>
  <c r="T44" s="1"/>
  <c r="R45"/>
  <c r="R46"/>
  <c r="T46" s="1"/>
  <c r="Q51"/>
  <c r="Q8"/>
  <c r="Q12"/>
  <c r="Q16"/>
  <c r="Q20"/>
  <c r="Q24"/>
  <c r="Q28"/>
  <c r="Q32"/>
  <c r="Q36"/>
  <c r="Q40"/>
  <c r="Q44"/>
  <c r="P52"/>
  <c r="Q52" s="1"/>
  <c r="P53"/>
  <c r="Q53" s="1"/>
  <c r="P54"/>
  <c r="P55"/>
  <c r="Q55" s="1"/>
  <c r="P56"/>
  <c r="Q56" s="1"/>
  <c r="P57"/>
  <c r="P58"/>
  <c r="P59"/>
  <c r="P60"/>
  <c r="P61"/>
  <c r="P62"/>
  <c r="P63"/>
  <c r="P64"/>
  <c r="Q64" s="1"/>
  <c r="P65"/>
  <c r="P66"/>
  <c r="P67"/>
  <c r="P68"/>
  <c r="P69"/>
  <c r="Q69" s="1"/>
  <c r="P70"/>
  <c r="Q70" s="1"/>
  <c r="P71"/>
  <c r="P72"/>
  <c r="P73"/>
  <c r="P74"/>
  <c r="Q74" s="1"/>
  <c r="P75"/>
  <c r="P76"/>
  <c r="P77"/>
  <c r="Q77" s="1"/>
  <c r="P78"/>
  <c r="P79"/>
  <c r="P80"/>
  <c r="Q80" s="1"/>
  <c r="P81"/>
  <c r="P82"/>
  <c r="P83"/>
  <c r="P84"/>
  <c r="P85"/>
  <c r="P86"/>
  <c r="P87"/>
  <c r="Q87" s="1"/>
  <c r="P88"/>
  <c r="P89"/>
  <c r="P90"/>
  <c r="P91"/>
  <c r="Q91" s="1"/>
  <c r="P51"/>
  <c r="P8"/>
  <c r="P9"/>
  <c r="Q9" s="1"/>
  <c r="P10"/>
  <c r="P11"/>
  <c r="P12"/>
  <c r="P13"/>
  <c r="Q13" s="1"/>
  <c r="P14"/>
  <c r="P15"/>
  <c r="Q15" s="1"/>
  <c r="P16"/>
  <c r="P17"/>
  <c r="P18"/>
  <c r="P19"/>
  <c r="P20"/>
  <c r="P21"/>
  <c r="P22"/>
  <c r="Q22" s="1"/>
  <c r="P23"/>
  <c r="P24"/>
  <c r="P25"/>
  <c r="Q25" s="1"/>
  <c r="P26"/>
  <c r="Q26" s="1"/>
  <c r="P27"/>
  <c r="P28"/>
  <c r="P29"/>
  <c r="P30"/>
  <c r="P31"/>
  <c r="P32"/>
  <c r="P33"/>
  <c r="P34"/>
  <c r="P35"/>
  <c r="P36"/>
  <c r="P37"/>
  <c r="P38"/>
  <c r="P39"/>
  <c r="Q39" s="1"/>
  <c r="P40"/>
  <c r="P41"/>
  <c r="Q41" s="1"/>
  <c r="P42"/>
  <c r="P43"/>
  <c r="Q43" s="1"/>
  <c r="P44"/>
  <c r="P45"/>
  <c r="Q45" s="1"/>
  <c r="P46"/>
  <c r="Q46" s="1"/>
  <c r="P7"/>
  <c r="O52"/>
  <c r="O53"/>
  <c r="O54"/>
  <c r="Q54" s="1"/>
  <c r="O55"/>
  <c r="O56"/>
  <c r="O57"/>
  <c r="Q57" s="1"/>
  <c r="O58"/>
  <c r="Q58" s="1"/>
  <c r="O59"/>
  <c r="Q59" s="1"/>
  <c r="O60"/>
  <c r="Q60" s="1"/>
  <c r="O61"/>
  <c r="Q61" s="1"/>
  <c r="O62"/>
  <c r="Q62" s="1"/>
  <c r="O63"/>
  <c r="Q63" s="1"/>
  <c r="O64"/>
  <c r="O65"/>
  <c r="Q65" s="1"/>
  <c r="O66"/>
  <c r="Q66" s="1"/>
  <c r="O67"/>
  <c r="Q67" s="1"/>
  <c r="O68"/>
  <c r="Q68" s="1"/>
  <c r="O69"/>
  <c r="O70"/>
  <c r="O71"/>
  <c r="Q71" s="1"/>
  <c r="O72"/>
  <c r="Q72" s="1"/>
  <c r="O73"/>
  <c r="Q73" s="1"/>
  <c r="O74"/>
  <c r="O75"/>
  <c r="Q75" s="1"/>
  <c r="O76"/>
  <c r="Q76" s="1"/>
  <c r="O77"/>
  <c r="O78"/>
  <c r="Q78" s="1"/>
  <c r="O79"/>
  <c r="Q79" s="1"/>
  <c r="O80"/>
  <c r="O81"/>
  <c r="Q81" s="1"/>
  <c r="O82"/>
  <c r="Q82" s="1"/>
  <c r="O83"/>
  <c r="Q83" s="1"/>
  <c r="O84"/>
  <c r="Q84" s="1"/>
  <c r="O85"/>
  <c r="Q85" s="1"/>
  <c r="O86"/>
  <c r="Q86" s="1"/>
  <c r="O87"/>
  <c r="O88"/>
  <c r="Q88" s="1"/>
  <c r="O89"/>
  <c r="Q89" s="1"/>
  <c r="O90"/>
  <c r="Q90" s="1"/>
  <c r="O91"/>
  <c r="O51"/>
  <c r="O8"/>
  <c r="O9"/>
  <c r="O10"/>
  <c r="Q10" s="1"/>
  <c r="O11"/>
  <c r="Q11" s="1"/>
  <c r="O12"/>
  <c r="O13"/>
  <c r="O14"/>
  <c r="Q14" s="1"/>
  <c r="O15"/>
  <c r="O16"/>
  <c r="O17"/>
  <c r="Q17" s="1"/>
  <c r="O18"/>
  <c r="Q18" s="1"/>
  <c r="O19"/>
  <c r="Q19" s="1"/>
  <c r="O20"/>
  <c r="O21"/>
  <c r="Q21" s="1"/>
  <c r="O22"/>
  <c r="O23"/>
  <c r="Q23" s="1"/>
  <c r="O24"/>
  <c r="O25"/>
  <c r="O26"/>
  <c r="O27"/>
  <c r="Q27" s="1"/>
  <c r="O28"/>
  <c r="O29"/>
  <c r="Q29" s="1"/>
  <c r="O30"/>
  <c r="Q30" s="1"/>
  <c r="O31"/>
  <c r="Q31" s="1"/>
  <c r="O32"/>
  <c r="O33"/>
  <c r="Q33" s="1"/>
  <c r="O34"/>
  <c r="Q34" s="1"/>
  <c r="O35"/>
  <c r="Q35" s="1"/>
  <c r="O36"/>
  <c r="O37"/>
  <c r="Q37" s="1"/>
  <c r="O38"/>
  <c r="Q38" s="1"/>
  <c r="O39"/>
  <c r="O40"/>
  <c r="O41"/>
  <c r="O42"/>
  <c r="Q42" s="1"/>
  <c r="O43"/>
  <c r="O44"/>
  <c r="O45"/>
  <c r="O46"/>
  <c r="O7"/>
  <c r="Q7" s="1"/>
  <c r="C92"/>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51"/>
  <c r="N8"/>
  <c r="N9"/>
  <c r="N10"/>
  <c r="N11"/>
  <c r="N12"/>
  <c r="N13"/>
  <c r="N14"/>
  <c r="N15"/>
  <c r="N16"/>
  <c r="N17"/>
  <c r="N18"/>
  <c r="N19"/>
  <c r="N20"/>
  <c r="N21"/>
  <c r="N22"/>
  <c r="N23"/>
  <c r="N24"/>
  <c r="N25"/>
  <c r="N26"/>
  <c r="N27"/>
  <c r="N28"/>
  <c r="N29"/>
  <c r="N30"/>
  <c r="N31"/>
  <c r="N32"/>
  <c r="N33"/>
  <c r="N34"/>
  <c r="N35"/>
  <c r="N36"/>
  <c r="N37"/>
  <c r="N38"/>
  <c r="N39"/>
  <c r="N40"/>
  <c r="N41"/>
  <c r="N42"/>
  <c r="N43"/>
  <c r="N44"/>
  <c r="N45"/>
  <c r="N46"/>
  <c r="N7"/>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51"/>
  <c r="K46"/>
  <c r="K8"/>
  <c r="K9"/>
  <c r="K10"/>
  <c r="K11"/>
  <c r="K12"/>
  <c r="K13"/>
  <c r="K14"/>
  <c r="K15"/>
  <c r="K16"/>
  <c r="K17"/>
  <c r="K18"/>
  <c r="K19"/>
  <c r="K20"/>
  <c r="K21"/>
  <c r="K22"/>
  <c r="K23"/>
  <c r="K24"/>
  <c r="K25"/>
  <c r="K26"/>
  <c r="K27"/>
  <c r="K28"/>
  <c r="K29"/>
  <c r="K30"/>
  <c r="K31"/>
  <c r="K32"/>
  <c r="K33"/>
  <c r="K34"/>
  <c r="K35"/>
  <c r="K36"/>
  <c r="K37"/>
  <c r="K38"/>
  <c r="K39"/>
  <c r="K40"/>
  <c r="K41"/>
  <c r="K42"/>
  <c r="K43"/>
  <c r="K44"/>
  <c r="K45"/>
  <c r="K7"/>
  <c r="J71" i="55" l="1"/>
  <c r="Q99" i="7"/>
  <c r="C20" i="46"/>
  <c r="B67" i="56"/>
  <c r="C19" i="45"/>
  <c r="C41"/>
  <c r="C87" i="70" l="1"/>
  <c r="A14"/>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C91" i="69" l="1"/>
  <c r="A15"/>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15" i="65" l="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C8" i="64" l="1"/>
  <c r="B8"/>
  <c r="J6" l="1"/>
  <c r="I6"/>
  <c r="E8"/>
  <c r="D8"/>
  <c r="A6" i="63"/>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6" i="59"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6" i="57"/>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 i="56"/>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 i="55"/>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8" i="54"/>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B74" i="53"/>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C15" i="48" l="1"/>
  <c r="T17" i="45" l="1"/>
  <c r="P17"/>
  <c r="O17"/>
  <c r="T16"/>
  <c r="P16"/>
  <c r="O16"/>
  <c r="T15"/>
  <c r="P15"/>
  <c r="O15"/>
  <c r="T14"/>
  <c r="P14"/>
  <c r="O14"/>
  <c r="T13"/>
  <c r="P13"/>
  <c r="O13"/>
  <c r="T12"/>
  <c r="P12"/>
  <c r="O12"/>
  <c r="T11"/>
  <c r="P11"/>
  <c r="O11"/>
  <c r="T10"/>
  <c r="P10"/>
  <c r="O10"/>
  <c r="T9"/>
  <c r="P9"/>
  <c r="O9"/>
  <c r="T8"/>
  <c r="P8"/>
  <c r="O8"/>
  <c r="T7"/>
  <c r="P7"/>
  <c r="O7"/>
  <c r="T6"/>
  <c r="P6"/>
  <c r="P19" s="1"/>
  <c r="O6"/>
  <c r="O19" s="1"/>
  <c r="T18"/>
  <c r="P18"/>
  <c r="O18"/>
  <c r="A49" i="43"/>
  <c r="A50" s="1"/>
  <c r="A51" s="1"/>
  <c r="A52" s="1"/>
  <c r="A44"/>
  <c r="A45" s="1"/>
  <c r="A46" s="1"/>
  <c r="A47" s="1"/>
  <c r="A38"/>
  <c r="A39" s="1"/>
  <c r="A40" s="1"/>
  <c r="A41" s="1"/>
  <c r="A42" s="1"/>
  <c r="A33"/>
  <c r="A34" s="1"/>
  <c r="A35" s="1"/>
  <c r="A36" s="1"/>
  <c r="A26"/>
  <c r="A27" s="1"/>
  <c r="A28" s="1"/>
  <c r="A29" s="1"/>
  <c r="A30" s="1"/>
  <c r="A31" s="1"/>
  <c r="A22"/>
  <c r="A23" s="1"/>
  <c r="A24" s="1"/>
  <c r="A17"/>
  <c r="A18" s="1"/>
  <c r="A19" s="1"/>
  <c r="A20" s="1"/>
  <c r="A9"/>
  <c r="A10" s="1"/>
  <c r="A11" s="1"/>
  <c r="A12" s="1"/>
  <c r="A13" s="1"/>
  <c r="A14" s="1"/>
  <c r="A15" s="1"/>
  <c r="A51" i="42"/>
  <c r="A52" s="1"/>
  <c r="A53" s="1"/>
  <c r="A54" s="1"/>
  <c r="A55" s="1"/>
  <c r="A56" s="1"/>
  <c r="A44"/>
  <c r="A45" s="1"/>
  <c r="A46" s="1"/>
  <c r="A47" s="1"/>
  <c r="A48" s="1"/>
  <c r="A49" s="1"/>
  <c r="A38"/>
  <c r="A39" s="1"/>
  <c r="A40" s="1"/>
  <c r="A41" s="1"/>
  <c r="A42" s="1"/>
  <c r="A34"/>
  <c r="A35" s="1"/>
  <c r="A36" s="1"/>
  <c r="A27"/>
  <c r="A28" s="1"/>
  <c r="A29" s="1"/>
  <c r="A30" s="1"/>
  <c r="A31" s="1"/>
  <c r="A32" s="1"/>
  <c r="A20"/>
  <c r="A21" s="1"/>
  <c r="A22" s="1"/>
  <c r="A23" s="1"/>
  <c r="A24" s="1"/>
  <c r="A25" s="1"/>
  <c r="A14"/>
  <c r="A15" s="1"/>
  <c r="A16" s="1"/>
  <c r="A17" s="1"/>
  <c r="A18" s="1"/>
  <c r="A9"/>
  <c r="A10" s="1"/>
  <c r="A11" s="1"/>
  <c r="A12" s="1"/>
  <c r="A45" i="41"/>
  <c r="A36"/>
  <c r="A37" s="1"/>
  <c r="A38" s="1"/>
  <c r="A39" s="1"/>
  <c r="A40" s="1"/>
  <c r="A41" s="1"/>
  <c r="A42" s="1"/>
  <c r="A43" s="1"/>
  <c r="A31"/>
  <c r="A32" s="1"/>
  <c r="A33" s="1"/>
  <c r="A34" s="1"/>
  <c r="A22"/>
  <c r="A23" s="1"/>
  <c r="A24" s="1"/>
  <c r="A25" s="1"/>
  <c r="A26" s="1"/>
  <c r="A27" s="1"/>
  <c r="A28" s="1"/>
  <c r="A29" s="1"/>
  <c r="A17"/>
  <c r="A18" s="1"/>
  <c r="A19" s="1"/>
  <c r="A20" s="1"/>
  <c r="A13"/>
  <c r="A14" s="1"/>
  <c r="A15" s="1"/>
  <c r="A9"/>
  <c r="A10" s="1"/>
  <c r="A11" s="1"/>
  <c r="A38" i="40"/>
  <c r="A39" s="1"/>
  <c r="A40" s="1"/>
  <c r="A31"/>
  <c r="A32" s="1"/>
  <c r="A33" s="1"/>
  <c r="A34" s="1"/>
  <c r="A35" s="1"/>
  <c r="A36" s="1"/>
  <c r="A26"/>
  <c r="A27" s="1"/>
  <c r="A28" s="1"/>
  <c r="A29" s="1"/>
  <c r="A19"/>
  <c r="A20" s="1"/>
  <c r="A21" s="1"/>
  <c r="A22" s="1"/>
  <c r="A23" s="1"/>
  <c r="A24" s="1"/>
  <c r="A12"/>
  <c r="A13" s="1"/>
  <c r="A14" s="1"/>
  <c r="A15" s="1"/>
  <c r="A16" s="1"/>
  <c r="A17" s="1"/>
  <c r="C11" i="38"/>
  <c r="C18" i="37"/>
  <c r="C18" i="36"/>
  <c r="D32" i="35"/>
  <c r="A18"/>
  <c r="A19" s="1"/>
  <c r="A20" s="1"/>
  <c r="A21" s="1"/>
  <c r="A22" s="1"/>
  <c r="A23" s="1"/>
  <c r="A24" s="1"/>
  <c r="A25" s="1"/>
  <c r="A26" s="1"/>
  <c r="A27" s="1"/>
  <c r="A28" s="1"/>
  <c r="A29" s="1"/>
  <c r="A30" s="1"/>
  <c r="T19" i="45" l="1"/>
  <c r="Q8"/>
  <c r="Q12"/>
  <c r="Q6"/>
  <c r="Q19" s="1"/>
  <c r="Q10"/>
  <c r="Q14"/>
  <c r="Q17"/>
  <c r="Q16"/>
  <c r="Q9"/>
  <c r="Q13"/>
  <c r="Q7"/>
  <c r="Q11"/>
  <c r="Q15"/>
  <c r="Q18"/>
  <c r="C55" i="43"/>
  <c r="C59" i="42"/>
  <c r="C43" i="40"/>
  <c r="C47" i="41"/>
  <c r="C200" i="44"/>
  <c r="C17" i="29" l="1"/>
  <c r="C17" i="28" l="1"/>
  <c r="G87" i="17" l="1"/>
  <c r="F87"/>
  <c r="D87"/>
  <c r="C87"/>
  <c r="A15"/>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16" i="16"/>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C87" i="15"/>
  <c r="A15"/>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C92" i="14"/>
  <c r="A16"/>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H87" i="17" l="1"/>
  <c r="E87"/>
  <c r="C93" i="13"/>
  <c r="A16"/>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C99" i="7" l="1"/>
  <c r="H500" i="6" l="1"/>
  <c r="H753" s="1"/>
  <c r="I500"/>
  <c r="I753" s="1"/>
  <c r="D753"/>
  <c r="D753" i="5"/>
  <c r="J500" i="6" l="1"/>
  <c r="J753" s="1"/>
  <c r="B184" i="19" l="1"/>
</calcChain>
</file>

<file path=xl/sharedStrings.xml><?xml version="1.0" encoding="utf-8"?>
<sst xmlns="http://schemas.openxmlformats.org/spreadsheetml/2006/main" count="9047" uniqueCount="3237">
  <si>
    <t>Toplam</t>
  </si>
  <si>
    <t>01-Bitkisel ve hayvansal üretim ile avcılık ve ilgili hizmet faaliyetleri</t>
  </si>
  <si>
    <t>1-Tek yıllık (uzun ömürlü olmayan) bitkisel ürünlerin yetiştirilmesi</t>
  </si>
  <si>
    <t>1-Tahılların (pirinç hariç). baklagillerin ve yağlı tohumların yetiştirilmesi</t>
  </si>
  <si>
    <t>2-Çeltik (kabuklu pirinç) yetiştirilmesi</t>
  </si>
  <si>
    <t>3-Sebze, kavun-karpuz. kök ve yumru sebzelerin yetiştirilmesi</t>
  </si>
  <si>
    <t>4-Şeker kamışı yetiştirilmesi</t>
  </si>
  <si>
    <t>5-Tütün yetiştirilmesi</t>
  </si>
  <si>
    <t>6-Lifli bitkilerin yetiştirilmesi</t>
  </si>
  <si>
    <t>9-Tek yıllık (uzun ömürlü olmayan) diğer bitkisel ürünlerin yetiştirilmesi</t>
  </si>
  <si>
    <t>2-Çok yıllık (uzun ömürlü) bitkisel ürünlerin yetiştirilmesi</t>
  </si>
  <si>
    <t>1-Üzüm yetiştirilmesi</t>
  </si>
  <si>
    <t>2-Tropikal ve subtropikal meyvelerin yetiştirilmesi</t>
  </si>
  <si>
    <t>3-Turunçgillerin yetiştirilmesi</t>
  </si>
  <si>
    <t>4-Yumuşak çekirdekli meyvelerin ve sert çekirdekli meyvelerin yetiştirilmesi</t>
  </si>
  <si>
    <t>5-Diğer ağaç ve çalı meyvelerinin ve sert kabuklu meyvelerin yetiştirilmesi</t>
  </si>
  <si>
    <t>6-Yağlı meyvelerin yetiştirilmesi</t>
  </si>
  <si>
    <t>7-İçecek üretiminde kullanılan bitkisel ürünlerin yetiştirilmesi</t>
  </si>
  <si>
    <t>8-Baharatlık. aromatik (ıtırlı). uyuşturucu nitelikte ve eczacılıkla ilgili bitkisel ürünlerin yetiştirilmesi</t>
  </si>
  <si>
    <t>9-Diğer çok yıllık (uzun ömürlü) bitkisel ürünlerin yetiştirilmesi</t>
  </si>
  <si>
    <t>3-Dikim için bitki yetiştirilmesi</t>
  </si>
  <si>
    <t>0-DIKIM IçIN BITKI YETIşTIRILMESI</t>
  </si>
  <si>
    <t>4-Hayvansal üretim</t>
  </si>
  <si>
    <t>1-Sütü sağılan büyük baş hayvan yetiştiriciliği</t>
  </si>
  <si>
    <t>2-Diğer sığır ve manda yetiştiriciliği</t>
  </si>
  <si>
    <t>3-At ve at benzeri diğer hayvan yetiştiriciliği</t>
  </si>
  <si>
    <t>4-Deve ve devegillerin yetiştiriciliği</t>
  </si>
  <si>
    <t>5-Koyun ve keçi yetiştiriciliği</t>
  </si>
  <si>
    <t>6-Domuz yetiştiriciliği</t>
  </si>
  <si>
    <t>7-Kümes hayvanları yetiştiriciliği</t>
  </si>
  <si>
    <t>9-Diğer hayvan yetiştiriciliği</t>
  </si>
  <si>
    <t>5-Karma çiftçilik</t>
  </si>
  <si>
    <t>0-Karma çiftçilik</t>
  </si>
  <si>
    <t>6-Tarımı destekleyici faaliyetler ve hasat sonrası bitkisel ürünler ile ilgili faaliyetler</t>
  </si>
  <si>
    <t>1-Bitkisel üretimi destekleyici faaliyetler</t>
  </si>
  <si>
    <t>2-Hayvan üretimini destekleyici faaliyetler</t>
  </si>
  <si>
    <t>3-Hasat sonrası bitkisel ürünler ile ilgili faaliyetler</t>
  </si>
  <si>
    <t>4-Bitkisel üretim için tohumun işlenmesi</t>
  </si>
  <si>
    <t>7-Avcılık. tuzakla avlanma ve ilgili hizmet faaliyetleri</t>
  </si>
  <si>
    <t>0-Avcılık. tuzakla avlanma ve ilgili hizmet faaliyetleri</t>
  </si>
  <si>
    <t>02-Ormancılık ve tomrukçuluk</t>
  </si>
  <si>
    <t>1-Orman yetiştirme (silvikültür ) ve diğer ormancılık faaliyetleri</t>
  </si>
  <si>
    <t>0-Orman yetiştirme (silvikültür ) ve diğer ormancılık faaliyetleri</t>
  </si>
  <si>
    <t>2-Tomrukçuluk</t>
  </si>
  <si>
    <t>0-Tomrukçuluk</t>
  </si>
  <si>
    <t>3-Ağaç dışındaki yabani olarak yetişen ürünlerin toplanması</t>
  </si>
  <si>
    <t>0-Ağaç dışındaki yabani olarak yetişen ürünlerin toplanması</t>
  </si>
  <si>
    <t>4-Ormancılık için destekleyici faaliyetler</t>
  </si>
  <si>
    <t>0-Ormancılık için destekleyici faaliyetler</t>
  </si>
  <si>
    <t>03-Balıkçılık ve su ürünleri yetiştiriciliği</t>
  </si>
  <si>
    <t>1-Balıkçılık</t>
  </si>
  <si>
    <t>1-Deniz balıkçılığı</t>
  </si>
  <si>
    <t>2-Tatlı su balıkçılığı</t>
  </si>
  <si>
    <t>9-Sünger avcılığı</t>
  </si>
  <si>
    <t>2-Su ürünleri yetiştiriciliği</t>
  </si>
  <si>
    <t>1-Deniz ürünleri yetiştiriciliği</t>
  </si>
  <si>
    <t>2-Tatlı su ürünleri yetiştiriciliği</t>
  </si>
  <si>
    <t>05-Kömür ve Linyit Çıkartılması</t>
  </si>
  <si>
    <t>1-Taşkömürü madenciliği</t>
  </si>
  <si>
    <t>0-Taşkömürü madenciliği</t>
  </si>
  <si>
    <t>2-Linyit madenciliği</t>
  </si>
  <si>
    <t>0-Linyit madenciliği</t>
  </si>
  <si>
    <t>1-Diğer kömürlerin işletmeciliği</t>
  </si>
  <si>
    <t>06-Ham Petrol ve Doğalgaz çıkarımı</t>
  </si>
  <si>
    <t>1-Ham Petrol çıkarımı</t>
  </si>
  <si>
    <t>0-Ham Petrol çıkarımı</t>
  </si>
  <si>
    <t>2-Doğalgaz çıkarımı</t>
  </si>
  <si>
    <t>0-Doğalgaz çıkarımı</t>
  </si>
  <si>
    <t>07-Metal Cevheri Madenciliği</t>
  </si>
  <si>
    <t>1-Demir cevheri madenciliği</t>
  </si>
  <si>
    <t>0-Demir cevheri madenciliği</t>
  </si>
  <si>
    <t>2-Demir dışı metal cevherlerin madenciliği</t>
  </si>
  <si>
    <t>1-Uranyum ve toryum cevherlerinin madenciliği</t>
  </si>
  <si>
    <t>9-Diğer demir dışı metal cevherlerin madenciliği</t>
  </si>
  <si>
    <t>08-Diğer Madencilik ve Taşocakçılığı</t>
  </si>
  <si>
    <t>1-Kum. kil ve taş ocakçılığı</t>
  </si>
  <si>
    <t>1-Süsleme ve yapı taşlarının. kireç taşı. alçı taşı. tebeşir ve kayağan taşı (bileği taşı) ocakçılığı</t>
  </si>
  <si>
    <t>2-Çakıl ve kum ocaklarının faaliyetleri, kil ve kaolin (arı kil) çıkarımı</t>
  </si>
  <si>
    <t>9-Başka yerde sınıflandırılmamış diğer madencilik ve taşocakçılığı</t>
  </si>
  <si>
    <t>1-Kimyasal ve gübreleme amaçlı mineral madenciliği</t>
  </si>
  <si>
    <t>2-Turba çıkarımı ve briketlenmesi</t>
  </si>
  <si>
    <t>3-Tuz çıkarımı</t>
  </si>
  <si>
    <t>4-Deniz ve göllerde tuz çıkarımı</t>
  </si>
  <si>
    <t>5-Kaya tuzu ve diğer tuzların çıkarımı</t>
  </si>
  <si>
    <t>6-Alelümum maden arama işleri (Petrol ve tabii gaz arama işleri hariç)</t>
  </si>
  <si>
    <t>7-Müstakilen yapılan maden ve curuf temizleme. ayıklama işleri.</t>
  </si>
  <si>
    <t>9-Başka yerde sınıflandırılmamış diğer madencilik ve taşocakcılığı</t>
  </si>
  <si>
    <t>09-Madenciliği destekleyici hizmet faaliyetleri</t>
  </si>
  <si>
    <t>1-Petrol ve doğal gaz çıkarımını destekleyici faaliyetler</t>
  </si>
  <si>
    <t>0-Petrol ve doğal gaz çıkarımını destekleyici faaliyetler</t>
  </si>
  <si>
    <t>9-Madencilik ve taş ocakçılığını destekleyici diğer faaliyetler</t>
  </si>
  <si>
    <t>0-Madencilik ve taş ocakçılığını destekleyici diğer faaliyetler</t>
  </si>
  <si>
    <t>10-Gıda ürünlerinin imalatı</t>
  </si>
  <si>
    <t>1-Etin işlenmesi ve saklanması ile et ürünlerinin imalatı</t>
  </si>
  <si>
    <t>1-Etin işlenmesi ve saklanması</t>
  </si>
  <si>
    <t>2-Kümes hayvanları etlerinin işlenmesi ve saklanması</t>
  </si>
  <si>
    <t>3-Et ve kümes hayvanları etlerinden üretilen ürünlerin imalatı</t>
  </si>
  <si>
    <t>2-Balık. kabuklu deniz hayvanları ve yumuşakçaların işlenmesi ve saklanması</t>
  </si>
  <si>
    <t>0-Balık. kabuklu deniz hayvanları ve yumuşakçaların işlenmesi ve saklanması</t>
  </si>
  <si>
    <t>3-Sebze ve meyvelerin işlenmesi ve saklanması</t>
  </si>
  <si>
    <t>1-Patatesin işlenmesi ve saklanması</t>
  </si>
  <si>
    <t>2-Sebze ve meyve suyu imalatı</t>
  </si>
  <si>
    <t>9-Başka yerde sınıflandırılmamış meyve ve sebzelerin işlenmesi ve saklanması</t>
  </si>
  <si>
    <t>4-Bitkisel ve hayvansal sıvı ve katı yağların imalatı</t>
  </si>
  <si>
    <t>1-Sıvı ve katı yağ imalatı</t>
  </si>
  <si>
    <t>2-Margarin ve benzeri yenebilir yağların imalatı</t>
  </si>
  <si>
    <t>5-Süt ürünleri imalatı</t>
  </si>
  <si>
    <t>1-Süthane işletmeciliği ve peynir imalatı</t>
  </si>
  <si>
    <t>2-Dondurma imalatı</t>
  </si>
  <si>
    <t>6-Öğütülmüş tahıl ürünleri. nişasta ve nişastalı ürünlerin imalatı</t>
  </si>
  <si>
    <t>1-Öğütülmüş hububat ve sebze ürünleri imalatı</t>
  </si>
  <si>
    <t>2-Nişasta ve nişastalı ürünlerin imalatı</t>
  </si>
  <si>
    <t>3-Bulgur. bakliyat ve sebze unları ve bunlara benzeyen diğer gıda maddeleri imalatı</t>
  </si>
  <si>
    <t>7-Fırın ve unlu mamuller imalatı</t>
  </si>
  <si>
    <t>1-Ekmek. taze pastane ürünleri ve taze kek imalatı</t>
  </si>
  <si>
    <t>2-Peksimet ve bisküvi imalatı, dayanıklı pastane ürünleri ve dayanıklı kek imalatı</t>
  </si>
  <si>
    <t>3-Makarna. şehriye. kuskus ve benzeri unlu mamullerin imalatı</t>
  </si>
  <si>
    <t>8-Diğer gıda maddelerinin imalatı</t>
  </si>
  <si>
    <t>1-Şeker imalatı</t>
  </si>
  <si>
    <t>2-Kakao. çikolata ve şekerleme imalatı</t>
  </si>
  <si>
    <t>3-Kahve ve çayın işlenmesi</t>
  </si>
  <si>
    <t>4-Baharat. sos. sirke ve diğer çeşni maddelerinin imalatı</t>
  </si>
  <si>
    <t>5-Hazır yemeklerin ve yiyeceklerin imalatı</t>
  </si>
  <si>
    <t>6-Hazır. homojenize gıda maddeleri ile diyet yiyecekleri imalatı</t>
  </si>
  <si>
    <t>9-Başka yerde sınıflandırılmamış diğer gıda maddelerinin imalatı</t>
  </si>
  <si>
    <t>9-Hazır hayvan yemleri imalatı</t>
  </si>
  <si>
    <t>1-Çiftlik hayvanları için hazır yem imalatı</t>
  </si>
  <si>
    <t>2-Ev hayvanları için hazır yem imalatı</t>
  </si>
  <si>
    <t>11-İçeceklerin imalatı</t>
  </si>
  <si>
    <t>0-İçecek imalatı</t>
  </si>
  <si>
    <t>1-Alkollü içeceklerin damıtılması. arıtılması ve harmanlanması</t>
  </si>
  <si>
    <t>2-Üzümden şarap imalatı</t>
  </si>
  <si>
    <t>3-Elma şarabı ve diğer meyve şaraplarının imalatı</t>
  </si>
  <si>
    <t>4-Diğer damıtılmamış mayalı içeceklerin imalatı</t>
  </si>
  <si>
    <t>5-Bira imalatı</t>
  </si>
  <si>
    <t>6-Malt imalatı</t>
  </si>
  <si>
    <t>7-Alkolsüz içeceklerin imalatı, maden sularının ve diğer şişelenmiş suların üretimi</t>
  </si>
  <si>
    <t>12-Tütün ürünleri imalatı</t>
  </si>
  <si>
    <t>13-Tekstil ürünlerinin imalatı</t>
  </si>
  <si>
    <t>1-Tekstil elyafın hazırlanması ve bükülmesi</t>
  </si>
  <si>
    <t>0-Doğal ve sentetik pamuk elyafının hazırlanması ve eğrilmesi</t>
  </si>
  <si>
    <t>1-Doğal ve sentetik yün elyafının hazırlanması ve eğrilmesi</t>
  </si>
  <si>
    <t>2-Doğal ve sentetik kamgarn elyafının hazırlanması ve eğrilmesi</t>
  </si>
  <si>
    <t>3-Doğal ve sentetik keten elyafının hazırlanması ve eğrilmesi</t>
  </si>
  <si>
    <t>4-Tarak döküntüsü dahil. ipek atılması ve işlenmesi, sentetik ya da yapay iplik elyafının atılması ve işlenmesi</t>
  </si>
  <si>
    <t>5-Dikiş ipliği imalatı</t>
  </si>
  <si>
    <t>9-Diğer tekstil elyaflarının hazırlanması ve eğrilmesi</t>
  </si>
  <si>
    <t>2-Dokuma</t>
  </si>
  <si>
    <t>0-Pamuklu dokuma</t>
  </si>
  <si>
    <t>1-Yünlü dokuma</t>
  </si>
  <si>
    <t>2-Kamgarn dokuma</t>
  </si>
  <si>
    <t>3-İpekli dokuma</t>
  </si>
  <si>
    <t>4-Karışık iplik ve dokuma fabrikaları (herhangi bir maddeden %75 veya daha fazla nispette ihtiva eden dokumalar kendi gruplarında tasnif olunur.)</t>
  </si>
  <si>
    <t>9-Diğer dokumalar</t>
  </si>
  <si>
    <t>3-Tekstil ürünlerinin bitirilmesi</t>
  </si>
  <si>
    <t>0-Tekstil ürünlerinin bitirilmesi</t>
  </si>
  <si>
    <t>9-Diğer tekstil ürünlerinin imalatı</t>
  </si>
  <si>
    <t>1-Örgü ve tığ işi kumaşların imalatı</t>
  </si>
  <si>
    <t>2-Giyim eşyası dışındaki tamamlanmış tekstil ürünlerinin imalatı</t>
  </si>
  <si>
    <t>3-Halı ve kilim imalatı</t>
  </si>
  <si>
    <t>4-Halat. ip. sicim ve ağ imalatı</t>
  </si>
  <si>
    <t>5-Dokuma olmayan kumaşlar ile dokuma olmayan kumaştan yapılan ürünlerin imalatı. giyim eşyası hariç</t>
  </si>
  <si>
    <t>6-Diğer teknik ve endüstriyel tekstillerin imalatı</t>
  </si>
  <si>
    <t>9-Başka yerde sınıflandırılmamış diğer tekstillerin imalatı</t>
  </si>
  <si>
    <t>14-Giyim eşyalarının imalatı</t>
  </si>
  <si>
    <t>1-Kürk hariç giyim eşyası imalatı</t>
  </si>
  <si>
    <t>1-Deri giyim eşyası imalatı</t>
  </si>
  <si>
    <t>2-İş giysisi imalatı</t>
  </si>
  <si>
    <t>3-Diğer dış giyim eşyaları imalatı</t>
  </si>
  <si>
    <t>4-İç giyim eşyası imalatı</t>
  </si>
  <si>
    <t>5-Şapka ve kasket imalatı</t>
  </si>
  <si>
    <t>6-Terziler (hususi dikişler)</t>
  </si>
  <si>
    <t>9-Diğer giyim eşyalarının ve aksesuarlarının imalatı</t>
  </si>
  <si>
    <t>2-Kürkten eşya imalatı</t>
  </si>
  <si>
    <t>0-Kürkten eşya imalatı</t>
  </si>
  <si>
    <t>3-Örme (Trikotaj) ve tığ işi ürünlerinin imalatı</t>
  </si>
  <si>
    <t>1-Örme (Trikotaj) ve tığ işi çorap imalatı</t>
  </si>
  <si>
    <t>9-Örme (Trikotaj) ve tığ işi diğer giyim eşyası imalatı</t>
  </si>
  <si>
    <t>15-Deri ve ilgili ürünlerin imalatı</t>
  </si>
  <si>
    <t>1-Derinin tabaklanması ve işlenmesi, bavul. el çantası. saraçlık ve koşum takımı imalatı,kürkün işlenmesi ve boyanması</t>
  </si>
  <si>
    <t>1-Derinin tabaklanması ve işlenmesi</t>
  </si>
  <si>
    <t>2-Bavul. el çantası ve benzerleri ile saraçlık ve koşum takımı imalatı (deri giyim eşyası hariç)</t>
  </si>
  <si>
    <t>3-Kürkün işlenmesi ve boyanması</t>
  </si>
  <si>
    <t>9-Çiğ deri kurutma ve bağırsak işleme yerleri ( sucuk bumbar hariç)</t>
  </si>
  <si>
    <t>2-Ayakkabı. terlik vb imalatı</t>
  </si>
  <si>
    <t>0-Ayakkabı. terlik vb imalatı</t>
  </si>
  <si>
    <t>16-Ağaç. ağaç ürünleri ve mantar ürünleri imalatı (mobilya hariç), saz. saman ve benzeri malzemelerden örülerek eşyaların imalatı</t>
  </si>
  <si>
    <t>1-Ağaçların biçilmesi ve planyalanması</t>
  </si>
  <si>
    <t>0-Ağaçların biçilmesi ve planyalanması</t>
  </si>
  <si>
    <t>2-Ağaç. mantar. kamış ve örgü malzeme ürünü imalatı</t>
  </si>
  <si>
    <t>1-Ahşap plaka ve levha imalatı</t>
  </si>
  <si>
    <t>2-Birleştirilmiş parke yer döşemelerinin imalatı</t>
  </si>
  <si>
    <t>3-Diğer bina doğramacılığı ve marangozluk ürünlerinin imalatı</t>
  </si>
  <si>
    <t>4-Ahşap konteyner imalatı</t>
  </si>
  <si>
    <t>5-Ağaç mantarı ürünleri imalatı, saz. saman ve benzeri malzemelerden örülerek yapılan ürünlerin imalatı</t>
  </si>
  <si>
    <t>9-Diğer ağaç ürünleri imalatı,</t>
  </si>
  <si>
    <t>17-Kağıt ve kağıt ürünlerinin imalatı</t>
  </si>
  <si>
    <t>1-Kağıt hamuru. kağıt ve mukavva imalatı</t>
  </si>
  <si>
    <t>1-Kağıt hamuru imalatı</t>
  </si>
  <si>
    <t>2-Kağıt ve mukavva imalatı</t>
  </si>
  <si>
    <t>2-Kağıt ve mukavva ürünleri imalatı</t>
  </si>
  <si>
    <t>1-Oluklu kağıt ve oluklu mukavva imalatı ile kağıt ve mukavvadan yapılan ambalaj kutuları imalatı</t>
  </si>
  <si>
    <t>2-Kağıttan yapılan ev eşyası. sıhhi ve tuvalet malzemeleri imalatı</t>
  </si>
  <si>
    <t>3-Kağıt kırtasiye ürünleri imalatı</t>
  </si>
  <si>
    <t>4-Duvar kağıdı imalatı</t>
  </si>
  <si>
    <t>9-Kağıt ve mukavvadan diğer ürünlerin imalatı</t>
  </si>
  <si>
    <t>18-Kayıtlı medyanın basılması ve çoğaltılması</t>
  </si>
  <si>
    <t>1-Basım ve basım ile ilgili hizmet faaliyetleri</t>
  </si>
  <si>
    <t>1-Gazetelerin basımı</t>
  </si>
  <si>
    <t>2-Diğer matbaacılık</t>
  </si>
  <si>
    <t>3-Basım ve yayım öncesi hizmetler</t>
  </si>
  <si>
    <t>4-Ciltçilik ve ilgili hizmetler</t>
  </si>
  <si>
    <t>5-Diğer baskı ve hakkaklık işleri (tabaklar ve diğer eşya üzerine baskı. hakkaklık ve işleme yapılması gibi)</t>
  </si>
  <si>
    <t>2-Kayıtlı medyanın çoğaltılması</t>
  </si>
  <si>
    <t>0-Kayıtlı medyanın çoğaltılması (ses. görüntü ve bilgisayar kaydı)</t>
  </si>
  <si>
    <t>19-Kok kömürü ve rafine edilmiş petrol ürünleri imalatı</t>
  </si>
  <si>
    <t>1-Kok fırını ürünlerinin imalatı</t>
  </si>
  <si>
    <t>0-Kok fırını ürünlerinin imalatı</t>
  </si>
  <si>
    <t>2-Rafine edilmiş petrol ürünleri imalatı</t>
  </si>
  <si>
    <t>0-Rafine edilmiş petrol ürünleri imalatı</t>
  </si>
  <si>
    <t>20-Kimyasalların ve kimyasal ürünlerin imalatı</t>
  </si>
  <si>
    <t>1-Temel kimyasal maddelerin. kimyasal gübre ve azot bileşikleri. birincil formda plastik ve sentetik kauçuk imalatı</t>
  </si>
  <si>
    <t>1-Sanayi gazları imalatı</t>
  </si>
  <si>
    <t>2-Boya maddeleri ve pigment imalatı</t>
  </si>
  <si>
    <t>3-Diğer inorganik temel kimyasal maddelerin imalatı</t>
  </si>
  <si>
    <t>4-Diğer organik temel kimyasalların imalatı</t>
  </si>
  <si>
    <t>5-Kimyasal gübre ve azot bileşiklerin imalatı</t>
  </si>
  <si>
    <t>6-Birincil formda plastik hammaddelerin imalatı</t>
  </si>
  <si>
    <t>7-Birincil formda sentetik kauçuk imalatı</t>
  </si>
  <si>
    <t>2-Haşere ilaçları ve diğer zirai-kimyasal ürünlerin imalatı</t>
  </si>
  <si>
    <t>0-Haşere ilaçları ve diğer zirai-kimyasal ürünlerin imalatı</t>
  </si>
  <si>
    <t>3-Boya. vernik ve benzeri kaplayıcı maddeler ile matbaa mürekkebi ve macun imalatı</t>
  </si>
  <si>
    <t>0-Boya. vernik ve benzeri kaplayıcı maddeler ile matbaa mürekkebi ve macun imalatı</t>
  </si>
  <si>
    <t>4-Sabun ve deterjan. temizlik ve parlatıcı maddeleri, parfüm, kozmetik ve tuvalet malzemeleri imalatı</t>
  </si>
  <si>
    <t>1-Sabun ve deterjan. temizlik ve parlatıcı maddeleri imalatı</t>
  </si>
  <si>
    <t>2-Parfüm kozmetik ve bakım malzemelerinin imalatı</t>
  </si>
  <si>
    <t>5-Diğer kimyasal ürünlerin imalatı</t>
  </si>
  <si>
    <t>1-Patlayıcı madde imalatı</t>
  </si>
  <si>
    <t>2-Tutkal imalatı</t>
  </si>
  <si>
    <t>3-Uçucu yağların imalatı</t>
  </si>
  <si>
    <t>4-Her nevi mum imali</t>
  </si>
  <si>
    <t>5-Kibrit imali</t>
  </si>
  <si>
    <t>9-Başka yerde sınıflandırılmamış diğer kimyasal ürünlerin imalatı</t>
  </si>
  <si>
    <t>6-Suni veya sentetik elyaf imalatı</t>
  </si>
  <si>
    <t>0-Suni veya sentetik elyaf imalatı</t>
  </si>
  <si>
    <t>21-Temel eczacılık ürünlerinin ve eczacılığa ilişkin malzemelerin imalatı</t>
  </si>
  <si>
    <t>1-Temel eczacılık ürünleri imalatı</t>
  </si>
  <si>
    <t>0-Temel eczacılık ürünleri imalatı</t>
  </si>
  <si>
    <t>2-Eczacılığa ilişkin ilaçların imalatı</t>
  </si>
  <si>
    <t>0-Eczacılığa ilişkin ilaçların imalatı</t>
  </si>
  <si>
    <t>22-Kauçuk ve plastik ürünlerin imalatı</t>
  </si>
  <si>
    <t>1-Kauçuk ürünlerin imalatı</t>
  </si>
  <si>
    <t>1-İç ve dış lastik imalatı, lastiğe sırt geçirilmesi ve yeniden işlenmesi</t>
  </si>
  <si>
    <t>9-Diğer kauçuk ürünleri imalatı</t>
  </si>
  <si>
    <t>2-Plastik ürünlerin imalatı</t>
  </si>
  <si>
    <t>1-Plastik tabaka. levha. tüp ve profil imalatı</t>
  </si>
  <si>
    <t>2-Plastik torba. çanta. poşet. çuval. kutu. damacana. şişe. makara vb. paketleme malzemelerinin imalatı</t>
  </si>
  <si>
    <t>3-Plastik inşaat malzemesi imalatı</t>
  </si>
  <si>
    <t>9-Diğer plastik ürünlerin imalatı</t>
  </si>
  <si>
    <t>23-Diğer metalik olmayan mineral ürünlerin imalatı</t>
  </si>
  <si>
    <t>1-Cam ve cam ürünleri imalatı</t>
  </si>
  <si>
    <t>1-Düz cam imalatı</t>
  </si>
  <si>
    <t>2-Düz camın şekillendirilmesi ve işlenmesi</t>
  </si>
  <si>
    <t>3-Çukur cam imalatı</t>
  </si>
  <si>
    <t>4-Cam elyafı imalatı</t>
  </si>
  <si>
    <t>9-Diğer camların imalatı ve işlenmesi (teknik amaçlı cam eşyalar dahil)</t>
  </si>
  <si>
    <t>2-Ateşe dayanıklı ürünlerin imalatı</t>
  </si>
  <si>
    <t>0-Ateşe dayanıklı ürünlerin imalatı</t>
  </si>
  <si>
    <t>3-Kilden inşaat malzemeleri imalatı</t>
  </si>
  <si>
    <t>1-Seramikten karo ve kaldırım taşları imalatı</t>
  </si>
  <si>
    <t>2-Fırınlanmış kilden tuğla. karo ve inşaat malzemeleri imalatı</t>
  </si>
  <si>
    <t>4-Diğer porselen ve seramik ürünlerin imalatı</t>
  </si>
  <si>
    <t>1-Seramik ev ve süs eşyası imalatı</t>
  </si>
  <si>
    <t>2-Seramikten yapılan sıhhi ürünlerin imalatı</t>
  </si>
  <si>
    <t>3-Seramik izolatörlerin ve izolasyon bağlantı parçalarının imalatı</t>
  </si>
  <si>
    <t>4-Diğer teknik seramik ürünlerin imalatı</t>
  </si>
  <si>
    <t>9-Başka yerde sınıflandırılmamış diğer seramik ürünlerin imalatı</t>
  </si>
  <si>
    <t>5-Çimento. kireç ve alçı imalatı</t>
  </si>
  <si>
    <t>1-Çimento imalatı</t>
  </si>
  <si>
    <t>2-Kireç ve alçı imalatı</t>
  </si>
  <si>
    <t>3-Alçı taşı istihracından ayrı olarak işletilen alçı tozu ve alçıdan eşya imali.</t>
  </si>
  <si>
    <t>6-Beton. çimento ve alçıdan yapılmış eşyaların imalatı</t>
  </si>
  <si>
    <t>1-İnşaat amaçlı beton ürünlerin imalatı</t>
  </si>
  <si>
    <t>2-İnşaat amaçlı alçı ürünlerinin imalatı</t>
  </si>
  <si>
    <t>3-Hazır karma beton imalatı</t>
  </si>
  <si>
    <t>4-Toz harç imalatı</t>
  </si>
  <si>
    <t>5-Lif ve çimento karışımlı ürünlerin imalatı</t>
  </si>
  <si>
    <t>9-Beton. alçı ve çimentodan yapılmış diğer ürünlerin imalatı</t>
  </si>
  <si>
    <t>7-Taş ve mermerin kesilmesi. şekil verilmesi ve kullanılabilir hale getirilmesi</t>
  </si>
  <si>
    <t>0-Taş ve mermerin kesilmesi. şekil verilmesi ve kullanılabilir hale getirilmesi</t>
  </si>
  <si>
    <t>9-Aşındırıcı ürünlerin ve başka yerde sınıflandırılmamış metalik olmayan mineral ürünlerin imalatı</t>
  </si>
  <si>
    <t>1-Aşındırıcı ürünlerin imalatı</t>
  </si>
  <si>
    <t>9-Başka yerde sınıflandırılmamış metalik olmayan diğer mineral ürünlerin imalatı</t>
  </si>
  <si>
    <t>24-Ana metal sanayii</t>
  </si>
  <si>
    <t>1-Ana demir ve çelik ürünleri ile demir alaşımları imalatı</t>
  </si>
  <si>
    <t>0-Ana demir ve çelik ürünleri ile demir alaşımları imalatı</t>
  </si>
  <si>
    <t>2-Çelikten tüpler. borular. içi boş profiller ve benzeri bağlantı parçalarının imalatı</t>
  </si>
  <si>
    <t>0-Çelikten tüpler. borular. içi boş profiller ve benzeri bağlantı parçalarının imalatı</t>
  </si>
  <si>
    <t>3-Çeliğin ilk işlenmesinde elde edilen diğer ürünlerin imalatı</t>
  </si>
  <si>
    <t>1-Barların soğuk çekilmesi</t>
  </si>
  <si>
    <t>2-Dar şeritlerin soğuk haddelenmesi</t>
  </si>
  <si>
    <t>3-Soğuk şekillendirme veya katlama</t>
  </si>
  <si>
    <t>4-Tellerin soğuk çekilmesi</t>
  </si>
  <si>
    <t>4-Değerli ana metaller ve diğer demir dışı metallerin imalatı</t>
  </si>
  <si>
    <t>1-Değerli metal üretimi</t>
  </si>
  <si>
    <t>2-Alüminyum üretilmesi</t>
  </si>
  <si>
    <t>3-Kurşun. çinko ve kalay üretimi</t>
  </si>
  <si>
    <t>4-Bakır üretilmesi</t>
  </si>
  <si>
    <t>5-Demir dışı diğer metallerin üretimi</t>
  </si>
  <si>
    <t>6-Nükleer yakıtların işlenmesi</t>
  </si>
  <si>
    <t>5-Metal döküm sanayii</t>
  </si>
  <si>
    <t>1-Demir döküm</t>
  </si>
  <si>
    <t>2-Çelik dökümü</t>
  </si>
  <si>
    <t>3-Hafif metallerin dökümü</t>
  </si>
  <si>
    <t>4-Diğer demir dışı metallerin dökümü</t>
  </si>
  <si>
    <t>25-Makine ve teçhizat hariç. fabrikasyon metal ürünleri imalatı</t>
  </si>
  <si>
    <t>1-Metal yapı malzemeleri imalatı</t>
  </si>
  <si>
    <t>1-Metal yapı ve yapı parçaları imalatı</t>
  </si>
  <si>
    <t>2-Metal kapı ve pencere imalatı</t>
  </si>
  <si>
    <t>2-Metal tank. rezervuar ve muhafaza kapları imalatı</t>
  </si>
  <si>
    <t>1-Merkezi ısıtma radyatörleri (elektrikli radyatörler hariç). sıcak su kazanları (boyler) ve kombi imalatı</t>
  </si>
  <si>
    <t>9-Metalden diğer tank. rezervuar ve büyük muhafaza kapları (kapasitesi &amp;gt,=300 litre) imalatı</t>
  </si>
  <si>
    <t>3-Buhar jeneratörü imalatı (merkezi ısıtma sıcak su kazanları hariç)</t>
  </si>
  <si>
    <t>0-Buhar jeneratörü imalatı (merkezi ısıtma sıcak su kazanları hariç)</t>
  </si>
  <si>
    <t>4-Silah ve mühimmat (cephane) imalatı</t>
  </si>
  <si>
    <t>0-Silah ve mühimmat (cephane) imalatı</t>
  </si>
  <si>
    <t>5-Metallerin dövülmesi. preslenmesi. baskılanması ve yuvarlanması, toz metalürjisi</t>
  </si>
  <si>
    <t>0-Metallerin dövülmesi. preslenmesi. baskılanması ve yuvarlanması, toz metalürjisi</t>
  </si>
  <si>
    <t>6-Metallerin işlenmesi ve kaplanması, makinede işleme</t>
  </si>
  <si>
    <t>1-Metallerin işlenmesi ve kaplanması</t>
  </si>
  <si>
    <t>2-Metallerin makinede işlenmesi ve şekil verilmesi</t>
  </si>
  <si>
    <t>7-Çatal-bıçak takımı ve diğer kesici aletler ile el aletleri ve genel hırdavat malzemeleri imalatı</t>
  </si>
  <si>
    <t>1-Çatal-bıçak takımları ve diğer kesici aletlerin imalatı</t>
  </si>
  <si>
    <t>2-Kilit ve menteşe imalatı</t>
  </si>
  <si>
    <t>3-El aletleri. takım tezgahları uçları. testere ağızları vb. imalatı</t>
  </si>
  <si>
    <t>9-Diğer fabrikasyon metal ürünlerin imalatı</t>
  </si>
  <si>
    <t>1-Çelik varil ve benzer muhafazaların imalatı</t>
  </si>
  <si>
    <t>2-Hafif metalden paketleme malzemeleri imalatı</t>
  </si>
  <si>
    <t>3-Tel ürünleri. zincirler ve yayların imalatı</t>
  </si>
  <si>
    <t>4-Bağlantı malzemelerinin ve vida makinesi ürünlerinin imalatı</t>
  </si>
  <si>
    <t>9-Başka yerde sınıflandırılmamış diğer fabrikasyon metal ürünlerin imalatı</t>
  </si>
  <si>
    <t>26-Bilgisayarların. elektronik ve optik ürünlerin imalatı</t>
  </si>
  <si>
    <t>1-Elektronik bileşenlerin ve devre kartlarının imalatı</t>
  </si>
  <si>
    <t>1-Elektronik bileşenlerin imalatı</t>
  </si>
  <si>
    <t>2-Yüklü elektronik kart imalatı</t>
  </si>
  <si>
    <t>2-Bilgisayar ve bilgisayar çevre birimleri imalatı</t>
  </si>
  <si>
    <t>0-Bilgisayar ve bilgisayar çevre birimleri imalatı</t>
  </si>
  <si>
    <t>3-İletişim ekipmanlarının imalatı</t>
  </si>
  <si>
    <t>0-İletişim ekipmanlarının imalatı</t>
  </si>
  <si>
    <t>4-Tüketici elektroniği ürünlerinin imalatı</t>
  </si>
  <si>
    <t>0-Tüketici elektroniği ürünlerinin imalatı</t>
  </si>
  <si>
    <t>5-Ölçme. test ve seyrüsefer amaçlı alet ve cihazlar ile saat imalatı</t>
  </si>
  <si>
    <t>1-Ölçme. test ve seyrüsefer amaçlı alet ve cihazların imalatı</t>
  </si>
  <si>
    <t>2-Kol saatleri. masa ve duvar saatlerinin imalatı</t>
  </si>
  <si>
    <t>6-Işınlama. elektro medikal ve elektro terapi ile ilgili cihazların imalatı</t>
  </si>
  <si>
    <t>0-Işınlama. elektro medikal ve elektro terapi ile ilgili cihazların imalatı</t>
  </si>
  <si>
    <t>7-Optik aletlerin ve fotoğrafçılıkla ilgili ekipmanların imalatı</t>
  </si>
  <si>
    <t>0-Optik aletlerin ve fotoğrafçılıkla ilgili ekipmanların imalatı</t>
  </si>
  <si>
    <t>8-Manyetik ve optik kaset. bant. CD vb. ortamların imalatı</t>
  </si>
  <si>
    <t>0-Manyetik ve optik kaset. bant. CD vb. ortamların imalatı</t>
  </si>
  <si>
    <t>27-Elektrikli teçhizat imalatı</t>
  </si>
  <si>
    <t>1-Elektrik motoru. jeneratör. transformatör ile elektrik dağıtım ve kontrol cihazlarının imalatı</t>
  </si>
  <si>
    <t>1-Elektrik motorlarının. jeneratörlerin ve transformatörlerin imalatı</t>
  </si>
  <si>
    <t>2-Elektrik dağıtım ve kontrol cihazları imalatı</t>
  </si>
  <si>
    <t>2-Akümülatör ve pil imalatı</t>
  </si>
  <si>
    <t>0-Akümülatör ve pil imalatı</t>
  </si>
  <si>
    <t>3-Kablolamada kullanılan teller ve kablolar ile gereçlerin imalatı</t>
  </si>
  <si>
    <t>1-Fiber optik kabloların imalatı</t>
  </si>
  <si>
    <t>2-Diğer elektronik ve elektrik telleri ve kablolarının imalatı</t>
  </si>
  <si>
    <t>3-Kablolamada kullanılan gereçlerin imalatı</t>
  </si>
  <si>
    <t>4-Elektrikli aydınlatma ekipmanlarının imalatı</t>
  </si>
  <si>
    <t>0-Elektrikli aydınlatma ekipmanlarının imalatı</t>
  </si>
  <si>
    <t>5-Ev aletleri imalatı</t>
  </si>
  <si>
    <t>1-Elektrikli ev aletlerinin imalatı</t>
  </si>
  <si>
    <t>2-Elektiriksiz ev aletlerinin imalatı</t>
  </si>
  <si>
    <t>9-Diğer elektrikli donanımların imalatı</t>
  </si>
  <si>
    <t>0-Diğer elektrikli donanımların imalatı</t>
  </si>
  <si>
    <t>28-Başka yerde sınıflandırılmamış makine ve ekipman imalatı</t>
  </si>
  <si>
    <t>1-Genel amaçlı makinelerin imalatı</t>
  </si>
  <si>
    <t>1-Motor ve türbin imalatı, uçak. motorlu taşıt ve motosiklet motorları hariç</t>
  </si>
  <si>
    <t>2-Akışkan gücü ile çalışan ekipmanların imalatı ( pompa ve kompresör imalatı)</t>
  </si>
  <si>
    <t>3-Akışkan gücü ile çalışan ekipmanların imalatı( Musluk ve vana imalatı)</t>
  </si>
  <si>
    <t>4-Diğer pompaların ve kompresörlerin imalatı</t>
  </si>
  <si>
    <t>5-Diğer musluk ve vana imalatı</t>
  </si>
  <si>
    <t>6-Rulman. dişli/dişli takımı. şanzıman ve tahrik elemanlarının imalatı</t>
  </si>
  <si>
    <t>2-Genel amaçlı diğer makinelerin imalatı</t>
  </si>
  <si>
    <t>1-Fırın. ocak. soba ve brülör (ocak ateşleyicileri) imalatı</t>
  </si>
  <si>
    <t>2-Kaldırma ve taşıma ekipmanları imalatı</t>
  </si>
  <si>
    <t>3-Büro makineleri ve ekipmanları imalatı (bilgisayarlar ve çevre birimleri hariç)</t>
  </si>
  <si>
    <t>4-Motorlu veya pnömatik (hava basınçlı) el aletlerinin imalatı</t>
  </si>
  <si>
    <t>5-Soğutma ve havalandırma donanımlarının imalatı. evde kullanılanlar hariç</t>
  </si>
  <si>
    <t>6-Montaj işleri ( imalat yapmaksızın makine ve tesisat montajı)</t>
  </si>
  <si>
    <t>7-Tornacılık ve tesviyecilik</t>
  </si>
  <si>
    <t>9-Başka yerde sınıflandırılmamış diğer genel amaçlı makinelerin imalatı</t>
  </si>
  <si>
    <t>3-Tarım ve ormancılık makineleri imalatı</t>
  </si>
  <si>
    <t>0-Tarım ve ormancılık makineleri imalatı</t>
  </si>
  <si>
    <t>4-Metal işleme makineleri ve takım tezgahları imalatı</t>
  </si>
  <si>
    <t>1-Metal işleme makinelerinin imalatı</t>
  </si>
  <si>
    <t>9-Diğer takım tezgahlarının imalatı</t>
  </si>
  <si>
    <t>9-Diğer özel amaçlı makinelerin imalatı</t>
  </si>
  <si>
    <t>1-Metalürji makineleri imalatı</t>
  </si>
  <si>
    <t>2-Maden. taş ocağı ve inşaat makineleri imalatı</t>
  </si>
  <si>
    <t>3-Gıda. içecek ve tütün işleme makineleri imalatı</t>
  </si>
  <si>
    <t>4-Tekstil. giyim eşyası ve deri üretiminde kullanılan makinelerin imalatı</t>
  </si>
  <si>
    <t>5-Kağıt ve mukavva üretiminde kullanılan makinelerin imalatı</t>
  </si>
  <si>
    <t>6-Plastik ve kauçuk makinelerinin imalatı</t>
  </si>
  <si>
    <t>9-Başka yerde sınıflandırılmamış diğer özel amaçlı makinelerin imalatı</t>
  </si>
  <si>
    <t>29-Motorlu kara taşıtı. treyler (römork) ve yarı treyler (yarı römork) imalatı</t>
  </si>
  <si>
    <t>1-Motorlu kara taşıtlarının imalatı</t>
  </si>
  <si>
    <t>0-Motorlu kara taşıtlarının imalatı</t>
  </si>
  <si>
    <t>2-Motorlu kara taşıtları karoseri (kaporta) imalatı, treyler(römork) ve yarı treyler (yarı römork ) imalatı</t>
  </si>
  <si>
    <t>0-Motorlu kara taşıtları karoseri (kaporta) imalatı, treyler (römork) ve yarı treyler (yarı römork) imalatı</t>
  </si>
  <si>
    <t>3-Motorlu kara taşıtları için parça ve aksesuar imalatı</t>
  </si>
  <si>
    <t>1-Motorlu kara taşıtları için elektrik ve elektronik donanımlarının imalatı</t>
  </si>
  <si>
    <t>2-Motorlu kara taşıtları için diğer parça ve aksesuarların imalatı</t>
  </si>
  <si>
    <t>30-Diğer ulaşım araçlarının imalatı</t>
  </si>
  <si>
    <t>1-Gemi ve tekne yapımı</t>
  </si>
  <si>
    <t>1-Gemilerin ve yüzen yapıların inşası</t>
  </si>
  <si>
    <t>2-Eğlence ve spor amaçlı teknelerin yapımı</t>
  </si>
  <si>
    <t>2-Demiryolu lokomotifleri ve vagonlarının imalatı</t>
  </si>
  <si>
    <t>0-Demiryolu lokomotifleri ve vagonlarının imalatı</t>
  </si>
  <si>
    <t>3-Hava ve uzay araçları ve ilgili makinelerin imalatı</t>
  </si>
  <si>
    <t>0-Hava ve uzay araçları ve ilgili makinelerin imalatı</t>
  </si>
  <si>
    <t>4-Askeri savaş araçlarının imalatı</t>
  </si>
  <si>
    <t>0-Askeri savaş araçlarının imalatı</t>
  </si>
  <si>
    <t>9-Başka yerde sınıflandırılmamış ulaşım araçlarının imalatı</t>
  </si>
  <si>
    <t>1-Motosiklet imalatı</t>
  </si>
  <si>
    <t>2-Bisiklet ve engelli aracı imalatı</t>
  </si>
  <si>
    <t>9-Başka yerde sınıflandırılmamış diğer ulaşım araçlarının imalatı</t>
  </si>
  <si>
    <t>31-Mobilya imalatı</t>
  </si>
  <si>
    <t>0-Mobilya imalatı</t>
  </si>
  <si>
    <t>1-Büro ve mağaza mobilyaları imalatı</t>
  </si>
  <si>
    <t>2-Mutfak mobilyalarının imalatı</t>
  </si>
  <si>
    <t>3-Yatak imalatı</t>
  </si>
  <si>
    <t>4-Döşemecilik</t>
  </si>
  <si>
    <t>9-Diğer mobilyaların imalatı</t>
  </si>
  <si>
    <t>32-Diğer imalatlar</t>
  </si>
  <si>
    <t>1-Mücevherat. bijuteri eşyaları ve ilgili ürünlerin imalatı</t>
  </si>
  <si>
    <t>1-Madeni para basımı</t>
  </si>
  <si>
    <t>2-Mücevherat ve ilgili eşyaların imalatı</t>
  </si>
  <si>
    <t>3-İmitasyon takıların ve ilgili eşyaların imalatı</t>
  </si>
  <si>
    <t>9-Süs eşyaları imalatı</t>
  </si>
  <si>
    <t>2-Müzik aletleri imalatı</t>
  </si>
  <si>
    <t>0-Müzik aletleri imalatı</t>
  </si>
  <si>
    <t>3-Spor malzemeleri imalatı</t>
  </si>
  <si>
    <t>0-Spor malzemeleri imalatı</t>
  </si>
  <si>
    <t>4-Oyun ve oyuncak imalatı</t>
  </si>
  <si>
    <t>0-Oyun ve oyuncak imalatı</t>
  </si>
  <si>
    <t>5-Tıbbi ve dişçiliğe ait araç ve gereçlerin imalatı</t>
  </si>
  <si>
    <t>0-Tıbbi ve dişçiliğe ait araç ve gereçlerin imalatı</t>
  </si>
  <si>
    <t>9-Başka yerde sınıflandırılmamış imalatlar</t>
  </si>
  <si>
    <t>1-Süpürge ve fırça imalatı</t>
  </si>
  <si>
    <t>2-Mürekkepli ve kurşun kalemler. cetvel tahtası. tampon vesair büro eşyası imalatı.</t>
  </si>
  <si>
    <t>3-Suni çiçekçilik. işlemecilik. sırmacılık ve bunlara benzer tezyini mahiyette diğer el işleri.</t>
  </si>
  <si>
    <t>9-Başka yerde sınıflandırılmamış diğer imalatlar</t>
  </si>
  <si>
    <t>33-Makine ve ekipmanların kurulumu ve onarımı</t>
  </si>
  <si>
    <t>1-Fabrikasyon metal ürünlerin. makinelerin ve ekipmanların onarımı</t>
  </si>
  <si>
    <t>1-Fabrikasyon metal ürünlerin onarımı</t>
  </si>
  <si>
    <t>2-Makinelerin onarımı</t>
  </si>
  <si>
    <t>3-Elektronik veya optik ekipmanların onarımı</t>
  </si>
  <si>
    <t>4-Elektrikli donanımların onarımı</t>
  </si>
  <si>
    <t>5-Gemi ve teknelerin bakım ve onarımı</t>
  </si>
  <si>
    <t>6-Hava ve uzay araçlarının bakım ve onarımı</t>
  </si>
  <si>
    <t>7-Diğer ulaşım araçlarının bakım ve onarımı</t>
  </si>
  <si>
    <t>9-Diğer ekipmanların onarımı</t>
  </si>
  <si>
    <t>2-Sanai makine ve ekipmanlarının kurulumu</t>
  </si>
  <si>
    <t>0-Sanayi makine ve ekipmanlarının kurulumu</t>
  </si>
  <si>
    <t>35-Elektrik. gaz. buhar ve havalandırma sistemi üretim ve dağıtımı</t>
  </si>
  <si>
    <t>1-Elektirk enerjisinin üretimi. iletimi ve dağıtımı</t>
  </si>
  <si>
    <t>1-Elektrik enerjisi üretimi</t>
  </si>
  <si>
    <t>2-Elektrik enerjisinin iletimi</t>
  </si>
  <si>
    <t>3-Elektrik enerjisinin dağıtımı</t>
  </si>
  <si>
    <t>4-Elektrik enerjisinin ticareti</t>
  </si>
  <si>
    <t>2-Gaz imalatı, ana şebeke üzerinden gaz yakıtların dağıtımı</t>
  </si>
  <si>
    <t>1-Gaz imalatı</t>
  </si>
  <si>
    <t>2-Ana şebeke üzerinden gaz yakıtların dağıtımı</t>
  </si>
  <si>
    <t>3-Ana şebeke üzerinden gaz ticareti</t>
  </si>
  <si>
    <t>3-Buhar ve iklimlendirme temini</t>
  </si>
  <si>
    <t>0-Buhar ve iklimlendirme temini</t>
  </si>
  <si>
    <t>36-Suyun toplanması. arıtılması ve dağıtılması</t>
  </si>
  <si>
    <t>37-Kanalizasyon</t>
  </si>
  <si>
    <t>38-Atığın toplanması. ıslahı ve bertarafı faaliyetleri, maddelerin geri kazanımı</t>
  </si>
  <si>
    <t>1-Atıkların toplanması</t>
  </si>
  <si>
    <t>1-Tehlikesiz atıkların toplanması</t>
  </si>
  <si>
    <t>2-Tehlikeli atıkların toplanması</t>
  </si>
  <si>
    <t>2-Atıkların ıslahı ve bertarafı</t>
  </si>
  <si>
    <t>1-Tehlikesiz atıkların ıslahı ve bertaraf edilmesi</t>
  </si>
  <si>
    <t>2-Tehlikeli atıkların ıslahı ve bertaraf edilmesi</t>
  </si>
  <si>
    <t>3-Materyallerin geri kazanımı</t>
  </si>
  <si>
    <t>1-Hurdaların parçalara ayrılması</t>
  </si>
  <si>
    <t>2-Tasnif edilmiş materyallerin geri kazanımı</t>
  </si>
  <si>
    <t>39-İyileştirme faaliyetleri ve diğer atık yönetimi hizmetleri</t>
  </si>
  <si>
    <t>0-İyileştirme faaliyetleri ve diğer atık yönetimi hizmetleri</t>
  </si>
  <si>
    <t>1-Bataklık kurutma işleri</t>
  </si>
  <si>
    <t>41-Bina inşaatı</t>
  </si>
  <si>
    <t>1-İnşaat projelerinin geliştirilmesi</t>
  </si>
  <si>
    <t>0-İnşaat projelerinin geliştirilmesi</t>
  </si>
  <si>
    <t>2-İkamet veya ikamet amaçlı olmayan binaların inşaatı</t>
  </si>
  <si>
    <t>0-İkamet veya ikamet amaçlı olmayan binaların inşaatı</t>
  </si>
  <si>
    <t>42-Bina dışı yapıların inşaatı</t>
  </si>
  <si>
    <t>1-Kara ve demir yollarının inşaatı</t>
  </si>
  <si>
    <t>1-Kara yolları ve otoyolların inşaatı</t>
  </si>
  <si>
    <t>2-Demir yolları ve metroların inşaatı (demiryolu tünel ve yer altı inşaatı)</t>
  </si>
  <si>
    <t>3-Köprüler ve tünellerin inşaatı</t>
  </si>
  <si>
    <t>4-Demir yolu. tünel ve yer altı tamiratı</t>
  </si>
  <si>
    <t>2-Hizmet projelerinin inşaatı</t>
  </si>
  <si>
    <t>1-Sıvılar için hizmet projelerinin inşaatı</t>
  </si>
  <si>
    <t>2-Elektrik ve telekomünikasyon için hizmet projelerinin inşaatı</t>
  </si>
  <si>
    <t>3-Dekovil ve tranvay yolu inşaat ve tamiratı</t>
  </si>
  <si>
    <t>9-Bina dışı diğer yapılara ait projelerin inşaatı</t>
  </si>
  <si>
    <t>1-Su projeleri inşaatı</t>
  </si>
  <si>
    <t>2-İskele. liman.mendirek inşaat ve tamiratı</t>
  </si>
  <si>
    <t>9-Başka yerde sınıflandırılmamış bina dışı diğer yapılara ait projelerin inşaatı</t>
  </si>
  <si>
    <t>43-Özel inşaat faaliyetleri</t>
  </si>
  <si>
    <t>1-Yıkım ve şantiyenin hazırlanması</t>
  </si>
  <si>
    <t>1-Yıkım</t>
  </si>
  <si>
    <t>2-Şantiyenin hazırlanması</t>
  </si>
  <si>
    <t>3-Test sondajı ve delme</t>
  </si>
  <si>
    <t>2-Elektrik tesisatı. sıhhi tesisat ve diğer inşaat tesisatı faaliyetleri</t>
  </si>
  <si>
    <t>1-Elektrik tesisatı</t>
  </si>
  <si>
    <t>2-Sıhhi tesisat. ısıtma ve iklimlendirme tesisatı</t>
  </si>
  <si>
    <t>3-Bina dışı elektrik. gaz. telgraf. telefon tesisatı ve havai hat payplan inşaat. tamirat ve bakım işleri</t>
  </si>
  <si>
    <t>9-Diğer inşaat tesisatı</t>
  </si>
  <si>
    <t>3-Binanın tamamlanması ve bitirilmesi</t>
  </si>
  <si>
    <t>1-Sıva işleri</t>
  </si>
  <si>
    <t>2-Doğrama tesisatı</t>
  </si>
  <si>
    <t>3-Yer ve duvar kaplama</t>
  </si>
  <si>
    <t>4-Boya ve cam işleri</t>
  </si>
  <si>
    <t>9-İnşaatlardaki diğer bütünleyici ve tamamlayıcı işler</t>
  </si>
  <si>
    <t>9-Diğer özel inşaat faaliyetleri</t>
  </si>
  <si>
    <t>1-Çatı işleri</t>
  </si>
  <si>
    <t>9-Başka yerde sınıflandırılmamış diğer özel inşaat faaliyetleri</t>
  </si>
  <si>
    <t>45-Toptan ve perakende ticaret ve motorlu kara taşıtlarının ve motosikletlerin onarımı</t>
  </si>
  <si>
    <t>1-Motorlu kara taşıtlarının ticareti</t>
  </si>
  <si>
    <t>1-Otomobillerin ve hafif motorlu kara taşıtlarının ticareti</t>
  </si>
  <si>
    <t>9-Diğer motorlu kara taşıtlarının ticareti</t>
  </si>
  <si>
    <t>2-Motorlu kara taşıtlarının bakım ve onarımı</t>
  </si>
  <si>
    <t>0-Motorlu kara taşıtlarının bakım ve onarımı</t>
  </si>
  <si>
    <t>3-Motorlu kara taşıtlarının parça ve aksesuarlarının ticareti</t>
  </si>
  <si>
    <t>1-Motorlu kara taşıtlarının parça ve aksesuarlarının toptan ticareti</t>
  </si>
  <si>
    <t>2-Motorlu kara taşıtlarının parça ve aksesuarlarının perakende ticareti</t>
  </si>
  <si>
    <t>4-Motosiklet ve ilgili parça ve aksesuarların ticareti. bakımı ve onarımı</t>
  </si>
  <si>
    <t>0-Motosiklet ve ilgili parça ve aksesuarların ticareti. bakımı ve onarımı</t>
  </si>
  <si>
    <t>46-Toptan ticaret. motorlu kara taşıtları ve motosikletler hariç</t>
  </si>
  <si>
    <t>1-Bir ücret veya sözleşmeye dayalı olarak yapılan toptan ticaret</t>
  </si>
  <si>
    <t>1-Tarımsal hammaddelerin. canlı hayvanların. tekstil hammaddelerinin ve yarı mamul malların satışı ile ilgili aracılar</t>
  </si>
  <si>
    <t>2-Yakıtların. maden cevherlerinin. metallerin ve endüstriyel kimyasalların satışı ile ilgili aracılar</t>
  </si>
  <si>
    <t>3-Kereste ve inşaat malzemelerinin satışı ile ilgili aracılar</t>
  </si>
  <si>
    <t>4-Makine. sanayi araç ve gereçleri ile deniz ve hava taşıtlarının satışı ile ilgili aracılar</t>
  </si>
  <si>
    <t>5-Mobilya. ev eşyaları. madeni eşyalar ve hırdavatların satışı ile ilgili aracılar</t>
  </si>
  <si>
    <t>6-Tekstil. giysi. kürk. ayakkabı ve deri eşyaların satışı ile ilgili aracılar</t>
  </si>
  <si>
    <t>7-Gıda. içecek ve tütün satışı ile ilgili aracılar</t>
  </si>
  <si>
    <t>8-Belirli diğer ürünlerin satışı ile ilgili uzmanlaşmış aracılar</t>
  </si>
  <si>
    <t>9-Çeşitli malların satışı ile ilgili aracılar</t>
  </si>
  <si>
    <t>2-Tarımsal hammadde ve canlı hayvanların toptan ticareti</t>
  </si>
  <si>
    <t>1-Tahıl. işlenmemiş tütün. tohum ve hayvan yemi toptan ticareti</t>
  </si>
  <si>
    <t>2-Çiçeklerin ve bitkilerin toptan ticareti</t>
  </si>
  <si>
    <t>3-Canlı hayvanların toptan ticareti</t>
  </si>
  <si>
    <t>4-Ham deri. post ve deri toptan ticareti</t>
  </si>
  <si>
    <t>3-Gıda. içecek ve tütün toptan ticareti</t>
  </si>
  <si>
    <t>1-Meyve ve sebzelerin toptan ticareti</t>
  </si>
  <si>
    <t>2-Et ve et ürünlerinin toptan ticareti</t>
  </si>
  <si>
    <t>3-Süt ürünleri. yumurta ve yenilebilir sıvı ve katı yağların toptan ticareti</t>
  </si>
  <si>
    <t>4-İçecek toptan ticareti</t>
  </si>
  <si>
    <t>5-Tütün ürünlerinin toptan ticaretı</t>
  </si>
  <si>
    <t>6-Şeker. çikolata ve şekerleme toptan ticareti</t>
  </si>
  <si>
    <t>7-Kahve. çay. kakao ve baharat toptan ticareti</t>
  </si>
  <si>
    <t>8-Balık. kabuklular ve yumuşakçalar da dahil diğer gıda maddelerinin toptan ticareti</t>
  </si>
  <si>
    <t>9-Belirli bir mala tahsis edilmemiş mağazalardaki gıda. içecek ve tütün toptan ticareti</t>
  </si>
  <si>
    <t>4-Ev eşyalarının toptan ticareti</t>
  </si>
  <si>
    <t>1-Tekstil ürünlerinin toptan ticareti</t>
  </si>
  <si>
    <t>2-Giysi ve ayakkabı toptan ticareti</t>
  </si>
  <si>
    <t>3-Elektrikli ev aletleri toptan ticareti</t>
  </si>
  <si>
    <t>4-Porselen ve cam eşya ile temizlik maddelerinin toptan ticareti</t>
  </si>
  <si>
    <t>5-Parfüm ve kozmetik ürünlerinin toptan ticareti</t>
  </si>
  <si>
    <t>6-Eczacılık ürünlerinin toptan ticareti</t>
  </si>
  <si>
    <t>7-Mobilya. halı ve aydınlatma ekipmanlarının toptan ticareti</t>
  </si>
  <si>
    <t>8-Saat ve mücevher toptan ticareti</t>
  </si>
  <si>
    <t>9-Diğer ev eşyalarının toptan ticareti</t>
  </si>
  <si>
    <t>5-Bilgi ve iletişim teknolojisi ekipmanlarının toptan ticareti</t>
  </si>
  <si>
    <t>1-Bilgisayar. bilgisayar çevre birimleri ve yazılım toptan ticareti</t>
  </si>
  <si>
    <t>2-Elektronik ve telekomünikasyon ekipmanlarının ve parçalarının toptan ticareti</t>
  </si>
  <si>
    <t>6-Belirli bir mala tahsis edilmiş mağazalardaki diğer toptan ticaret</t>
  </si>
  <si>
    <t>1-Tarımsal amaçlı makine ve ekipmanlar ile aksam ve parçalarının toptan ticareti</t>
  </si>
  <si>
    <t>2-Takım tezgahlarının toptan ticareti</t>
  </si>
  <si>
    <t>3-Madencilik. bina ve bina dışı inşaat makinelerinin toptan ticareti</t>
  </si>
  <si>
    <t>4-Tekstil endüstrisi makineleri ile dikiş ve örgü makinelerinin toptan ticareti</t>
  </si>
  <si>
    <t>5-Büro mobilyalarının toptan ticareti</t>
  </si>
  <si>
    <t>6-Diğer büro makine ve ekipmanlarının toptan ticareti</t>
  </si>
  <si>
    <t>9-Diğer makine ve ekipmanların toptan ticareti</t>
  </si>
  <si>
    <t>7-Belirli bir mala tahsis edilmemiş mağazalardaki toptan ticaret</t>
  </si>
  <si>
    <t>1-Katı. sıvı ve gazlı yakıtlar ile bunlarla ilgili ürünlerin toptan ticareti</t>
  </si>
  <si>
    <t>2-Madenler ve maden cevherlerinin toptan ticareti</t>
  </si>
  <si>
    <t>3-Ağaç. inşaat malzemesi ve sıhhi teçhizat toptan ticareti</t>
  </si>
  <si>
    <t>4-Hırdavat. sıhhi tesisat ve ısıtma tesisatı malzemelerinin toptan ticareti</t>
  </si>
  <si>
    <t>5-Kimyasal ürünlerin toptan ticareti</t>
  </si>
  <si>
    <t>6-Diğer ara ürünlerin toptan ticareti</t>
  </si>
  <si>
    <t>7-Atık ve hurda toptan ticareti</t>
  </si>
  <si>
    <t>9-Diğer makine. ekipman. aksam ve parçaları ile büro mobilyalarının toptan ticareti</t>
  </si>
  <si>
    <t>0-Belirli bir mala tahsis edilmemiş mağazalardaki toptan ticaret</t>
  </si>
  <si>
    <t>47-Perakende ticaret ( Motorlu kara taşıtları ve motosikletler hariç)</t>
  </si>
  <si>
    <t>1-Belirli bir mala tahsis edilmemiş mağazalardaki perakende ticaret</t>
  </si>
  <si>
    <t>1-Belirli bir mala tahsis edilmemiş mağazalarda gıda. içecek veya tütün ağırlıklı perakende ticaret</t>
  </si>
  <si>
    <t>9-Belirli bir mala tahsis edilmemiş mağazalarda yapılan diğer perakende ticaret</t>
  </si>
  <si>
    <t>2-Belirli bir mala tahsis edilmiş mağazalarda gıda. içecek ve tütün perakende ticareti</t>
  </si>
  <si>
    <t>1-Belirli bir mala tahsis edilmiş Meyve ve sebze perakende ticareti</t>
  </si>
  <si>
    <t>2-Belirli bir mala tahsis edilmiş Et ve et ürünlerinin perakende ticareti</t>
  </si>
  <si>
    <t>3-Belirli bir mala tahsis edilmiş balık. kabuklu hayvanlar ve yumuşakçaların perakende ticareti</t>
  </si>
  <si>
    <t>4-Belirli bir mala tahsis edilmiş ekmek. pastalar. unlu mamuller ve şekerli ürünlerin perakende ticareti</t>
  </si>
  <si>
    <t>5-Belirli bir mala tahsis edilmiş içeceklerin perakende ticareti</t>
  </si>
  <si>
    <t>6-Belirli bir mala tahsis edilmiş tütün ürünlerinin perakende ticareti</t>
  </si>
  <si>
    <t>9-Belirli bir mala tahsis edilmiş mağazalardaki diğer gıda ürünlerinin perakende ticareti</t>
  </si>
  <si>
    <t>3-Belirli bir mala tahsis edilmiş mağazalarda otomotiv yakıtının perakende ticareti</t>
  </si>
  <si>
    <t>0-Belirli bir mala tahsis edilmiş mağazalarda otomotiv yakıtının perakende ticareti</t>
  </si>
  <si>
    <t>4-Belirli bir mala tahsis edilmiş mağazalarda bilgi ve iletişim teknolojisi (ICT) teçhizatının perakende ticareti</t>
  </si>
  <si>
    <t>1-Belirli bir mala tahsis edilmiş mağazalarda bilgisayarların. çevre donanımlarının ve yazılım programlarının perakende ticareti</t>
  </si>
  <si>
    <t>2-Belirli bir mala tahsis edilmiş mağazalarda telekomünikasyon teçhizatının perakende ticareti</t>
  </si>
  <si>
    <t>3-Belirli bir mala tahsis edilmiş mağazalarda ses ve görüntü cihazlarının perakende ticareti</t>
  </si>
  <si>
    <t>5-Belirli bir mala tahsis edilmiş mağazalarda diğer ev eşyalarının perakende ticareti</t>
  </si>
  <si>
    <t>1-Belirli bir mala tahsis edilmiş mağazalarda tekstil ürünleri perakende ticareti</t>
  </si>
  <si>
    <t>2-Belirli bir mala tahsis edilmiş mağazalarda hırdavat. boya ve cam perakende ticareti</t>
  </si>
  <si>
    <t>3-Belirli bir mala tahsis edilmiş mağazalarda halı. kilim. duvar ve yer kaplamalarının perakende ticareti</t>
  </si>
  <si>
    <t>4-Belirli bir mala tahsis edilmiş mağazalarda elektrikli ev aletlerinin perakende ticareti</t>
  </si>
  <si>
    <t>9-Belirli bir mala tahsis edilmiş mağazalarda mobilya. aydınlatma teçhizatı ve diğer ev eşyalarının perakende ticareti</t>
  </si>
  <si>
    <t>6-Belirli bir mala tahsis edilmiş mağazalarda kültür ve eğlence mallarının perakende ticareti</t>
  </si>
  <si>
    <t>1-Belirli bir mala tahsis edilmiş mağazalarda kitapların perakende ticareti</t>
  </si>
  <si>
    <t>2-Belirli bir mala tahsis edilmiş mağazalarda gazeteler ve kırtasiye ürünlerinin perakende ticareti</t>
  </si>
  <si>
    <t>3-Belirli bir mala tahsis edilmiş mağazalarda müzik ve video kayıtlarının perakende ticareti</t>
  </si>
  <si>
    <t>4-Belirli bir mala tahsis edilmiş mağazalarda spor malzemelerinin perakende ticareti</t>
  </si>
  <si>
    <t>5-Belirli bir mala tahsis edilmiş mağazalarda oyunlar ve oyuncakların perakende ticareti</t>
  </si>
  <si>
    <t>7-Belirli bir mala tahsis edilmiş mağazalarda diğer malların perakende ticareti</t>
  </si>
  <si>
    <t>1-Belirli bir mala tahsis edilmiş mağazalarda giyim eşyalarının perakende ticareti</t>
  </si>
  <si>
    <t>2-Belirli bir mala tahsis edilmiş mağazalarda ayakkabı ve deri eşyaların perakende ticareti</t>
  </si>
  <si>
    <t>3-Belirli bir mala tahsis edilmiş mağazalarda eczacılık ürünlerinin veya optik aletlerinin perakende ticareti</t>
  </si>
  <si>
    <t>4-Belirli bir mala tahsis edilmiş mağazalarda tıbbi ve ortopedik ürünlerin perakende ticareti</t>
  </si>
  <si>
    <t>5-Belirli bir mala tahsis edilmiş mağazalarda kozmetik ve kişisel bakım malzemelerinin perakende ticareti</t>
  </si>
  <si>
    <t>6-Belirli bir mala tahsis edilmiş mağazalarda çiçek. bitki. tohum. gübre. ev hayvanları ve ev hayvanları yemleri perakende ticareti</t>
  </si>
  <si>
    <t>7-Belirli bir mala tahsis edilmiş mağazalarda saat ve mücevher perakende ticareti</t>
  </si>
  <si>
    <t>8-Belirli bir mala tahsis edilmiş mağazalarda diğer yeni malların perakende ticareti</t>
  </si>
  <si>
    <t>9-Kullanılmış malların satıldığı mağazalardaki perakende ticaret</t>
  </si>
  <si>
    <t>8-Tezgtahlar ve Pazar yerleri vasıtası ile yapılan perakende ticaret</t>
  </si>
  <si>
    <t>1-Tezgahlar ve pazar yerleri vasıtasıyla gıda. içecek ve tütün ürünleri perakende ticareti</t>
  </si>
  <si>
    <t>2-Tezgahlar ve pazar yerleri vasıtasıyla tekstil. giyim eşyası ve ayakkabı perakende ticareti</t>
  </si>
  <si>
    <t>9-Tezgahlar ve pazar yerleri vasıtasıyla diğer malların perakende ticareti</t>
  </si>
  <si>
    <t>9-Mağazalar. tezgahlar ve pazar yerleri dışında yapılan perakende ticaret</t>
  </si>
  <si>
    <t>1-Posta yoluyla veya internet üzerinden yapılan perakende ticaret</t>
  </si>
  <si>
    <t>9-Mağazalar. tezgahlar ve pazar yerleri dışında yapılan diğer perakende ticaret</t>
  </si>
  <si>
    <t>49-Kara taşımacılığı ve boru hattı taşımacılığı</t>
  </si>
  <si>
    <t>1-Demiryolu ile şehirlerarası yolcu taşımacılığı</t>
  </si>
  <si>
    <t>0-Demiryolu ile şehirlerarası yolcu taşımacılığı</t>
  </si>
  <si>
    <t>2-Demiryolu ile yük taşımacılığı</t>
  </si>
  <si>
    <t>0-Demiryolu ile yük taşımacılığı</t>
  </si>
  <si>
    <t>3-Kara taşımacılığı ile yapılan diğer yolcu taşımacılığı</t>
  </si>
  <si>
    <t>1-Kara taşımacılığı ile yapılan ve banliyö yolcu taşımacılığı</t>
  </si>
  <si>
    <t>2-Taksi taşımacılığı</t>
  </si>
  <si>
    <t>3-Tünel işletmesi</t>
  </si>
  <si>
    <t>4-Hayvan arabaları ve hayvanlarla yapılan yük nakliyatı</t>
  </si>
  <si>
    <t>5-Teleferik işletmesi</t>
  </si>
  <si>
    <t>6-Şehir içi otobüs ve dolmuş taşımacışığı</t>
  </si>
  <si>
    <t>9-Başka yerde sınıflandırılmamış kara taşımacılığı ile yapılan diğer yolcu taşımacılığı</t>
  </si>
  <si>
    <t>4-Karayolu ile yük taşımacılığı ve taşımacılık hizmetleri</t>
  </si>
  <si>
    <t>1-Karayolu ile yük taşımacılığı</t>
  </si>
  <si>
    <t>2-Ev ve iş yerlerine verilen taşımacılık hizmetleri</t>
  </si>
  <si>
    <t>5-Boru hattı taşımacılığı</t>
  </si>
  <si>
    <t>0-Boru hattı taşımacılığı</t>
  </si>
  <si>
    <t>50-Su yolu taşımacılığı</t>
  </si>
  <si>
    <t>1-Deniz ve kıyı sularında yolcu taşımacılığı</t>
  </si>
  <si>
    <t>0-Deniz ve kıyı sularında yolcu taşımacılığı</t>
  </si>
  <si>
    <t>1-Gemi tahmil ve tahliye işleri (su üzerinde. iskele veya rıhtımda)</t>
  </si>
  <si>
    <t>2-Kurtarma gemilerinde yapılan bütün işler.</t>
  </si>
  <si>
    <t>3-Dalgıç gemilerinde yapılan bütün işler.</t>
  </si>
  <si>
    <t>9-Motorlu ve motorsuz küçük deniz vasıtaları ile yüzer vinçlerde yapılan diğer bütün işler</t>
  </si>
  <si>
    <t>2-Deniz ve kıyı sularında yük taşımacılığı</t>
  </si>
  <si>
    <t>0-Deniz ve kıyı sularında yük taşımacılığı</t>
  </si>
  <si>
    <t>3-İç sularda yolcu taşımacılığı</t>
  </si>
  <si>
    <t>0-İç sularda yolcu taşımacılığı</t>
  </si>
  <si>
    <t>4-İç sularda yük taşımacılığı</t>
  </si>
  <si>
    <t>0-İç sularda yük taşımacılığı</t>
  </si>
  <si>
    <t>51-Havayolu taşımacılığı</t>
  </si>
  <si>
    <t>1-Havayolu ile yolcu taşımacılığı</t>
  </si>
  <si>
    <t>0-Havayolu ile yolcu taşımacılığı</t>
  </si>
  <si>
    <t>2-Havayolu ile yük taşımacılığı ve uzay taşımacılığı</t>
  </si>
  <si>
    <t>1-Hava yolu ile yük taşımacılığı</t>
  </si>
  <si>
    <t>2-Uzay taşımacılığı</t>
  </si>
  <si>
    <t>52-Taşımacılık için depolama ve destekleyici faaliyetler</t>
  </si>
  <si>
    <t>1-Depolama ve ambarlama</t>
  </si>
  <si>
    <t>0-Depolama ve ambarlama</t>
  </si>
  <si>
    <t>1-Uçaklarda yapılan bütün işler ( Havacılık kulüpleri dahil)</t>
  </si>
  <si>
    <t>2-Taşımacılık için destekleyici faaliyetler</t>
  </si>
  <si>
    <t>1-Kara taşımacılığını destekleyici hizmet faaliyetleri</t>
  </si>
  <si>
    <t>2-Suyolu taşımacılığını destekleyici hizmet faaliyetleri</t>
  </si>
  <si>
    <t>3-Havayolu taşımacılığını destekleyici hizmet faaliyetleri</t>
  </si>
  <si>
    <t>4-Kargo yükleme boşaltma hizmetleri</t>
  </si>
  <si>
    <t>9-Taşımacılığı destekleyici diğer faaliyetler</t>
  </si>
  <si>
    <t>53-Posta ve kurye faaliyetleri</t>
  </si>
  <si>
    <t>1-Evrensel hizmet yükümlülüğü altında postacılık faaliyetleri</t>
  </si>
  <si>
    <t>0-Evrensel hizmet yükümlülüğü altında postacılık faaliyetleri</t>
  </si>
  <si>
    <t>2-Diğer posta ve kurye faaliyetleri</t>
  </si>
  <si>
    <t>0-Diğer posta ve kurye faaliyetleri</t>
  </si>
  <si>
    <t>55-Konaklama</t>
  </si>
  <si>
    <t>1-Oteller vb. konaklama yerleri</t>
  </si>
  <si>
    <t>0-Oteller ve benzer konaklama yerleri</t>
  </si>
  <si>
    <t>2-Tatil ve diğer kısa süreli konaklama yerleri</t>
  </si>
  <si>
    <t>0-Tatil ve diğer kısa süreli konaklama yerleri</t>
  </si>
  <si>
    <t>3-Kamp alanları. motorlu karavan ve karavan tipi treyler park hizmetleri</t>
  </si>
  <si>
    <t>0-Kamp alanları. motorlu karavan ve karavan tipi treyler park hizmetleri</t>
  </si>
  <si>
    <t>9-Diğer konaklama yerleri</t>
  </si>
  <si>
    <t>0-Diğer konaklama yerleri</t>
  </si>
  <si>
    <t>56-Yiyecek ve içecek hizmeti faaliyetleri</t>
  </si>
  <si>
    <t>1-Lokantalar ve seyyar yemek hizmeti faaliyetleri</t>
  </si>
  <si>
    <t>0-Lokantalar ve seyyar yemek hizmeti faaliyetleri</t>
  </si>
  <si>
    <t>2-Dışarıya yemek hizmeti sunan işletmelerin (catering) faaliyetleri ve diğer yiyecek hizmetleri faaliyetleri</t>
  </si>
  <si>
    <t>1-Özel günlerde dışarıya yemek hizmeti sunan işletmelerin faaliyetleri</t>
  </si>
  <si>
    <t>9-Diğer yiyecek hizmeti faaliyetleri</t>
  </si>
  <si>
    <t>3-İçecek sunum hizmetleri</t>
  </si>
  <si>
    <t>0-İçecek sunum hizmetleri ve bilardo. bezik salonu işletenler</t>
  </si>
  <si>
    <t>58-Yayımcılık faaliyetleri</t>
  </si>
  <si>
    <t>1-Kitapların. süreli yayınların yayımlanması ve diğer yayımlama faaliyetleri</t>
  </si>
  <si>
    <t>1-Kitap yayımı</t>
  </si>
  <si>
    <t>2-Rehberlerin ve posta adres listelerinin yayımlanması</t>
  </si>
  <si>
    <t>3-Gazetelerin yayımlanması</t>
  </si>
  <si>
    <t>4-Dergi ve süreli yayınların yayımlanması</t>
  </si>
  <si>
    <t>9-Diğer yayıncılık faaliyetleri</t>
  </si>
  <si>
    <t>2-Yazılım programlarının yayımlanması</t>
  </si>
  <si>
    <t>1-Bilgisayar oyunlarının yayımlanması</t>
  </si>
  <si>
    <t>9-Diğer yazılım programlarının yayımlanması</t>
  </si>
  <si>
    <t>59-Sinema filmi. video ve televizyon programları yapımcılığı. ses kaydı ve müzik yayımlama faaliyetleri</t>
  </si>
  <si>
    <t>1-Sinema filmi. video ve televizyon programı faaliyetleri</t>
  </si>
  <si>
    <t>1-Sinema filmi. video ve televizyon programları yapım faaliyetleri</t>
  </si>
  <si>
    <t>2-Sinema filmi. video ve televizyon programları çekim sonrası faaliyetleri</t>
  </si>
  <si>
    <t>3-Sinema filmi. video ve televizyon programları dağıtım faaliyetleri</t>
  </si>
  <si>
    <t>4-Sinema filmi gösterim faaliyetleri</t>
  </si>
  <si>
    <t>2-Ses kaydı ve müzik yayıncılığı faaliyetleri</t>
  </si>
  <si>
    <t>0-Ses kaydı ve müzik yayıncılığı faaliyetleri</t>
  </si>
  <si>
    <t>60-Programcılık ve yayıncılık faaliyetleri</t>
  </si>
  <si>
    <t>1-Radyo yayıncılığı</t>
  </si>
  <si>
    <t>0-Radyo yayıncılığı</t>
  </si>
  <si>
    <t>2-Televizyon programcılığı ve yayıncılığı</t>
  </si>
  <si>
    <t>0-Televizyon programcılığı ve yayıncılığı faaliyetleri</t>
  </si>
  <si>
    <t>61-Telekomünikasyon</t>
  </si>
  <si>
    <t>1-Kablolu telekomünikasyon faaliyetleri</t>
  </si>
  <si>
    <t>0-Kablolu telekomünikasyon faaliyetleri</t>
  </si>
  <si>
    <t>2-Kablosuz (telsiz) telekomünikasyon faaliyetleri</t>
  </si>
  <si>
    <t>0-Kablosuz (telsiz) telekomünikasyon faaliyetleri</t>
  </si>
  <si>
    <t>3-Uydu üzerinden telekomünikasyon faaliyetleri</t>
  </si>
  <si>
    <t>0-Uydu üzerinden telekomünikasyon faaliyetleri</t>
  </si>
  <si>
    <t>9-Diğer telekomünikasyon faaliyetleri</t>
  </si>
  <si>
    <t>0-Diğer telekomünikasyon faaliyetleri</t>
  </si>
  <si>
    <t>62-Bilgisayar programlama. danışmanlık ve ilgili faaliyetler</t>
  </si>
  <si>
    <t>0-Bilgisayar programlama. danışmanlık ve ilgili faaliyetler</t>
  </si>
  <si>
    <t>1-Bilgisayar programlama faaliyetleri</t>
  </si>
  <si>
    <t>2-Bilgisayar danışmanlık faaliyetleri</t>
  </si>
  <si>
    <t>3-Bilgisayar tesisleri yönetim faaliyetleri</t>
  </si>
  <si>
    <t>9-Diğer bilgi teknolojisi ve bilgisayar hizmet faaliyetleri</t>
  </si>
  <si>
    <t>63-Bilgi hizmet faaliyetleri</t>
  </si>
  <si>
    <t>1-Veri işleme. barındırma ve ilgili faaliyetler, web portalları</t>
  </si>
  <si>
    <t>1-Veri işleme. barındırma (hosting) ve ilgili faaliyetler</t>
  </si>
  <si>
    <t>2-Web portalları</t>
  </si>
  <si>
    <t>9-Diğer bilgi hizmet faaliyetleri</t>
  </si>
  <si>
    <t>1-Haber ajanslarının faaliyetleri</t>
  </si>
  <si>
    <t>9-Başka yerde sınıflandırılmamış diğer bilgi hizmet faaliyetleri</t>
  </si>
  <si>
    <t>64-Sigorta ve emeklilik fonları hariç finansal hizmet faaliyetleri</t>
  </si>
  <si>
    <t>1-Parasal aracı kuruluşların faaliyetleri</t>
  </si>
  <si>
    <t>1-Merkez bankası faaliyetleri</t>
  </si>
  <si>
    <t>9-Diğer parasal aracılık faaliyetleri</t>
  </si>
  <si>
    <t>2-Holding şirketlerinin faaliyetleri</t>
  </si>
  <si>
    <t>0-Holding şirketlerinin faaliyetleri</t>
  </si>
  <si>
    <t>3-Tröstler. fonlar ve diğer mali varlıklar</t>
  </si>
  <si>
    <t>0-Tröstler. fonlar ve diğer mali varlıklar</t>
  </si>
  <si>
    <t>9-Sigorta ve emeklilik fonları hariç finansal hizmet faaliyetleri</t>
  </si>
  <si>
    <t>1-Finansal kiralama</t>
  </si>
  <si>
    <t>2-Diğer kredi verme faaliyetleri</t>
  </si>
  <si>
    <t>9-Sigorta ve emeklilik fonları hariç başka yerde sınıflandırılmamış diğer finansal hizmet faaliyetleri</t>
  </si>
  <si>
    <t>65-Zorunlu sosyal güvenlik hariç. sigorta. reasürans ve emeklilik fonları</t>
  </si>
  <si>
    <t>1-Sigorta</t>
  </si>
  <si>
    <t>1-Hayat sigortası</t>
  </si>
  <si>
    <t>2-Hayat sigortası dışındaki sigortalar</t>
  </si>
  <si>
    <t>2-Reasürans</t>
  </si>
  <si>
    <t>0-Reasürans</t>
  </si>
  <si>
    <t>3-Emeklilik fonları</t>
  </si>
  <si>
    <t>0-Emeklilik fonları</t>
  </si>
  <si>
    <t>66-Finansal hizmetler ile sigorta faaliyetleri için yardımcı faaliyetler</t>
  </si>
  <si>
    <t>1-Sigorta ve emeklilik fonları hariç finansal hizmetler için yardımcı faaliyetler</t>
  </si>
  <si>
    <t>1-Finansal piyasaların yönetimi</t>
  </si>
  <si>
    <t>2-Menkul kıymetler ve emtia sözleşmeleri simsarlığı</t>
  </si>
  <si>
    <t>9-Sigorta ve emeklilik fonları hariç. finansal hizmetler için yardımcı diğer faaliyetler</t>
  </si>
  <si>
    <t>2-Sigorta ve emeklilik onuna yardımcı faaliyetler</t>
  </si>
  <si>
    <t>1-Risk ve hasar değerlemesi</t>
  </si>
  <si>
    <t>2-Sigorta acentelerinin ve brokerların faaliyetleri</t>
  </si>
  <si>
    <t>9-Sigorta ve emeklilik fonuna yardımcı diğer faaliyetler</t>
  </si>
  <si>
    <t>3-Fon yönetimi faaliyetleri</t>
  </si>
  <si>
    <t>0-Fon yönetimi faaliyetleri</t>
  </si>
  <si>
    <t>68-Gayrimenkul faaliyetleri</t>
  </si>
  <si>
    <t>1-Kendine ait gayrimenkulün alınıp satılması</t>
  </si>
  <si>
    <t>0-Kendine ait gayrimenkulün alınıp satılması</t>
  </si>
  <si>
    <t>2-Kendine ait gayrimenkulün alınıp satılması</t>
  </si>
  <si>
    <t>0-Kendine ait veya kiralanan gayrimenkulün kiraya verilmesi veya işletilmesi</t>
  </si>
  <si>
    <t>3-Kendine ait veya kiralanan gayrimenkulün kiraya verilmesi veya işletilmesi</t>
  </si>
  <si>
    <t>1-Gayrimenkul acenteleri</t>
  </si>
  <si>
    <t>2-Bir ücret veya sözleşme temeline dayalı olarak gayrimenkulün yönetilmesi</t>
  </si>
  <si>
    <t>69-Hukuki ve muhasebe faaliyetleri</t>
  </si>
  <si>
    <t>1-Hukuk faaliyetleri</t>
  </si>
  <si>
    <t>0-Hukuk faaliyetleri</t>
  </si>
  <si>
    <t>1-Noterler</t>
  </si>
  <si>
    <t>2-Muhasebe. defter tutma ve denetim faaliyetleri, vergi müşavirliği</t>
  </si>
  <si>
    <t>0-Muhasebe. defter tutma ve denetim faaliyetleri, vergi müşavirliği</t>
  </si>
  <si>
    <t>70-İdare merkezi faaliyetleri, idari danışmanlık faaliyetleri</t>
  </si>
  <si>
    <t>1-İdare merkezi faaliyetleri</t>
  </si>
  <si>
    <t>0-İdare merkezi faaliyetleri</t>
  </si>
  <si>
    <t>2-İdari danışmanlık faaliyetleri</t>
  </si>
  <si>
    <t>1-Halkla ilişkiler ve iletişim faaliyetleri</t>
  </si>
  <si>
    <t>2-İşletme ve diğer idari danışmanlık faaliyetleri</t>
  </si>
  <si>
    <t>71-Mimarlık ve mühendislik faaliyetleri, teknik muayene ve analiz</t>
  </si>
  <si>
    <t>1-Mimarlık ve mühendislik faaliyetleri ve ilgili teknik danışmanlık</t>
  </si>
  <si>
    <t>1-Mimarlık faaliyetleri</t>
  </si>
  <si>
    <t>2-Mühendislik faaliyetleri ve ilgili teknik danışmanlık</t>
  </si>
  <si>
    <t>2-Teknik test ve analiz faaliyetleri</t>
  </si>
  <si>
    <t>0-Teknik test ve analiz faaliyetleri</t>
  </si>
  <si>
    <t>72-Bilimsel araştırma ve geliştirme faaliyetleri</t>
  </si>
  <si>
    <t>1-Doğal bilimler ve mühendislikle ilgili araştırma ve deneysel geliştirme faaliyetleri</t>
  </si>
  <si>
    <t>1-Biyoteknolojiyle ilgili araştırma ve deneysel geliştirme faaliyetleri</t>
  </si>
  <si>
    <t>9-Doğal bilimlerle ve mühendislikle ilgili diğer araştırma ve deneysel geliştirme faaliyetleri</t>
  </si>
  <si>
    <t>2-Sosyal bilimler ve beşeri bilimlerle ilgili araştırma ve deneysel geliştirme faaliyetleri</t>
  </si>
  <si>
    <t>0-Sosyal bilimlerle ve beşeri bilimlerle ilgili araştırma ve deneysel geliştirme faaliyetleri</t>
  </si>
  <si>
    <t>73-Reklamcılık ve pazar araştırması</t>
  </si>
  <si>
    <t>1-Reklamcılık</t>
  </si>
  <si>
    <t>1-Reklam ajanslarının faaliyetleri</t>
  </si>
  <si>
    <t>2-Çeşitli medya reklamları için alan ve zamanın bir ücret veya sözleşmeye dayalı olarak satışı</t>
  </si>
  <si>
    <t>2-Piyasa ve kamuoyu araştırma faaliyetleri</t>
  </si>
  <si>
    <t>0-Piyasa ve kamuoyu araştırma faaliyetleri</t>
  </si>
  <si>
    <t>74-Diğer mesleki. bilimsel ve teknik faaliyetler</t>
  </si>
  <si>
    <t>1-Uzmanlaşmış tasarım faaliyetleri</t>
  </si>
  <si>
    <t>0-Uzmanlaşmış tasarım faaliyetleri</t>
  </si>
  <si>
    <t>2-Fotoğrafçılık faaliyetleri</t>
  </si>
  <si>
    <t>0-Fotoğrafçılık faaliyetleri</t>
  </si>
  <si>
    <t>3-Tercüme ve sözlü tercüme faaliyetleri</t>
  </si>
  <si>
    <t>0-Tercüme ve sözlü tercüme faaliyetleri</t>
  </si>
  <si>
    <t>9-Başka yerde sınıflandırılmamış diğer mesleki. bilimsel ve teknik faaliyetler</t>
  </si>
  <si>
    <t>0-Başka yerde sınıflandırılmamış diğer mesleki. bilimsel ve teknik faaliyetler</t>
  </si>
  <si>
    <t>75-Veterinerlik hizmetleri</t>
  </si>
  <si>
    <t>77-Kiralama ve leasing faaliyetleri</t>
  </si>
  <si>
    <t>1-Motorlu taşıtların kiralanması ve leasingi</t>
  </si>
  <si>
    <t>1-Hafif motorlu taşıtların ve arabaların kiralanması ve leasingi</t>
  </si>
  <si>
    <t>2-Kamyonların kiralanması ve leasingi</t>
  </si>
  <si>
    <t>2-Kişisel ve ev eşyalarının kiralanması ve leasingi</t>
  </si>
  <si>
    <t>1-Eğlence ve spor eşyalarının kiralanması ve leasingi</t>
  </si>
  <si>
    <t>2-Video kasetlerin ve disklerin kiralanması</t>
  </si>
  <si>
    <t>9-Başka yerde sınıflandırılmamış diğer kişisel ve ev eşyalarının kiralanması ve leasingi</t>
  </si>
  <si>
    <t>3-Diğer makine. ekipman ve maddi malların kiralanması ve leasingi</t>
  </si>
  <si>
    <t>1-Tarımsal makine ve ekipmanların kiralanması ve leasingi</t>
  </si>
  <si>
    <t>2-Bina ve bina dışı inşaatlarda kullanılan makine ve teçhizatın kiralanması ve leasingi</t>
  </si>
  <si>
    <t>3-Büro makine ve ekipmanın (bilgisayarlar dahil) kiralanması ve leasingi</t>
  </si>
  <si>
    <t>4-Su taşımacılığı ekipmanının kiralanması ve leasingi</t>
  </si>
  <si>
    <t>5-Hava taşımacığı araçlarının kiralanması ve leasingi</t>
  </si>
  <si>
    <t>9-Başka yerde sınıflandırılmamış diğer makine. teçhizat ve eşyaların kiralanması ve leasingi</t>
  </si>
  <si>
    <t>4-Telif hakkı alınmış olan çalışmalar dışında. fikri mülkiyet haklarının ve benzer ürünlerin leasingi</t>
  </si>
  <si>
    <t>0-Telif hakkı alınmış olan çalışmalar dışında. fikri mülkiyet haklarının ve benzer ürünlerin leasingi</t>
  </si>
  <si>
    <t>78-İstihdam faaliyetleri</t>
  </si>
  <si>
    <t>1-İş bulma acentelerinin faaliyetleri</t>
  </si>
  <si>
    <t>0-İş bulma acentelerinin faaliyetleri</t>
  </si>
  <si>
    <t>2-Geçici iş bulma acentelerinin faaliyetleri</t>
  </si>
  <si>
    <t>0-Geçici iş bulma acentelerinin faaliyetleri</t>
  </si>
  <si>
    <t>3-Diğer insan kaynaklarının sağlanması</t>
  </si>
  <si>
    <t>0-Diğer insan kaynaklarının sağlanması</t>
  </si>
  <si>
    <t>79-Seyahat acentesi. tur operatörü ve diğer rezervasyon hizmetleri ile ilgili faaliyetler</t>
  </si>
  <si>
    <t>1-Seyahat acentesi ve tur operatörlerinin faaliyetleri</t>
  </si>
  <si>
    <t>1-Seyahat acentesi faaliyetleri</t>
  </si>
  <si>
    <t>2-Tur operatörü faaliyetleri</t>
  </si>
  <si>
    <t>9-Diğer rezarvasyon hizmetleri ve ilgili faaliyetler</t>
  </si>
  <si>
    <t>0-Diğer rezervasyon hizmetleri ve ilgili faaliyetler</t>
  </si>
  <si>
    <t>80-Güvenlik ve soruşturma faaliyetleri</t>
  </si>
  <si>
    <t>1-Özel güvenlik faaliyetleri</t>
  </si>
  <si>
    <t>0-Özel güvenlik faaliyetleri</t>
  </si>
  <si>
    <t>2-Güvenlik sistemleri hizmet faaliyetleri</t>
  </si>
  <si>
    <t>0-Güvenlik sistemleri hizmet faaliyetleri</t>
  </si>
  <si>
    <t>3-Soruşturma faaliyetleri</t>
  </si>
  <si>
    <t>0-Soruşturma faaliyetleri</t>
  </si>
  <si>
    <t>81-Binalar ve çevre düzenlemesi faaliyetleri</t>
  </si>
  <si>
    <t>1-Tesis bünyesindeki ortak destek hizmetleri</t>
  </si>
  <si>
    <t>0-Tesis bünyesindeki ortak destek hizmetleri</t>
  </si>
  <si>
    <t>2-Temizlik faaliyetleri</t>
  </si>
  <si>
    <t>1-Binaların genel temizliği</t>
  </si>
  <si>
    <t>2-Diğer bina ve endüstriyel temizlik faaliyetleri</t>
  </si>
  <si>
    <t>9-Diğer temizlik faaliyetleri</t>
  </si>
  <si>
    <t>3-Çevre düzenlemesi ve bakım faaliyetleri</t>
  </si>
  <si>
    <t>0-Çevre düzenlemesi ve bakım faaliyetleri</t>
  </si>
  <si>
    <t>82-Büro yönetimi. büro desteği ve iş destek faaliyetleri</t>
  </si>
  <si>
    <t>1-Büro yönetimi ve destek faaliyetleri</t>
  </si>
  <si>
    <t>1-Ortak büro yönetim hizmeti faaliyetleri</t>
  </si>
  <si>
    <t>9-Fotokopi. doküman hazırlama ve diğer özel büro destek hizmetleri</t>
  </si>
  <si>
    <t>2-Çağrı merkezlerinin faaliyetleri</t>
  </si>
  <si>
    <t>0-Çağrı merkezlerinin faaliyetleri</t>
  </si>
  <si>
    <t>3-Kongre ve ticari fuar organizasyonu</t>
  </si>
  <si>
    <t>0-Kongre ve ticari fuar organizasyonu</t>
  </si>
  <si>
    <t>9-Başka yerde sınıflandırılmamış şirket destek hizmet faaliyetleri</t>
  </si>
  <si>
    <t>1-Tahsilat daireleri ve kredi kayıt bürolarının faaliyetleri</t>
  </si>
  <si>
    <t>2-Paketleme faaliyetleri</t>
  </si>
  <si>
    <t>9-Başka yerde sınıflandırılmamış diğer şirket destek hizmet faaliyetleri</t>
  </si>
  <si>
    <t>84-Kamu yönetimi ve savunma; zorunlu sosyal güvenlik</t>
  </si>
  <si>
    <t>84-İtfaiye Hizmetler ve Trafik Kontrolu ile ilgili işler</t>
  </si>
  <si>
    <t>1-İtfaiye Hizmetler ve Trafik Kontrolu ile ilgili işler</t>
  </si>
  <si>
    <t>1-İtfaiye Hizmetleri</t>
  </si>
  <si>
    <t>2-Trafik Kontrolu ile ilgili işler</t>
  </si>
  <si>
    <t>2-İTFAİYE HİZMETLERİ İLE İLGİLİ İŞLER</t>
  </si>
  <si>
    <t>5-İTFAİYE HİZMETLERİ</t>
  </si>
  <si>
    <t>85-Eğitim</t>
  </si>
  <si>
    <t>1-Okul öncesi eğitim</t>
  </si>
  <si>
    <t>0-Okul öncesi eğitim</t>
  </si>
  <si>
    <t>2-İlköğretim</t>
  </si>
  <si>
    <t>0-İlköğretim</t>
  </si>
  <si>
    <t>3-Ortaöğretim</t>
  </si>
  <si>
    <t>1-Genel ortaöğretim</t>
  </si>
  <si>
    <t>2-Teknik ve mesleki orta öğretim</t>
  </si>
  <si>
    <t>4-Yükseköğretim hizmetleri</t>
  </si>
  <si>
    <t>1-Ortaöğretim sonrası üniversite derecesinde olmayan eğitim</t>
  </si>
  <si>
    <t>2-Yükseköğretim</t>
  </si>
  <si>
    <t>5-Diğer eğitim</t>
  </si>
  <si>
    <t>1-Sporlar ve eğlence eğitimi</t>
  </si>
  <si>
    <t>2-Kültürel eğitim</t>
  </si>
  <si>
    <t>3-Sürücü kursu faaliyetleri</t>
  </si>
  <si>
    <t>9-Başka yerde sınıflandırılmamış diğer eğitim</t>
  </si>
  <si>
    <t>6-Eğitimi destekleyici faaliyetler</t>
  </si>
  <si>
    <t>0-Eğitimi destekleyici faaliyetler</t>
  </si>
  <si>
    <t>86-İnsan sağlığı hizmetleri</t>
  </si>
  <si>
    <t>1-Hastahane hizmetleri</t>
  </si>
  <si>
    <t>0-Hastahane hizmetleri</t>
  </si>
  <si>
    <t>2-Tıp ve dişçilik ile ilgili uygulama faaliyetleri</t>
  </si>
  <si>
    <t>1-Genel hekimlik uygulama faaliyetleri</t>
  </si>
  <si>
    <t>2-Uzman hekimlik ile ilgili uygulama faaliyetleri</t>
  </si>
  <si>
    <t>3-Dişçilik ile ilgili uygulama faaliyetleri</t>
  </si>
  <si>
    <t>9-İnsan sağlığı ile ilgili diğer hizmetler</t>
  </si>
  <si>
    <t>0-İnsan sağlığı ile ilgili diğer hizmetler</t>
  </si>
  <si>
    <t>87-Yatılı bakım faaliyetleri</t>
  </si>
  <si>
    <t>1-Hemşireli yatılı bakım faaliyetleri</t>
  </si>
  <si>
    <t>0-Hemşireli yatılı bakım faaliyetleri</t>
  </si>
  <si>
    <t>2-Zihinsel engellilere. ruh hastalarına ve madde bağımlılarına yönelik yatılı bakım faaliyetleri</t>
  </si>
  <si>
    <t>0-Zihinsel engellilere. ruh hastalarına ve madde bağımlılarına yönelik yatılı bakım faaliyetleri</t>
  </si>
  <si>
    <t>3-Yaşlılar ve bedensel engellilere yönelik yatılı bakım faaliyetleri</t>
  </si>
  <si>
    <t>0-Yaşlılar ve bedensel engellilere yönelik yatılı bakım faaliyetleri</t>
  </si>
  <si>
    <t>9-Diğer yatılı bakım faaliyetleri</t>
  </si>
  <si>
    <t>0-Diğer yatılı bakım faaliyetleri</t>
  </si>
  <si>
    <t>88-Barınacak yer sağlanmaksızın verilen sosyal hizmetler</t>
  </si>
  <si>
    <t>1-Yaşlılar ve bedensel engelliler için barınacak yer sağlanmaksızın verilen sosyal hizmetler</t>
  </si>
  <si>
    <t>0-Yaşlılar ve bedensel engelliler için barınacak yer sağlanmaksızın verilen sosyal hizmetler</t>
  </si>
  <si>
    <t>9-Barınacak yer sağlanmaksızın verilen diğer sosyal hizmetler</t>
  </si>
  <si>
    <t>1-Çocuk bakım (kreş. vb.) faaliyetleri</t>
  </si>
  <si>
    <t>9-Başka yerde sınıflandırılmamış barınacak yer sağlanmaksızın verilen diğer sosyal yardım hizmetleri</t>
  </si>
  <si>
    <t>90-Yaratıcı sanatlar. gösteri sanatları ve eğlence faaliyetleri</t>
  </si>
  <si>
    <t>0-Yaratıcı sanatlar. gösteri sanatları ve eğlence faaliyetleri</t>
  </si>
  <si>
    <t>1-Gösteri sanatları ( Tiyatro. opera gösterimi ve konserler)</t>
  </si>
  <si>
    <t>2-Gösteri sanatlarını destekleyici faaliyetler</t>
  </si>
  <si>
    <t>3-Sanatsal yaratıcılık faaliyetleri</t>
  </si>
  <si>
    <t>4-Sanat tesislerinin işletilmesi</t>
  </si>
  <si>
    <t>91-Kütüphaneler. arşivler. müzeler ve diğer kültürel faaliyetler</t>
  </si>
  <si>
    <t>0-Kütüphaneler. arşivler. müzeler ve diğer kültürel faaliyetler</t>
  </si>
  <si>
    <t>1-Kütüphane ve arşivlerin faaliyetleri</t>
  </si>
  <si>
    <t>2-Müzelerin faaliyetleri</t>
  </si>
  <si>
    <t>3-Tarihi alanlar ve yapılar ile turistik yerlerin işletilmesi</t>
  </si>
  <si>
    <t>4-Botanik ve hayvanat bahçeleri ile koruma altındaki alanlarla ilgili faaliyetler</t>
  </si>
  <si>
    <t>92-Kumar ve müşterek bahis faaliyetleri</t>
  </si>
  <si>
    <t>93-Spor faaliyetleri. eğlence ve dinlence faaliyetleri</t>
  </si>
  <si>
    <t>1-Spor faaliyetleri</t>
  </si>
  <si>
    <t>1-Spor tesislerinin işletilmesi</t>
  </si>
  <si>
    <t>2-Spor klüplerinin faaliyetleri</t>
  </si>
  <si>
    <t>3-Form tutma salonları ile vücut geliştirme salonları</t>
  </si>
  <si>
    <t>9-Diğer spor faaliyetleri</t>
  </si>
  <si>
    <t>2-Eğlence ve dinlence faaliyetleri</t>
  </si>
  <si>
    <t>1-Eğlence parkları ve lunaparkların faaliyetleri</t>
  </si>
  <si>
    <t>2-Pavyon. bar. gazino. dansing. diskotek. kulüp. çay bahçesi işletme faaliyetleri</t>
  </si>
  <si>
    <t>9-Diğer eğlence ve dinlence faaliyetleri</t>
  </si>
  <si>
    <t>94-Üye olunan kuruluşların faaliyetleri</t>
  </si>
  <si>
    <t>1-İş . işveren ve meslek kuruluşlarının faaliyetleri</t>
  </si>
  <si>
    <t>1-İş ve işveren kuruluşlarının faaliyetleri</t>
  </si>
  <si>
    <t>2-Profesyonel meslek kuruluşlarının faaliyetleri</t>
  </si>
  <si>
    <t>2-Sendika faaliyetleri</t>
  </si>
  <si>
    <t>0-Sendika faaliyetleri</t>
  </si>
  <si>
    <t>9-Diğer üyelik organizasyonlarının faaliyetleri</t>
  </si>
  <si>
    <t>1-Dini kuruluşların faaliyetleri</t>
  </si>
  <si>
    <t>2-Siyasi kuruluşların faaliyetleri</t>
  </si>
  <si>
    <t>9-Başka yerde sınıflandırılmamış diğer üye olunan kuruluşların faaliyetleri</t>
  </si>
  <si>
    <t>95-Bilgisayarların ve kişisel ve ev eşyalarının onarımı</t>
  </si>
  <si>
    <t>1-Bilgisayarların iletişim araç ve gereçlerinin onarımı</t>
  </si>
  <si>
    <t>1-Bilgisayarların ve bilgisayar çevre birimlerinin onarımı</t>
  </si>
  <si>
    <t>2-İletişim araç ve gereçlerinin onarımı</t>
  </si>
  <si>
    <t>2-Kişisel eşyalar ile ev eşyalarının onarımı</t>
  </si>
  <si>
    <t>1-Tüketici elektronik eşyalarının onarımı</t>
  </si>
  <si>
    <t>2-Evde kullanılan cihazlar ile ev ve bahçe gereçlerinin onarımı</t>
  </si>
  <si>
    <t>3-Ayakkabı ve deri eşyaların onarımı</t>
  </si>
  <si>
    <t>4-Mobilyaların ve ev döşemelerinin onarımı</t>
  </si>
  <si>
    <t>5-Saatlerin ve mücevherlerin onarımı</t>
  </si>
  <si>
    <t>9-Başka yerde sınıflandırılmamış diğer kişisel ve ev eşyalarının onarımı</t>
  </si>
  <si>
    <t>96-Diğer hizmet faaliyetleri</t>
  </si>
  <si>
    <t>0-Diğer hizmet faaliyetleri</t>
  </si>
  <si>
    <t>1-Tekstil ve kürk ürünlerinin yıkanması.kuru temizlenmesi</t>
  </si>
  <si>
    <t>2-Kuaförlük ve diğer güzellik salonlarının faaliyetleri</t>
  </si>
  <si>
    <t>3-Cenaze işleri ile ilgili faaliyetler</t>
  </si>
  <si>
    <t>4-Hamam. sauna. solaryum salonu. masaj salonu ve benzeri yerlerin faaliyetleri</t>
  </si>
  <si>
    <t>5-Baca ve cam temizleyicileri. haşerat. itlaf ve dezenfeksiyon işleri )</t>
  </si>
  <si>
    <t>6-Halı yıkama ve temizleme işleri</t>
  </si>
  <si>
    <t>9-Başka yerde sınıflandırılmamış diğer hizmet faaliyetleri</t>
  </si>
  <si>
    <t>97-Ev içi çalışan personelin işverenleri olarak hane halklarının faaliyetleri</t>
  </si>
  <si>
    <t>98-Hane halkları tarafından kendi kullanımlarına yönelik olarak üretilen ayrım yapılmamış mal ve hizmetler</t>
  </si>
  <si>
    <t>1-Hane halkları tarafından kendi kullanımlarına yönelik olarak üretilen ayrım yapılmamış mallar</t>
  </si>
  <si>
    <t>0-Hanehalkları tarafından kendi kullanımlarına yönelik olarak üretilen ayrım yapılmamış mallar ( Yurt dışında çalışanların eşleri)</t>
  </si>
  <si>
    <t>2-Hane halkları tarafından kendi kullanımlarına yönelik olarak üretilen ayrım yapılmamış hizmetler</t>
  </si>
  <si>
    <t>0-Hanehalkları tarafından kendi kullanımlarına yönelik olarak üretilen ayrım yapılmamış hizmetler</t>
  </si>
  <si>
    <t>99-Uluslar arası örgütler ve temsilciliklerinin faaliyetleri</t>
  </si>
  <si>
    <r>
      <t xml:space="preserve">Kod No
</t>
    </r>
    <r>
      <rPr>
        <sz val="10"/>
        <rFont val="Times New Roman"/>
        <family val="1"/>
        <charset val="162"/>
      </rPr>
      <t>Code No</t>
    </r>
  </si>
  <si>
    <r>
      <t xml:space="preserve">Erkek
</t>
    </r>
    <r>
      <rPr>
        <sz val="10"/>
        <rFont val="Times New Roman"/>
        <family val="1"/>
        <charset val="162"/>
      </rPr>
      <t>Male</t>
    </r>
  </si>
  <si>
    <r>
      <t xml:space="preserve">Kadın
</t>
    </r>
    <r>
      <rPr>
        <sz val="10"/>
        <rFont val="Times New Roman"/>
        <family val="1"/>
        <charset val="162"/>
      </rPr>
      <t>Female</t>
    </r>
  </si>
  <si>
    <r>
      <t xml:space="preserve">Toplam
</t>
    </r>
    <r>
      <rPr>
        <sz val="10"/>
        <rFont val="Times New Roman"/>
        <family val="1"/>
        <charset val="162"/>
      </rPr>
      <t>Total</t>
    </r>
  </si>
  <si>
    <t>01</t>
  </si>
  <si>
    <t xml:space="preserve">Bitkisel Ve Hayvansal Üretim        </t>
  </si>
  <si>
    <t>02</t>
  </si>
  <si>
    <t xml:space="preserve">Ormancılık Ve Tomrukçuluk           </t>
  </si>
  <si>
    <t>03</t>
  </si>
  <si>
    <t xml:space="preserve">Balıkçılık Ve Su Ürünleri Yetiş.    </t>
  </si>
  <si>
    <t>05</t>
  </si>
  <si>
    <t xml:space="preserve">Kömür Ve Linyit Çıkartılması        </t>
  </si>
  <si>
    <t>06</t>
  </si>
  <si>
    <t xml:space="preserve">Ham Petrol Ve Doğalgaz Çıkarımı     </t>
  </si>
  <si>
    <t>07</t>
  </si>
  <si>
    <t xml:space="preserve">Metal Cevheri Madenciliği           </t>
  </si>
  <si>
    <t>08</t>
  </si>
  <si>
    <t xml:space="preserve">Diğer Madencilik Ve Taş Ocak.  </t>
  </si>
  <si>
    <t>09</t>
  </si>
  <si>
    <t xml:space="preserve">Madenciliği Destekleyici Hizmet     </t>
  </si>
  <si>
    <t xml:space="preserve">Gıda Ürünleri İmalatı               </t>
  </si>
  <si>
    <t xml:space="preserve">İçecek İmalatı                      </t>
  </si>
  <si>
    <t xml:space="preserve">Tütün Ürünleri İmalatı              </t>
  </si>
  <si>
    <t xml:space="preserve">Tekstil Ürünleri İmalatı            </t>
  </si>
  <si>
    <t xml:space="preserve">Giyim Eşyaları İmalatı              </t>
  </si>
  <si>
    <t xml:space="preserve">Deri Ve İlgili Ürünler İmalatı      </t>
  </si>
  <si>
    <t xml:space="preserve">Ağaç,Ağaç Ürünleri Ve Mantar Ür.  </t>
  </si>
  <si>
    <t xml:space="preserve">Kağıt Ve Kağıt Ürünleri İmalatı     </t>
  </si>
  <si>
    <t>Kayıtlı Medyanın Basılması Ve Çoğ.</t>
  </si>
  <si>
    <t xml:space="preserve">Kok Kömürü Ve Petrol Ürün. İm. </t>
  </si>
  <si>
    <t xml:space="preserve">Kimyasal Ürünleri İmalatı           </t>
  </si>
  <si>
    <t xml:space="preserve">Eczacılık Ve Ecz.İlişkin Mal.İm.. </t>
  </si>
  <si>
    <t xml:space="preserve">Kauçuk Ve Plastik Ürünler İm.  </t>
  </si>
  <si>
    <t xml:space="preserve">Metalik Olmayan Ürünler İma.   </t>
  </si>
  <si>
    <t xml:space="preserve">Ana Metal Sanayi                    </t>
  </si>
  <si>
    <t>Fabrik.Metal Ürün.(Mak.Tec.Har)</t>
  </si>
  <si>
    <t>Bilgisayar, Elekronik Ve Optik Ür.</t>
  </si>
  <si>
    <t xml:space="preserve">Elektrikli Techizat İmalatı         </t>
  </si>
  <si>
    <t xml:space="preserve">Makine Ve Ekipman İmalatı           </t>
  </si>
  <si>
    <t xml:space="preserve">Motorlu Kara Taşıtı Ve Römork İm. </t>
  </si>
  <si>
    <t xml:space="preserve">Diğer Ulaşım Araçları İmalatı       </t>
  </si>
  <si>
    <t xml:space="preserve">Mobilya İmalatı                     </t>
  </si>
  <si>
    <t xml:space="preserve">Diğer İmalatlar                     </t>
  </si>
  <si>
    <t xml:space="preserve">Makine Ve Ekipman.Kurulumu Ve On. </t>
  </si>
  <si>
    <t>Elk.Gaz,Buhar Ve Hava.Sis.Üret.Da.</t>
  </si>
  <si>
    <t>Suyun Toplanması Arıtılması Ve Dağt.</t>
  </si>
  <si>
    <t xml:space="preserve">Kanalizasyon                        </t>
  </si>
  <si>
    <t xml:space="preserve">Atık Maddelerin Değerlendirilmesi   </t>
  </si>
  <si>
    <t xml:space="preserve">İyileştirme Ve Diğer Atık Yön.Hiz.  </t>
  </si>
  <si>
    <t xml:space="preserve">Bina İnşaatı                        </t>
  </si>
  <si>
    <t xml:space="preserve">Bina Dışı Yapıların İnşaatı         </t>
  </si>
  <si>
    <t xml:space="preserve">Özel İnşaat Faaliyetleri            </t>
  </si>
  <si>
    <t>Toptan Ve Per.Tic.Ve Mot.Taşıt.On.</t>
  </si>
  <si>
    <t xml:space="preserve">Toptan Tic.(Mot.Taşıt.Onar.Hariç)   </t>
  </si>
  <si>
    <t>Perakende Tic.(Mot.Taşıt.Onar.Har)</t>
  </si>
  <si>
    <t xml:space="preserve">Kara Taşıma.Ve Boru Hattı Taşıma.   </t>
  </si>
  <si>
    <t xml:space="preserve">Su Yolu Taşımacılığı                </t>
  </si>
  <si>
    <t xml:space="preserve">Havayolu Taşımacılığı               </t>
  </si>
  <si>
    <t>Taşıma.İçin Depolama Ve Destek.Fa.</t>
  </si>
  <si>
    <t xml:space="preserve">Posta Ve Kurye Faaliyetleri         </t>
  </si>
  <si>
    <t xml:space="preserve">Konaklama                           </t>
  </si>
  <si>
    <t xml:space="preserve">Yiyecek Ve İçecek Hizmeti Faal.     </t>
  </si>
  <si>
    <t xml:space="preserve">Yayımcılık Faaliyetleri             </t>
  </si>
  <si>
    <t>Sinema Filmi Ve Ses Kaydı Yayımcılı.</t>
  </si>
  <si>
    <t xml:space="preserve">Programcılık Ve Yayıncılık Faal.    </t>
  </si>
  <si>
    <t xml:space="preserve">Telekominikasyon                    </t>
  </si>
  <si>
    <t xml:space="preserve">Bilgisayar Programlama Ve Danış.    </t>
  </si>
  <si>
    <t xml:space="preserve">Bilgi Hizmet Faaliyetleri           </t>
  </si>
  <si>
    <t xml:space="preserve">Finansal Hizmet.(Sig.Ve Emek.Har.) </t>
  </si>
  <si>
    <t>Sigorta Reas.Emek.Fonl(Zor.S.G.Hariç)</t>
  </si>
  <si>
    <t xml:space="preserve">Finans.Ve Sig.Hiz.İçin Yard.Faal.   </t>
  </si>
  <si>
    <t xml:space="preserve">Gayrimenkul Faaliyetleri            </t>
  </si>
  <si>
    <t xml:space="preserve">Hukuki Ve Muhasebe Faaliyetleri     </t>
  </si>
  <si>
    <t xml:space="preserve">İdari Danışmanlık Faaliyetleri      </t>
  </si>
  <si>
    <t xml:space="preserve">Mimarlık Ve Mühendislik Faaliyeti   </t>
  </si>
  <si>
    <t xml:space="preserve">Bilimsel Araştırma Ve Geliş.Faal.   </t>
  </si>
  <si>
    <t xml:space="preserve">Reklamcılık Ve Pazar Araştırması    </t>
  </si>
  <si>
    <t xml:space="preserve">Diğer Mesleki,Bilim.Ve Tek.Faal.    </t>
  </si>
  <si>
    <t xml:space="preserve">Veterinerlik Hizmetleri             </t>
  </si>
  <si>
    <t xml:space="preserve">Kiralama Ve Leasıng Faaliyetleri    </t>
  </si>
  <si>
    <t xml:space="preserve">İstihdam Faaliyetleri               </t>
  </si>
  <si>
    <t xml:space="preserve">Seyahat Acentesi,Tur Oper.Rez.Hiz   </t>
  </si>
  <si>
    <t xml:space="preserve">Güvenlik Ve Soruşturma Faaliyet.    </t>
  </si>
  <si>
    <t xml:space="preserve">Bina Ve Çevre Düzenleme Faaliyet.   </t>
  </si>
  <si>
    <t xml:space="preserve">Büro Yönetimi,Büro Desteği Faal.    </t>
  </si>
  <si>
    <t xml:space="preserve">Kamu Yön.Ve Savunma,Zor.Sos.Güv.    </t>
  </si>
  <si>
    <t xml:space="preserve">Eğitim                              </t>
  </si>
  <si>
    <t xml:space="preserve">İnsan Sağlığı Hizmetleri            </t>
  </si>
  <si>
    <t xml:space="preserve">Yatılı Bakım Faaliyetleri           </t>
  </si>
  <si>
    <t xml:space="preserve">Sosyal Hizmetler                    </t>
  </si>
  <si>
    <t xml:space="preserve">Yaratıcı Sanatlar,Eğlence Faal.     </t>
  </si>
  <si>
    <t xml:space="preserve">Kütüphane,Arşiv Ve Müzeler          </t>
  </si>
  <si>
    <t xml:space="preserve">Kumar Ve Müşterek Bahis Faal        </t>
  </si>
  <si>
    <t xml:space="preserve">Spor, Eğlence Ve Dinlence Faal.     </t>
  </si>
  <si>
    <t xml:space="preserve">Üye Olunan Kuruluş Faaliyetleri     </t>
  </si>
  <si>
    <t xml:space="preserve">Bilgisayar Ve Kişisel Ev Eşya.Onar. </t>
  </si>
  <si>
    <t xml:space="preserve">Diğer Hizmet Faaliyetleri           </t>
  </si>
  <si>
    <t xml:space="preserve">Ev İçi Çalışanların Faaliyetleri    </t>
  </si>
  <si>
    <t xml:space="preserve">Hanehalkları Tar.Kendi İht.Faal.    </t>
  </si>
  <si>
    <t xml:space="preserve">Uluslararası Örgüt Ve Tems.Faal.    </t>
  </si>
  <si>
    <r>
      <t xml:space="preserve">İl kodları
</t>
    </r>
    <r>
      <rPr>
        <sz val="10"/>
        <rFont val="Times New Roman"/>
        <family val="1"/>
        <charset val="162"/>
      </rPr>
      <t>Province codes</t>
    </r>
  </si>
  <si>
    <r>
      <t>İller</t>
    </r>
    <r>
      <rPr>
        <sz val="10"/>
        <rFont val="Times New Roman"/>
        <family val="1"/>
        <charset val="162"/>
      </rPr>
      <t xml:space="preserve">                      Provinces</t>
    </r>
  </si>
  <si>
    <r>
      <t>Erkek-</t>
    </r>
    <r>
      <rPr>
        <sz val="10"/>
        <rFont val="Times New Roman"/>
        <family val="1"/>
        <charset val="162"/>
      </rPr>
      <t xml:space="preserve"> Male</t>
    </r>
  </si>
  <si>
    <r>
      <t>Kadın-</t>
    </r>
    <r>
      <rPr>
        <sz val="10"/>
        <rFont val="Times New Roman"/>
        <family val="1"/>
        <charset val="162"/>
      </rPr>
      <t>Female</t>
    </r>
  </si>
  <si>
    <r>
      <t>Toplam-</t>
    </r>
    <r>
      <rPr>
        <sz val="10"/>
        <rFont val="Times New Roman"/>
        <family val="1"/>
        <charset val="162"/>
      </rPr>
      <t>Total</t>
    </r>
  </si>
  <si>
    <t>Adana</t>
  </si>
  <si>
    <t>Adıyaman</t>
  </si>
  <si>
    <t>Afyonkarahisar</t>
  </si>
  <si>
    <t>04</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</si>
  <si>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</si>
  <si>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</si>
  <si>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</si>
  <si>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</si>
  <si>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</si>
  <si>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</si>
  <si>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</si>
  <si>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</si>
  <si>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</si>
  <si>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</si>
  <si>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</si>
  <si>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</si>
  <si>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</si>
  <si>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</si>
  <si>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</si>
  <si>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</si>
  <si>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</si>
  <si>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</si>
  <si>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</si>
  <si>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</si>
  <si>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</si>
  <si>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</si>
  <si>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</si>
  <si>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</si>
  <si>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</si>
  <si>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</si>
  <si>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</si>
  <si>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</si>
  <si>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</si>
  <si>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Mersin</t>
  </si>
  <si>
    <t>İstanbul</t>
  </si>
  <si>
    <t>İzmir</t>
  </si>
  <si>
    <t>Kars</t>
  </si>
  <si>
    <t>Kastamonu</t>
  </si>
  <si>
    <t>Kayseri</t>
  </si>
  <si>
    <t>Kırklareli</t>
  </si>
  <si>
    <t>Kırşehir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</si>
  <si>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</si>
  <si>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</si>
  <si>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</si>
  <si>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</si>
  <si>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</si>
  <si>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</si>
  <si>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</si>
  <si>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</si>
  <si>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</si>
  <si>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</si>
  <si>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</si>
  <si>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</si>
  <si>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</si>
  <si>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</si>
  <si>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</si>
  <si>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</si>
  <si>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</si>
  <si>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</si>
  <si>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</si>
  <si>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</si>
  <si>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</si>
  <si>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</si>
  <si>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</si>
  <si>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</si>
  <si>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</si>
  <si>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</si>
  <si>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</si>
  <si>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</si>
  <si>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</si>
  <si>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</si>
  <si>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</si>
  <si>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</si>
  <si>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</si>
  <si>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</si>
  <si>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</si>
  <si>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</si>
  <si>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</si>
  <si>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</si>
  <si>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</si>
  <si>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</si>
  <si>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</si>
  <si>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t>ABGrubu - BAZI ENFEKSİYÖZ VE PARAZİTER HASTALIKLAR</t>
  </si>
  <si>
    <t>A15 -Solunum yolları tüberkülozu, bakteriyolojik ve histolojik olarak kanıtlanmış</t>
  </si>
  <si>
    <t>A16 -Solunum yolları tüberkülozu, bakteriyolojik ve histolojik olarak kanıtlanmamış</t>
  </si>
  <si>
    <t>A17 -Sinir sistemi tüberkülozu</t>
  </si>
  <si>
    <t>A18 -Organların tüberkülozu, diğer</t>
  </si>
  <si>
    <t>A19 -Miliyer tüberküloz</t>
  </si>
  <si>
    <t>A21 -Tularemi</t>
  </si>
  <si>
    <t>A22 -Şarbon</t>
  </si>
  <si>
    <t>A23 -Bruselloz</t>
  </si>
  <si>
    <t>A26 -Erizipeloid</t>
  </si>
  <si>
    <t>A26.0 -Kutanöz Erizipeloid</t>
  </si>
  <si>
    <t>A27 -Leptospiroz</t>
  </si>
  <si>
    <t>A35 -Tetanoz, diğer</t>
  </si>
  <si>
    <t>A70 -Klamidya psittaci enfeksiyonu</t>
  </si>
  <si>
    <t>A77 -Benekli humma [kene ile taşınan riketsiyozlar]</t>
  </si>
  <si>
    <t>A78 -Q ateşi</t>
  </si>
  <si>
    <t>A82 -Kuduz</t>
  </si>
  <si>
    <t>A84 -Viral ensefalitler, kene ile taşınan</t>
  </si>
  <si>
    <t>A98.0 -Kırım-Kongo hemorajik ateşi</t>
  </si>
  <si>
    <t>A98.5 -Hemorajik ateş, renal sendromla beraber</t>
  </si>
  <si>
    <t>B01 -Varisella [su çiçeği]</t>
  </si>
  <si>
    <t>B05 -Kızamık</t>
  </si>
  <si>
    <t>B16 -Akut hepatit B</t>
  </si>
  <si>
    <t>B17.1 -Akut hepatit C</t>
  </si>
  <si>
    <t>B17.2 -Akut hepatit E</t>
  </si>
  <si>
    <t>B24 -İnsan immünyetmezlik virüsü [HIV] hastalığı, tanımlanmamış, başka yerde sınıflanmamış</t>
  </si>
  <si>
    <t>B38 -Koksidioidomikoz</t>
  </si>
  <si>
    <t>B39 -Histoplazmoz</t>
  </si>
  <si>
    <t>B42 -Sporotrikoz (Tarım çalışanları, bahçecilik, çiçekçilik)</t>
  </si>
  <si>
    <t>B58 -Toksoplazmoz</t>
  </si>
  <si>
    <t>B65 -Siştozomiyaz (tarım çalışanları ve su ile ilgili işler baraj, gölet, kanal gibi)</t>
  </si>
  <si>
    <t>B67 -Ekinokokoz</t>
  </si>
  <si>
    <t>B76.0 -Ankilostomiyaz( Madenciler, tünel kazma ve yapım işleri, tarım çalışanları)</t>
  </si>
  <si>
    <t>C Grubu - MALİGN VE NEOPLAZMALAR</t>
  </si>
  <si>
    <t>C22.3 -Karaciğerin anjiosarkomu</t>
  </si>
  <si>
    <t>C30.0 -Burun boşluğunda malign neoplazm</t>
  </si>
  <si>
    <t>C32 -Larinks malign neoplazmı</t>
  </si>
  <si>
    <t>C34 -Bronş ve akciğer malign neoplazmı</t>
  </si>
  <si>
    <t>C40 -Ekstremite kemik ve eklem kıkırdağının malign neoplazmı</t>
  </si>
  <si>
    <t>C41 -Kemik ve eklem kıkırdağının malign neoplazmı, diğer ve tanımlanmamış bölgelerin</t>
  </si>
  <si>
    <t>C44 -Derinin diğer malign neoplazmları</t>
  </si>
  <si>
    <t>C45.0 -Plevra mezotelyoması</t>
  </si>
  <si>
    <t>C45.1 -Periton mezotelyoması</t>
  </si>
  <si>
    <t>C45.2 -Perikard mezotelyoması</t>
  </si>
  <si>
    <t>C45.7 -Mezotelyoma, diğer yerlerin</t>
  </si>
  <si>
    <t>C45.9 -Mezotelyoma, tanımlanmamış</t>
  </si>
  <si>
    <t>C67 -Mesane malign neoplazmı</t>
  </si>
  <si>
    <t>C91 -Lenfoid lösemi</t>
  </si>
  <si>
    <t>C92 -Myeloid lösemi</t>
  </si>
  <si>
    <t>C94 -Lösemiler diğer, özel hücre tipli</t>
  </si>
  <si>
    <t>D Grubu - KAN ve KAN YAPICI ORGANLARIN HASTALIKLARI ve İMMÜN SİSTEMİN BAZI BOZUKLUKLARI</t>
  </si>
  <si>
    <t>D59.4 -Hemolitik anemiler, diğer, otoimmün olmayan</t>
  </si>
  <si>
    <t>D61.2 -Aplastik anemi, diğer dış etkenlere bağlı</t>
  </si>
  <si>
    <t>D64.2 -Sideroblastik anemi, sekonder ilaç ve toksinlere bağlı</t>
  </si>
  <si>
    <t>D70 -Agranülositoz</t>
  </si>
  <si>
    <t>D74.8 -Methemoglobinemiler, diğer</t>
  </si>
  <si>
    <t>F Grubu - MENTAL VE DAVRANIŞSAL BOZUKLUKLAR</t>
  </si>
  <si>
    <t>F06.7 -Hafif bilişsel bozukluk</t>
  </si>
  <si>
    <t>G Grubu - SİNİR SİSTEMİ HASTALIKLARI</t>
  </si>
  <si>
    <t>G21.2 -Sekonder parkinsonizm, diğer dış etkenlere bağlı</t>
  </si>
  <si>
    <t>G25.2 -Tremorun diğer tanımlanmış şekilleri</t>
  </si>
  <si>
    <t>G25.3 -Miyoklonus</t>
  </si>
  <si>
    <t>G25.5 -Kore, diğer</t>
  </si>
  <si>
    <t>G25.9 -Ekstrapiramidal bozukluklar ve hareket bozuklukları, tanımlanmamış</t>
  </si>
  <si>
    <t>G56.0 -Karpal tünel sendromu</t>
  </si>
  <si>
    <t>G56.2 -Ulnar sinir lezyonu</t>
  </si>
  <si>
    <t>G56.3 -Radial sinir lezyonu</t>
  </si>
  <si>
    <t>G56.8 -Üst ekstremitenin diğer mononöropatileri (tekrarlayan hareketker)</t>
  </si>
  <si>
    <t>G62.2 -Polinöropatiler, diğer toksik ajanlara bağlı</t>
  </si>
  <si>
    <t>G62.8 -Polinöropatiler tanımlanmış, diğer</t>
  </si>
  <si>
    <t>G92 -Toksik ensefalopati</t>
  </si>
  <si>
    <t>H1Grubu - GÖZ VE ADNEKSLERİNİN HASTALIKLARI</t>
  </si>
  <si>
    <t>H10.8 -Konjonktivitler, diğer</t>
  </si>
  <si>
    <t>H16.1 -Diğer yüzeysel keratitler, konjonktivitsiz (potokeratit)</t>
  </si>
  <si>
    <t>H26.8 -Kataraktlar diğer, tanımlanmış</t>
  </si>
  <si>
    <t>H55 -Nistagmus ve diğer düzensiz göz hareketleri (yetersiz aydınlanmaya bağlı)</t>
  </si>
  <si>
    <t>H2Grubu - KULAK VE MASTOİD ÇIKINTI HASTALIKLARI</t>
  </si>
  <si>
    <t>H83.3 -İç kulakta gürültünün etkileri</t>
  </si>
  <si>
    <t>I Grubu - DOLAŞIM SİSTEMİ HASTALIKLARI</t>
  </si>
  <si>
    <t>I73.0 -Raynaud sendromu</t>
  </si>
  <si>
    <t>J Grubu - SOLUNUM SİSTEMİ HASTALIKLARI</t>
  </si>
  <si>
    <t>J04.0 -Akut larenjit</t>
  </si>
  <si>
    <t>J04.1 -Akut trakeit</t>
  </si>
  <si>
    <t>J04.2 -Akut laringotrakeit</t>
  </si>
  <si>
    <t>J16.0 -Klamidyal pnömoni</t>
  </si>
  <si>
    <t>J30.3 -Allerjik rinit, diğer</t>
  </si>
  <si>
    <t>J34.8 -Burun ve nazal sinüslerin diğer tanımlanmış bozuklukları</t>
  </si>
  <si>
    <t>J45.0 -Astım, allerjik</t>
  </si>
  <si>
    <t>J45.1 -Astım, intrensek (allerjik olmayan)</t>
  </si>
  <si>
    <t>J45.8 -Astım, karma</t>
  </si>
  <si>
    <t>J45.9 -Astım,tanımlanmamış</t>
  </si>
  <si>
    <t>J60 -Kömür işçisi pnömokonyozu</t>
  </si>
  <si>
    <t>J61 -Pnömokonyoz, asbest ve diğer mineral liflerine bağlı</t>
  </si>
  <si>
    <t>J62.0 -Pnömokonyoz, pudraya bağlı (Talkozis)</t>
  </si>
  <si>
    <t>J62.8 -Pnömokonyoz, diğer silisyum içeren tozlara bağlı</t>
  </si>
  <si>
    <t>J63.0 -Alüminozis</t>
  </si>
  <si>
    <t>J63.1 -Boksit fibrozis</t>
  </si>
  <si>
    <t>J63.2 -Beriliozis</t>
  </si>
  <si>
    <t>J63.3 -Grafit fibrozis</t>
  </si>
  <si>
    <t>J63.4 -Siderozis</t>
  </si>
  <si>
    <t>J63.5 -Stanozis</t>
  </si>
  <si>
    <t>J63.8 -Etkeni tanımlanamamış, diğer</t>
  </si>
  <si>
    <t>J66.0 -Bissinoz</t>
  </si>
  <si>
    <t>J66.1 -Flax-dresser hastalığı</t>
  </si>
  <si>
    <t>J66.8 -Havayolu hastalığı, diğer tanımlanmış organik tozlara bağlı</t>
  </si>
  <si>
    <t>J67.0 -Çiftçi akciğeri</t>
  </si>
  <si>
    <t>J67.1 -Bagassozis</t>
  </si>
  <si>
    <t>J67.2 -Kuşçu hastalığı</t>
  </si>
  <si>
    <t>J67.3 -Suberoz</t>
  </si>
  <si>
    <t>J67.4 -Bira işçisi akciğeri</t>
  </si>
  <si>
    <t>J67.5 -Mantar-işçisi akciğeri</t>
  </si>
  <si>
    <t>J67.6 -Akçaağaç-kabuk soyucusu akciğeri</t>
  </si>
  <si>
    <t>J67.7 -Klima ve nemlendirici akciğeri</t>
  </si>
  <si>
    <t>J67.8 -Hipersensitivite pnömoniti, diğer organik tozlara bağlı</t>
  </si>
  <si>
    <t>J67.9 -Hipersensitivitik pnömonit, tanımlanmamış organik tozlara bağlı</t>
  </si>
  <si>
    <t>J68.0 -Bronşit ve pnömonit; kimyasal madde, gaz, duman ve buharlara bağlı</t>
  </si>
  <si>
    <t>J68.1 -Akut akciğer ödemi; kimyasal madde, gaz, duman ve buharlara bağlı</t>
  </si>
  <si>
    <t>J68.2 -Üst solunum yolu enflamasyonu; kimyasal madde, gaz, duman ve</t>
  </si>
  <si>
    <t>J68.3 -Akut ve subakut solunum yolu durumlar, diğer kimyasal madde, gaz, duman ve buharlara bağlı</t>
  </si>
  <si>
    <t>J68.4 -Kronik solunum yolu durumları; kimyasal madde, gaz, duman ve buharlara bağlı</t>
  </si>
  <si>
    <t>J68.8 -Respiratuvar durumlar; diğer kimyasal madde, gaz, duman ve buharlara bağlı</t>
  </si>
  <si>
    <t>J68.9 -Respiratuvar durum; tanımlanmamış kimyasal madde, gaz, duman ve buharlara bağlı</t>
  </si>
  <si>
    <t>J84.1 -İntersitisyel akciğer hastalığı, diğer, fibrozisli</t>
  </si>
  <si>
    <t>J90 -Plevra efüzyonu, başka yerde sınıflanmamış</t>
  </si>
  <si>
    <t>J92.0 -Plevral plak, asbestoz ile birlikte</t>
  </si>
  <si>
    <t>J94.8 -Plevral durumlar diğer, tanımlanmış</t>
  </si>
  <si>
    <t>K Grubu - SİNDİRİM SİSTEMİ HASTALIKLARI</t>
  </si>
  <si>
    <t>K71 -Toksik karaciğer hastalığı</t>
  </si>
  <si>
    <t>L Grubu - DERİ VE DERİALTI DOKUNUN HASTALIKLARI</t>
  </si>
  <si>
    <t>L23.0 -Allerjik kontakt dermatit, metallere bağlı</t>
  </si>
  <si>
    <t>L23.1 -Allerjik kontakt dermatit, adeziflere bağlı</t>
  </si>
  <si>
    <t>L23.2 -Allerjik kontakt dermatit, kozmotiklere bağlı</t>
  </si>
  <si>
    <t>L23.3 -Allerjik kontakt dermatit, deriye temas eden ilaçlara bağlı</t>
  </si>
  <si>
    <t>L23.4 -Allerjik kontakt dermatit, boyalara bağlı</t>
  </si>
  <si>
    <t>L23.5 -Allerjik kontakt dermatit, kimyasal ürünlere bağlı</t>
  </si>
  <si>
    <t>L23.6 -Allerjik kontakt dermatit, deriye temas eden gıdalara bağlı</t>
  </si>
  <si>
    <t>L23.7 -Allerjik kontakt dermatit, bitkilere bağlı, gıdalar hariç</t>
  </si>
  <si>
    <t>L23.8 -Allerjik kontakt dermatit, diğer ajanlara bağlı</t>
  </si>
  <si>
    <t>L23.9 -Allerjik kontakt dermatit,tanımlanmamış nedenler</t>
  </si>
  <si>
    <t>L24.0 -İrritan kontakt dermatit, deterjanlara bağlı</t>
  </si>
  <si>
    <t>L24.1 -İrritan kontakt dermatit, yemek ve makina yağlarına bağlı</t>
  </si>
  <si>
    <t>L24.2 -İrritan kontakt dermatit, çözücülere bağlı</t>
  </si>
  <si>
    <t>L24.3 -İrritan kontakt dermatit, kozmotiklere bağlı</t>
  </si>
  <si>
    <t>L24.4 -İrritan kontakt dermatit, deriye temas eden ilaçlara bağlı</t>
  </si>
  <si>
    <t>L24.5 -İrritan kontakt dermatit, diğer kimyasal ürünlere bağlı</t>
  </si>
  <si>
    <t>L24.6 -İrritan kontakt dermatit,deriye temas eden gıdalara bağlı</t>
  </si>
  <si>
    <t>L24.7 -İrritan kontakt dermatit, bitkilere bağlı, gıdalar hariç</t>
  </si>
  <si>
    <t>L24.8 -İrritan kontakt dermatit, diğer ajanlara bağlı</t>
  </si>
  <si>
    <t>L24.9 -İrritan kontakt dermatit,tanımlanmamış neden</t>
  </si>
  <si>
    <t>L25.0 -Kontakt dermatit, tanımlanmamış kozmetiklere bağlı</t>
  </si>
  <si>
    <t>L25.1 -Kontakt dermatit, tanımlanmamış deriye temas eden ilaçlara bağlı</t>
  </si>
  <si>
    <t>L25.2 -Kontakt dermatit, tanımlanmamış boyalara bağlı</t>
  </si>
  <si>
    <t>L25.3 -Kontakt dermatit, tanımlanmamış diğer kimyasal ürünlere bağlı</t>
  </si>
  <si>
    <t>L25.4 -Kontakt dermatit, tanımlanmamış deriye temas eden gıdalara bağlı</t>
  </si>
  <si>
    <t>L25.5 -Kontakt dermatit, tanımlanmamış bitkilere bağlı, gıdalar hariç</t>
  </si>
  <si>
    <t>L25.8 -Kontakt dermatit, tanımlanmamış diğer ajanlara bağlı</t>
  </si>
  <si>
    <t>L25.9 -Kontakt dermatit, tanımlanmamış, tanımlanmamış neden</t>
  </si>
  <si>
    <t>L50.6 -Kontakt ürtiker</t>
  </si>
  <si>
    <t>L58.0 -Akut radyodermatit</t>
  </si>
  <si>
    <t>L58.1 -Kronik radyodermatit</t>
  </si>
  <si>
    <t>L70.8 -Akne,diğer</t>
  </si>
  <si>
    <t>L70.9 -Akne, tanımlanmamış</t>
  </si>
  <si>
    <t>M Grubu - KAS İSKELET SİSTEMİ VE BAĞ DOKUSU HASTALIKLARI</t>
  </si>
  <si>
    <t>M65.04-Tendon kılıfının apsesi, el</t>
  </si>
  <si>
    <t>M70.0 -El ve bileğin kronik krepitan sinoviti</t>
  </si>
  <si>
    <t>M70.2 -Olekranon bursiti</t>
  </si>
  <si>
    <t>M70.4 -Prapatellar bursit</t>
  </si>
  <si>
    <t>M77.0 -Medial epikondilit</t>
  </si>
  <si>
    <t>M77.1 -Lateral epikondilit</t>
  </si>
  <si>
    <t>N Grubu - GENİTOÜRİNER SİSTEM HASTALIKLARI</t>
  </si>
  <si>
    <t>N14.3 -Nefropati, ağır metallere bağlı</t>
  </si>
  <si>
    <t>N14.4 -Toksik nefropati, başka yerde sınıflanmamış</t>
  </si>
  <si>
    <t>Z -Listede Olmayan Başka Bir Hastalık</t>
  </si>
  <si>
    <t>0-Silahlı kuvvetlerle ilgili meslekler</t>
  </si>
  <si>
    <t>1-Subaylar</t>
  </si>
  <si>
    <t>11-Subaylar</t>
  </si>
  <si>
    <t>110-Subaylar</t>
  </si>
  <si>
    <t>2-Subay olmayan silahlı kuvvetlerin daimi mensupları</t>
  </si>
  <si>
    <t>21-Subay olmayan silahlı kuvvetlerin daimi mensupları</t>
  </si>
  <si>
    <t>210-Subay olmayan silahlı kuvvetlerin daimi mensupları</t>
  </si>
  <si>
    <t>3-Silahlı kuvvetlerde diğer rütbelerdeki meslekler</t>
  </si>
  <si>
    <t>31-Silahlı kuvvetlerde diğer rütbelerdeki meslekler</t>
  </si>
  <si>
    <t>310-Silahlı kuvvetlerde diğer rütbelerdeki meslekler</t>
  </si>
  <si>
    <t>1-Yöneticiler</t>
  </si>
  <si>
    <t>11-Başkanlar, üst düzey yöneticiler ve kanun yapıcılar</t>
  </si>
  <si>
    <t>111-Kanun yapıcılar ve üst düzey yöneticiler</t>
  </si>
  <si>
    <t>1111-Kanun yapıcılar</t>
  </si>
  <si>
    <t>1112-Üst düzey devlet yöneticileri</t>
  </si>
  <si>
    <t>1113-Muhtarlar ve ihtiyar heyeti</t>
  </si>
  <si>
    <t>1114-Özel amaçlı kuruluşların üst düzey yöneticileri</t>
  </si>
  <si>
    <t>112-Genel müdürler ve başkanlar</t>
  </si>
  <si>
    <t>1120-Genel müdürler ve başkanlar</t>
  </si>
  <si>
    <t>12-Ticari ve idari müdürler</t>
  </si>
  <si>
    <t>121-İş hizmetleri ve idaresi ile ilgili müdürler</t>
  </si>
  <si>
    <t>1211-Finans müdürleri</t>
  </si>
  <si>
    <t>1212-İnsan kaynakları müdürleri</t>
  </si>
  <si>
    <t>1213-Politika ve planlama müdürleri</t>
  </si>
  <si>
    <t>1219-Başka yerde sınıflandırılmamış iş hizmetleri ve idaresi ile ilgili müdürler</t>
  </si>
  <si>
    <t>122-Satış, pazarlama ve iş geliştirme ile ilgili müdürler</t>
  </si>
  <si>
    <t>1221-Satış ve pazarlama müdürleri</t>
  </si>
  <si>
    <t>1222-Reklam ve halka ilişkiler müdürleri</t>
  </si>
  <si>
    <t>1223-Araştırma ve geliştirme müdürleri</t>
  </si>
  <si>
    <t>13-Üretim ve uzmanlaşmış hizmet müdürleri</t>
  </si>
  <si>
    <t>131-Tarım, ormancılık ve balıkçılık ile ilgili üretim müdürleri</t>
  </si>
  <si>
    <t>1311-Tarım ve ormancılık ile ilgili üretim müdürleri</t>
  </si>
  <si>
    <t>1312-Su ürünleri ve balıkçılık ile ilgili üretim müdürleri</t>
  </si>
  <si>
    <t>132-İmalat, madencilik, inşaat ve dağıtım müdürleri</t>
  </si>
  <si>
    <t>1321-İmalat müdürleri</t>
  </si>
  <si>
    <t>1322-Maden işletme müdürleri</t>
  </si>
  <si>
    <t>1323-İnşaat müdürleri</t>
  </si>
  <si>
    <t>1324-Tedarik, dağıtım müdürleri ve benzeri müdürler</t>
  </si>
  <si>
    <t>133-Bilgi ve iletişim teknolojisi hizmet müdürleri</t>
  </si>
  <si>
    <t>1330-Bilgi ve iletişim teknolojisi hizmet müdürleri</t>
  </si>
  <si>
    <t>134-Profesyonel hizmet müdürleri</t>
  </si>
  <si>
    <t>1341-Çocuk bakım hizmet müdürleri</t>
  </si>
  <si>
    <t>1342-Sağlık hizmetleri müdürleri</t>
  </si>
  <si>
    <t>1343-Yaşlı bakım hizmetleri müdürleri</t>
  </si>
  <si>
    <t>1344-Sosyal yardım müdürleri</t>
  </si>
  <si>
    <t>1345-Eğitim müdürleri</t>
  </si>
  <si>
    <t>1346-Mali ve sigorta hizmet şube müdürleri</t>
  </si>
  <si>
    <t>1349-Başka yerde sınıflandırılmamış profesyonel hizmet müdürleri</t>
  </si>
  <si>
    <t>14-Ağırlama, perakende ve diğer hizmet müdürleri</t>
  </si>
  <si>
    <t>141-Otel, lokanta ve restoran müdürleri</t>
  </si>
  <si>
    <t>1411-Otel müdürleri</t>
  </si>
  <si>
    <t>1412-Lokanta ve restoran müdürleri</t>
  </si>
  <si>
    <t>142-Perakende ve toptan ticaret müdürleri</t>
  </si>
  <si>
    <t>1420-Perakende ve toptan ticaret müdürleri</t>
  </si>
  <si>
    <t>143-Diğer hizmet müdürleri</t>
  </si>
  <si>
    <t>1431-Spor, eğlence ve dinlenme ile kültür merkezi müdürleri</t>
  </si>
  <si>
    <t>1439-Başka yerde sınıflandırılmamış hizmet müdürleri</t>
  </si>
  <si>
    <t>2-Profesyonel meslek mensupları</t>
  </si>
  <si>
    <t>21-Bilim ve mühendislik alanlarındaki profesyonel meslek mensupları</t>
  </si>
  <si>
    <t>211-Fiziki ve yer bilimleri ile ilgili profesyonel meslek mensupları</t>
  </si>
  <si>
    <t>2111-Fizikçiler ve astronomlar</t>
  </si>
  <si>
    <t>2112-Meteorologlar</t>
  </si>
  <si>
    <t>2113-Kimyacılar</t>
  </si>
  <si>
    <t>2114-Jeologlar ve jeofizikçiler</t>
  </si>
  <si>
    <t>212-Matematikçiler, istatistikçiler ve aktüerler</t>
  </si>
  <si>
    <t>2120-Matematikçiler, istatistikçiler ve aktüerler</t>
  </si>
  <si>
    <t>213-Yaşam bilimleri ile ilgili profesyonel meslek mensupları</t>
  </si>
  <si>
    <t>2131-Biyologlar, botanikçiler, zoologlar ve ilgili profesyonel meslek mensupları</t>
  </si>
  <si>
    <t>2132-Çiftçilik, ormancılık ve su ürünleri danışmanları</t>
  </si>
  <si>
    <t>2133-Çevre koruma profesyonel meslekleri</t>
  </si>
  <si>
    <t>214-Mühendislik ile ilgili profesyonel meslek mensupları (elektroteknoloji mühendisleri hariç)</t>
  </si>
  <si>
    <t>2141-Endüstri ve üretim mühendisleri</t>
  </si>
  <si>
    <t>2142-İnşaat mühendisleri</t>
  </si>
  <si>
    <t>2143-Çevre mühendisleri</t>
  </si>
  <si>
    <t>2144-Makine mühendisleri</t>
  </si>
  <si>
    <t>2145-Kimya mühendisleri</t>
  </si>
  <si>
    <t>2146-Maden mühendisleri, metalürji mühendisleri ve ilgili profesyonel meslek mensupları</t>
  </si>
  <si>
    <t>2149-Başka yerde sınıflandırılmamış mühendislik ile ilgili profesyonel meslek mensupları</t>
  </si>
  <si>
    <t>215-Elektroteknoloji mühendisleri</t>
  </si>
  <si>
    <t>2151-Elektrik mühendisleri</t>
  </si>
  <si>
    <t>2152-Elektronik mühendisleri</t>
  </si>
  <si>
    <t>2153-Telekomünikasyon mühendisleri</t>
  </si>
  <si>
    <t>216-Mimarlar, planlamacılar, harita mühendisleri ve tasarımcılar</t>
  </si>
  <si>
    <t>2161-Mimarlar</t>
  </si>
  <si>
    <t>2162-Peyzaj mimarları</t>
  </si>
  <si>
    <t>2163-Ürün ve giysi tasarımcıları</t>
  </si>
  <si>
    <t>2164-Şehir ve trafik planlamacıları</t>
  </si>
  <si>
    <t>2165-Haritacılar ve harita mühendisleri</t>
  </si>
  <si>
    <t>2166-Grafik ve multimedya tasarımcıları</t>
  </si>
  <si>
    <t>22-Sağlık ile ilgili profesyonel meslek mensupları</t>
  </si>
  <si>
    <t>221-Tıp doktorları</t>
  </si>
  <si>
    <t>2211-Genel tıp doktorları</t>
  </si>
  <si>
    <t>2212-Uzman tıp doktorları</t>
  </si>
  <si>
    <t>222-Hemşirelik ve ebelik ile ilgili profesyonel meslek mensupları</t>
  </si>
  <si>
    <t>2221-Hemşirelik ile ilgili profesyonel meslek mensupları</t>
  </si>
  <si>
    <t>2222-Ebelik ile ilgili profesyonel meslek mensupları</t>
  </si>
  <si>
    <t>223-Geleneksel ve tamamlayıcı tıp ile ilgili profesyonel meslek mensupları</t>
  </si>
  <si>
    <t>2230-Geleneksel ve tamamlayıcı tıp ile ilgili profesyonel meslek mensupları</t>
  </si>
  <si>
    <t>224-Paramedikal pratisyenler</t>
  </si>
  <si>
    <t>2240-Paramedikal pratisyenler</t>
  </si>
  <si>
    <t>225-Veterinerler</t>
  </si>
  <si>
    <t>2250-Veterinerler</t>
  </si>
  <si>
    <t>226-Sağlık ile ilgili diğer profesyonel meslek mensupları</t>
  </si>
  <si>
    <t>2261-Diş hekimleri</t>
  </si>
  <si>
    <t>2262-Eczacılar</t>
  </si>
  <si>
    <t>2263-Çevre, iş sağlığı ve hijyen ile ilgili profesyonel meslek mensupları</t>
  </si>
  <si>
    <t>2264-Fizyoterapistler</t>
  </si>
  <si>
    <t>2265-Diyetisyenler ve beslenme uzmanları</t>
  </si>
  <si>
    <t>2266-İşitme ve konuşma terapistleri</t>
  </si>
  <si>
    <t>2267-Optometrisler ve optalmik optisyenler</t>
  </si>
  <si>
    <t>2269-Başka yerde sınıflandırılmamış sağlık ile ilgili diğer profesyonel meslek mensupları</t>
  </si>
  <si>
    <t>23-Eğitim ile ilgili profesyonel meslek mensupları</t>
  </si>
  <si>
    <t>231-Üniversite ve yükseköğretim öğretim elemanları</t>
  </si>
  <si>
    <t>2310-Üniversite ve yükseköğretim öğretim elemanları</t>
  </si>
  <si>
    <t>232-Mesleki eğitim öğretmenleri</t>
  </si>
  <si>
    <t>2320-Mesleki eğitim öğretmenleri</t>
  </si>
  <si>
    <t>233-Ortaöğretim öğretmenleri</t>
  </si>
  <si>
    <t>2330-Ortaöğretim öğretmenleri</t>
  </si>
  <si>
    <t>234-Sınıf öğretmenleri ve okul öncesi öğretmenleri</t>
  </si>
  <si>
    <t>2341-Sınıf öğretmenleri</t>
  </si>
  <si>
    <t>2342-Okul öncesi öğretmenleri</t>
  </si>
  <si>
    <t>235-Eğitim ile ilgili diğer profesyonel meslek mensupları</t>
  </si>
  <si>
    <t>2351-Eğitim yöntemleri uzmanları</t>
  </si>
  <si>
    <t>2352-Özel eğitim öğretmenleri</t>
  </si>
  <si>
    <t>2353-Diğer dil öğretmenleri</t>
  </si>
  <si>
    <t>2354-Diğer müzik öğretmenleri</t>
  </si>
  <si>
    <t>2355-Diğer sanat öğretmenleri</t>
  </si>
  <si>
    <t>2356-Bilgi teknolojisi eğiticileri</t>
  </si>
  <si>
    <t>2359-Başka yerde sınıflandırılmamış eğitim ile ilgili profesyonel meslek mensupları</t>
  </si>
  <si>
    <t>24-İş ve yönetim ile ilgili profesyonel meslek mensupları</t>
  </si>
  <si>
    <t>241-Finans ile ilgili profesyonel meslek mensupları</t>
  </si>
  <si>
    <t>2411-Muhasebeciler</t>
  </si>
  <si>
    <t>2412-Finans ve yatırım danışmanları</t>
  </si>
  <si>
    <t>2413-Finans analistleri</t>
  </si>
  <si>
    <t>242-Yönetim ile ilgili profesyonel meslek mensupları</t>
  </si>
  <si>
    <t>2421-Yönetim ve organizasyon analistleri</t>
  </si>
  <si>
    <t>2422-Politika yönetimi ile ilgili profesyonel meslek mensupları</t>
  </si>
  <si>
    <t>2423-Personel ve kariyer ile ilgili profesyonel meslek mensupları</t>
  </si>
  <si>
    <t>2424-Personel eğitimi ve eleman yetiştirme ile ilgili profesyonel meslek mensupları</t>
  </si>
  <si>
    <t>243-Satış, pazarlama ve halkla ilişkiler ile ilgili profesyonel meslek mensupları</t>
  </si>
  <si>
    <t>2431-Reklam ve pazarlama ile ilgili profesyonel meslek mensupları</t>
  </si>
  <si>
    <t>2432-Halkla ilişkiler ile ilgili profesyonel meslek mensupları</t>
  </si>
  <si>
    <t>2433-Teknik ve medikal satışlar ile ilgili profesyonel meslek mensupları (bit hariç)</t>
  </si>
  <si>
    <t>2434-Bilgi ve iletişim teknolojileri satışı ile ilgili profesyonel meslek mensupları</t>
  </si>
  <si>
    <t>25-Bilgi ve iletişim teknolojisi ile ilgili profesyonel meslek mensupları</t>
  </si>
  <si>
    <t>251-Yazılım ve uygulama geliştiricileri ve analistleri</t>
  </si>
  <si>
    <t>2511-Sistem analistleri</t>
  </si>
  <si>
    <t>2512-Yazılım geliştiricileri</t>
  </si>
  <si>
    <t>2513-Web ve çoklu ortam geliştiricileri</t>
  </si>
  <si>
    <t>2514-Uygulama programcıları</t>
  </si>
  <si>
    <t>2519-Başka yerde sınıflandırılmamış yazılım ve uygulama geliştiricileri ve analistleri</t>
  </si>
  <si>
    <t>252-Veritabanı ve bilgisayar ağları ile ilgili profesyonel meslek mensupları</t>
  </si>
  <si>
    <t>2521-Veritabanı tasarımcıları ve yöneticileri</t>
  </si>
  <si>
    <t>2522-Sistem yöneticileri</t>
  </si>
  <si>
    <t>2523-Bilgisayar ağları ile ilgili profesyonel meslek mensupları</t>
  </si>
  <si>
    <t>2529-Başka yerde sınıflandırılmamış veritabanı ve bilgisayar ağları ile ilgili profesyonel meslek mensupları</t>
  </si>
  <si>
    <t>26-Hukuk, sosyal ve kültür ile ilgili profesyonel meslek mensupları</t>
  </si>
  <si>
    <t>261-Hukuk ile ilgili profesyonel meslek mensupları</t>
  </si>
  <si>
    <t>2611-Avukatlar ve savcılar</t>
  </si>
  <si>
    <t>2612-Hakimler</t>
  </si>
  <si>
    <t>2619-Başka yerde sınıflandırılmamış hukuk ile ilgili profesyonel meslek mensupları</t>
  </si>
  <si>
    <t>262-Kütüphaneciler, arşivciler ve küratörler</t>
  </si>
  <si>
    <t>2621-Arşivciler ve küratörler</t>
  </si>
  <si>
    <t>2622-Kütüphaneciler ve benzer profesyonel meslek mensupları</t>
  </si>
  <si>
    <t>263-Sosyal ve din ile ilgili profesyonel meslek mensupları</t>
  </si>
  <si>
    <t>2631-Ekonomistler</t>
  </si>
  <si>
    <t>2632-Sosyologlar, antropologlar ve ilgili profesyonel meslek mensupları</t>
  </si>
  <si>
    <t>2633-Felsefeciler, tarihçiler ve siyaset bilimciler</t>
  </si>
  <si>
    <t>2634-Psikologlar</t>
  </si>
  <si>
    <t>2635-Sosyal hizmet ve danışmanlık ile ilgili profesyonel meslek mensupları</t>
  </si>
  <si>
    <t>2636-Din ile ilgili profesyonel meslek mensupları</t>
  </si>
  <si>
    <t>264-Yazarlar, gazeteciler ve dilbilimciler</t>
  </si>
  <si>
    <t>2641-Yazarlar</t>
  </si>
  <si>
    <t>2642-Gazeteciler</t>
  </si>
  <si>
    <t>2643-Çevirmenler (yazılı ve sözlü), yorumcular ve diğer dilbilimciler</t>
  </si>
  <si>
    <t>265-Yaratıcı sanatçılar ve sahne sanatçıları</t>
  </si>
  <si>
    <t>2651-Görsel sanatçılar</t>
  </si>
  <si>
    <t>2652-Müzisyenler, şarkıcılar ve besteciler</t>
  </si>
  <si>
    <t>2653-Dansçılar ve koreograflar</t>
  </si>
  <si>
    <t>2654-Film, sahne vb. yönetmenleri ve yapımcıları</t>
  </si>
  <si>
    <t>2655-Aktörler</t>
  </si>
  <si>
    <t>2656-Radyo, televizyon ve diğer medya sunucuları</t>
  </si>
  <si>
    <t>2659-Palyaçolar, sihirbazlar, akrobatlar ve ilgili meslek mensupları</t>
  </si>
  <si>
    <t>3-Teknisyenler, teknikerler ve yardımcı profesyonel meslek mensupları</t>
  </si>
  <si>
    <t>31-Bilim ve mühendislik ile ilgili yardımcı profesyonel meslek mensupları</t>
  </si>
  <si>
    <t>311-Fizik ve mühendislik bilimleri teknisyenleri</t>
  </si>
  <si>
    <t>3111-Kimya ve fizik bilimleri teknisyenleri</t>
  </si>
  <si>
    <t>3112-İnşaat mühendisliği teknisyenleri</t>
  </si>
  <si>
    <t>3113-Elektrik mühendisliği teknisyenleri</t>
  </si>
  <si>
    <t>3114-Elektronik mühendisliği teknisyenleri</t>
  </si>
  <si>
    <t>3115-Makine mühendisliği teknisyenleri</t>
  </si>
  <si>
    <t>3116-Kimya mühendisliği teknisyenleri</t>
  </si>
  <si>
    <t>3117-Maden ve metalürji teknisyenleri</t>
  </si>
  <si>
    <t>3118-Teknik ressamlar</t>
  </si>
  <si>
    <t>3119-Başka yerde sınıflandırılmamış fizik ve mühendislik bilimleri teknisyenleri</t>
  </si>
  <si>
    <t>312-Maden, imalat ve inşaat süpervizörleri</t>
  </si>
  <si>
    <t>3121-Maden süpervizörleri</t>
  </si>
  <si>
    <t>3122-İmalat süpervizörleri</t>
  </si>
  <si>
    <t>3123-İnşaat süpervizörleri</t>
  </si>
  <si>
    <t>313-İşlem kontrol teknikerleri</t>
  </si>
  <si>
    <t>3131-Enerji üretim tesisi operatörleri</t>
  </si>
  <si>
    <t>3132-Çöp yakma fırını ve su arıtma tesisi operatörleri</t>
  </si>
  <si>
    <t>3133-Kimyasal işleme tesisi kontrolörleri</t>
  </si>
  <si>
    <t>3134-Petrol ve doğal gaz rafine tesisi operatörleri</t>
  </si>
  <si>
    <t>3135-Metal üretim işlem kontrolörleri</t>
  </si>
  <si>
    <t>3139-Başka yerde sınıflandırılmamış işlem kontrol teknisyenleri</t>
  </si>
  <si>
    <t>314-Yaşam bilimleri teknisyenleri ve ilgili yardımcı profesyonel meslek mensupları</t>
  </si>
  <si>
    <t>3141-Yaşam bilimleri teknisyenleri (tıp hariç)</t>
  </si>
  <si>
    <t>3142-Tarım teknisyenleri</t>
  </si>
  <si>
    <t>3143-Orman teknisyenleri</t>
  </si>
  <si>
    <t>315-Gemi ve hava taşıtı kontrolörleri ve teknisyenleri</t>
  </si>
  <si>
    <t>3151-Gemi makinistleri</t>
  </si>
  <si>
    <t>3152-Güverte görevlileri ve dümenciler</t>
  </si>
  <si>
    <t>3153-Hava taşıtı pilotları ve ilgili yardımcı profesyonel meslek mensupları</t>
  </si>
  <si>
    <t>3154-Hava trafik kontrolörleri</t>
  </si>
  <si>
    <t>3155-Hava trafik emniyet elektronik teknisyenleri</t>
  </si>
  <si>
    <t>32-Sağlık ile ilgili yardımcı profesyonel meslek mensupları</t>
  </si>
  <si>
    <t>321-Tıp teknisyenleri ve eczacılık teknisyenleri</t>
  </si>
  <si>
    <t>3211-Tıbbi görüntüleme ve tedavi edici cihaz teknisyenleri</t>
  </si>
  <si>
    <t>3212-Tıbbi laboratuvar ve patoloji laboratuvarı teknisyenleri</t>
  </si>
  <si>
    <t>3213-Eczacılık teknisyenleri ve yardımcı elemanları</t>
  </si>
  <si>
    <t>3214-Tıbbi protez ve diş protez teknisyenleri</t>
  </si>
  <si>
    <t>322-Hemşirelik ve ebelik ile ilgili yardımcı profesyonel meslek mensupları</t>
  </si>
  <si>
    <t>3221-Hemşirelik ile ilgili yardımcı profesyonel meslek mensupları</t>
  </si>
  <si>
    <t>3222-Ebelik ile ilgili yardımcı profesyonel meslek mensupları</t>
  </si>
  <si>
    <t>323-Geleneksel ve tamamlayıcı tıp ile ilgili yardımcı profesyonel meslek mensupları</t>
  </si>
  <si>
    <t>3230-Geleneksel ve tamamlayıcı tıp ile ilgili yardımcı profesyonel meslek mensupları</t>
  </si>
  <si>
    <t>324-Veteriner teknisyenleri ve yardımcı elemanları</t>
  </si>
  <si>
    <t>3240-Veteriner teknisyenleri ve yardımcı elemanları</t>
  </si>
  <si>
    <t>325-Sağlık ile ilgili diğer yardımcı profesyonel meslek mensupları</t>
  </si>
  <si>
    <t>3251-Diş hekimi yardımcıları ve terapistleri</t>
  </si>
  <si>
    <t>3252-Tıbbi kayıt ve sağlık bilgisi teknisyenleri</t>
  </si>
  <si>
    <t>3253-Toplum sağlığı çalışanları</t>
  </si>
  <si>
    <t>3254-Optisyenler</t>
  </si>
  <si>
    <t>3255-Fizyoterapi teknisyenleri ve yardımcıları</t>
  </si>
  <si>
    <t>3256-Tıp yardımcıları</t>
  </si>
  <si>
    <t>3257-Çevresel ve mesleki sağlık kontrolörleri ve ilgili yardımcı profesyonel meslek mensupları</t>
  </si>
  <si>
    <t>3258-Ambulans çalışanları</t>
  </si>
  <si>
    <t>3259-Başka yerde sınıflandırılmamış sağlıkla ilgili yardımcı profesyonel meslek mensupları</t>
  </si>
  <si>
    <t>33-İş ve idare ile ilgili yardımcı profesyonel meslek mensupları</t>
  </si>
  <si>
    <t>331-Finans ve matematiksel işler ile ilgili yardımcı profesyonel meslek mensupları</t>
  </si>
  <si>
    <t>3311-Menkul kıymetler ve finans alım satımcıları ve aracıları (brokerler)</t>
  </si>
  <si>
    <t>3312-Kredi ve borç verme görevlileri</t>
  </si>
  <si>
    <t>3313-Muhasebe ile ilgili yardımcı profesyonel meslek mensupları</t>
  </si>
  <si>
    <t>3314-İstatistik, matematik ve benzeri yardımcı profesyonel meslek mensupları</t>
  </si>
  <si>
    <t>3315-Değer ve hasar tespit eksperleri</t>
  </si>
  <si>
    <t>332-Satış ve satın alma temsilcileri ve aracıları (brokerler)</t>
  </si>
  <si>
    <t>3321-Sigorta temsilcileri</t>
  </si>
  <si>
    <t>3322-Ticari satış temsilcileri</t>
  </si>
  <si>
    <t>3323-Satın alma görevlileri</t>
  </si>
  <si>
    <t>3324-Ticari aracılar (brokerler)</t>
  </si>
  <si>
    <t>333-İş hizmetleri aracıları</t>
  </si>
  <si>
    <t>3331-Gümrükleme ve sevkiyat aracıları</t>
  </si>
  <si>
    <t>3332-Konferans ve etkinlik düzenleyiciler</t>
  </si>
  <si>
    <t>3333-İş ve işçi bulma aracıları</t>
  </si>
  <si>
    <t>3334-Emlakçılar ve gayrimenkul yöneticileri</t>
  </si>
  <si>
    <t>3339-Başka yerde sınıflandırılmamış iş hizmetleri aracıları</t>
  </si>
  <si>
    <t>334-İdari ve uzman sekreterler</t>
  </si>
  <si>
    <t>3341-Büro süpervizörleri</t>
  </si>
  <si>
    <t>3342-Hukuk sekreterleri</t>
  </si>
  <si>
    <t>3343-İdari sekreterler ve yönetici sekreterleri</t>
  </si>
  <si>
    <t>3344-Tıbbi sekreterler</t>
  </si>
  <si>
    <t>335-Düzenleyici devlet ile ilgili alanlardaki yardımcı profesyonel meslek mensupları</t>
  </si>
  <si>
    <t>3351-Gümrük ve sınır kontrolörleri</t>
  </si>
  <si>
    <t>3352-Vergi memurları</t>
  </si>
  <si>
    <t>3353-Devlet sosyal yardım memurları</t>
  </si>
  <si>
    <t>3354-Devlet ruhsat memurları</t>
  </si>
  <si>
    <t>3355-Polis müfettişleri ve dedektifler</t>
  </si>
  <si>
    <t>3359-Başka yerde sınıflandırılmamış düzenleyici devlet ile ilgili alanlardaki yardımcı profesyonel meslek mensupları</t>
  </si>
  <si>
    <t>34-Hukuk, sosyal, kültür ve benzeri alanlar ile ilgili yardımcı profesyonel meslek mensupları</t>
  </si>
  <si>
    <t>341-Hukuk, sosyal ve din ile ilgili yardımcı profesyonel meslek mensupları</t>
  </si>
  <si>
    <t>3411-Hukuk ve ilgili alanlardaki yardımcı profesyonel meslek mensupları</t>
  </si>
  <si>
    <t>3412-Sosyal hizmetler ile ilgili yardımcı profesyonel meslek mensupları</t>
  </si>
  <si>
    <t>3413-Din ile ilgili yardımcı profesyonel meslek mensupları</t>
  </si>
  <si>
    <t>342-Spor ve fitnes çalışanları</t>
  </si>
  <si>
    <t>3421-Atletler ve sporcular</t>
  </si>
  <si>
    <t>3422-Spor antrenörleri, eğiticileri ve hakemleri</t>
  </si>
  <si>
    <t>3423-Fitnes ve rekreasyon eğiticileri ve program liderleri</t>
  </si>
  <si>
    <t>343-Sanat, kültür ve mutfak ile ilgili yardımcı profesyonel meslek mensupları</t>
  </si>
  <si>
    <t>3431-Fotoğrafçılar</t>
  </si>
  <si>
    <t>3432-İç tasarımcılar ve dekoratörler</t>
  </si>
  <si>
    <t>3433-Galeri, müze ve kütüphane teknisyenleri</t>
  </si>
  <si>
    <t>3434-Şefler (yiyecek hazırlama ve sunum hizmetleri)</t>
  </si>
  <si>
    <t>3435-Diğer sanat ve kültür ile ilgili yardımcı profesyonel meslek mensupları</t>
  </si>
  <si>
    <t>351-Bilgi ve iletişim teknolojileri işletim ve kullanıcı destek teknisyenleri</t>
  </si>
  <si>
    <t>3511-Bilgi ve iletişim teknolojisi işletim teknisyenleri</t>
  </si>
  <si>
    <t>3512-Bilgi ve iletişim teknolojisi kullanıcı destek teknisyenleri</t>
  </si>
  <si>
    <t>3513-Bilgisayar ağ ve sistem teknisyenleri</t>
  </si>
  <si>
    <t>3514-Web teknisyenleri</t>
  </si>
  <si>
    <t>35-Bilgi ve iletişim teknisyenleri</t>
  </si>
  <si>
    <t>352-Telekomünikasyon ve yayın teknisyenleri</t>
  </si>
  <si>
    <t>3521-Yayın ve ses-görüntü teknisyenleri</t>
  </si>
  <si>
    <t>3522-Telekomünikasyon mühendisliği teknisyenleri</t>
  </si>
  <si>
    <t>4-Büro hizmetlerinde çalışan elemanlar</t>
  </si>
  <si>
    <t>41-Genel büro elemanları ile klavye kullanan büro elemanları</t>
  </si>
  <si>
    <t>411-Genel büro elemanları</t>
  </si>
  <si>
    <t>4110-Genel büro elemanları</t>
  </si>
  <si>
    <t>412-Sekreterler (genel)</t>
  </si>
  <si>
    <t>4120-Sekreterler (genel)</t>
  </si>
  <si>
    <t>413-Klavye kullanan operatörler</t>
  </si>
  <si>
    <t>4131-Daktilograflar ve kelime işlem operatörleri</t>
  </si>
  <si>
    <t>4132-Veri giriş elemanları</t>
  </si>
  <si>
    <t>42-Müşteri hizmetlerinde çalışan elemanlar</t>
  </si>
  <si>
    <t>421-Veznedarlar, tahsilatçılar ve benzer elemanlar</t>
  </si>
  <si>
    <t>4211-Banka veznedarları ve ilgili büro elemanları</t>
  </si>
  <si>
    <t>4212-Bahisçiler, krupiyeler ve kumar oyunları ile ilgili çalışanlar</t>
  </si>
  <si>
    <t>4213-Borç para verenler</t>
  </si>
  <si>
    <t>4214-Tahsilatçılar ve benzer elemanlar</t>
  </si>
  <si>
    <t>422-Müşteri danışma elemanları</t>
  </si>
  <si>
    <t>4221-Seyahat ile ilgili danışmanlar ve seyahat büro elemanları</t>
  </si>
  <si>
    <t>4222-İletişim merkezi danışma elemanları</t>
  </si>
  <si>
    <t>4223-Telefon santrali operatörleri</t>
  </si>
  <si>
    <t>4224-Otel resepsiyonistleri</t>
  </si>
  <si>
    <t>4225-Danışma elemanları</t>
  </si>
  <si>
    <t>4226-Resepsiyonistler (genel)</t>
  </si>
  <si>
    <t>4227-Araştırma ve piyasa araştırma anketörleri</t>
  </si>
  <si>
    <t>4229-Başka yerde sınıflandırılmamış müşteri danışma elemanları</t>
  </si>
  <si>
    <t>43-Sayısal işlemler yapan ve malzeme kayıtları tutan büro elemanları</t>
  </si>
  <si>
    <t>431-Sayısal işlemler yapan büro elemanları</t>
  </si>
  <si>
    <t>4311-Muhasebe kayıtları ve defter tutan büro elemanları</t>
  </si>
  <si>
    <t>4312-İstatistik, finans ve sigortacılıkla ilgili büro elemanları</t>
  </si>
  <si>
    <t>4313-Bordro hazırlayan büro elemanları</t>
  </si>
  <si>
    <t>432-Malzeme kayıtları ve taşımacılık ile ilgili büro elemanları</t>
  </si>
  <si>
    <t>4321-Stok büro elemanları</t>
  </si>
  <si>
    <t>4322-Üretim büro elemanları</t>
  </si>
  <si>
    <t>4323-Ulaştırma ile ilgili büro elemanları</t>
  </si>
  <si>
    <t>44-Diğer büro hizmetlerinde çalışan elemanlar</t>
  </si>
  <si>
    <t>441-Diğer büro hizmetlerinde çalışan elemanlar</t>
  </si>
  <si>
    <t>4411-Kütüphane büro elemanları</t>
  </si>
  <si>
    <t>4412-Postacılar ve tasnifleme büro elemanları</t>
  </si>
  <si>
    <t>4413-Kodlama, redaksiyon ve benzeri işler yapan büro elemanları</t>
  </si>
  <si>
    <t>4414-Arzuhalciler ve benzeri çalışanlar</t>
  </si>
  <si>
    <t>4415-Dosyalama ve kopyalama büro elemanları</t>
  </si>
  <si>
    <t>4416-Personel işleri ile ilgili büro elemanları</t>
  </si>
  <si>
    <t>4419-Başka yerde sınıflandırılmamış büro destek elemanları</t>
  </si>
  <si>
    <t>5-Hizmet ve satış elemanları</t>
  </si>
  <si>
    <t>51-Kişisel hizmetler veren elemanlar</t>
  </si>
  <si>
    <t>511-Seyahatlerde hizmet veren elemanlar, kondüktörler ve otobüs muavinleri ile rehberler</t>
  </si>
  <si>
    <t>5111-Seyahatlerde hizmet veren elemanlar</t>
  </si>
  <si>
    <t>5112-Ulaştırma hizmetlerindeki kondüktörler ve otobüs muavinleri</t>
  </si>
  <si>
    <t>5113-Seyahat rehberleri</t>
  </si>
  <si>
    <t>512-Aşçılar</t>
  </si>
  <si>
    <t>5120-Aşçılar</t>
  </si>
  <si>
    <t>513-Garsonlar ve barmenler</t>
  </si>
  <si>
    <t>5131-Garsonlar</t>
  </si>
  <si>
    <t>5132-Barmenler</t>
  </si>
  <si>
    <t>514-Kuaförler, güzellik uzmanları ve ilgili çalışanlar</t>
  </si>
  <si>
    <t>5141-Kuaförler</t>
  </si>
  <si>
    <t>5142-Güzellik uzmanları ve ilgili çalışanlar</t>
  </si>
  <si>
    <t>515-Bina sorumluları ile temizlik ve bakım işleri sorumluları</t>
  </si>
  <si>
    <t>5151-Büro, otel ve diğer işyerlerindeki temizlik ve bina bakımı sorumluları</t>
  </si>
  <si>
    <t>5152-Evlerdeki temizlik ve bakım elemanları</t>
  </si>
  <si>
    <t>5153-Bina temizlik ve bakım sorumluları</t>
  </si>
  <si>
    <t>516-Diğer kişisel hizmetlerde çalışanlar</t>
  </si>
  <si>
    <t>5161-Astrologlar, falcılar ve ilgili çalışanlar</t>
  </si>
  <si>
    <t>5162-Refakatçiler ve kişisel yardımcılar</t>
  </si>
  <si>
    <t>5163-Cenaze hizmetlerinde çalışanlar ve mumyacılar</t>
  </si>
  <si>
    <t>5164-Ev hayvanları yetiştiricileri ve hayvan bakıcıları</t>
  </si>
  <si>
    <t>5165-Sürücü eğitimi öğretmenleri</t>
  </si>
  <si>
    <t>5169-Başka yerde sınıflandırılmamış kişisel hizmetlerde çalışanlar</t>
  </si>
  <si>
    <t>52-Satışlar ile ilgili elemanları</t>
  </si>
  <si>
    <t>521-Sokak, tezgah ve pazar satış elemanları</t>
  </si>
  <si>
    <t>5211-Büfe, baraka türü dükkan, sabit tezgah, stant vb. yerlerdeki satış elemanları ile pazarcılar</t>
  </si>
  <si>
    <t>5212-Cadde ve sokak yiyecek satış elemanları</t>
  </si>
  <si>
    <t>522-Mağaza, dükkan vb. satış elemanları</t>
  </si>
  <si>
    <t>5221-Perakende ticaret ile ilgili küçük işyeri sahipleri</t>
  </si>
  <si>
    <t>5222-Mağaza vb. bölüm sorumluları (şefleri)</t>
  </si>
  <si>
    <t>5223-Mağaza, dükkan vb. yerlerde çalışan satış elemanları</t>
  </si>
  <si>
    <t>523-Kasiyerler ve bilet satıcıları</t>
  </si>
  <si>
    <t>5230-Kasiyerler ve bilet satıcıları</t>
  </si>
  <si>
    <t>524-Diğer satış elemanları</t>
  </si>
  <si>
    <t>5241-Mankenler ve diğer modeller</t>
  </si>
  <si>
    <t>5242-Satış tanıtım elemanları</t>
  </si>
  <si>
    <t>5243-Kapı kapı dolaşarak satış yapan satış elemanları</t>
  </si>
  <si>
    <t>5244-İletişim merkezi satış elemanları</t>
  </si>
  <si>
    <t>5245-Servis istasyonu hizmet elemanları</t>
  </si>
  <si>
    <t>5246-Yiyecek servis tezgahı çalışanları</t>
  </si>
  <si>
    <t>5249-Başka yerde sınıflandırılmamış satış elemanları</t>
  </si>
  <si>
    <t>53-Kişisel bakım hizmetleri veren elemanlar</t>
  </si>
  <si>
    <t>531-Çocuk bakım hizmeti veren elemanlar ve öğretmen yardımcıları</t>
  </si>
  <si>
    <t>5311-Çocuk bakım hizmeti veren elemanlar</t>
  </si>
  <si>
    <t>5312-Öğretmen yardımcıları</t>
  </si>
  <si>
    <t>532-Sağlık hizmetlerinde kişisel bakım hizmeti veren elemanlar</t>
  </si>
  <si>
    <t>5321-Sağlık hizmetleri yardımcıları</t>
  </si>
  <si>
    <t>5322-Evlerde kişisel bakım hizmeti veren çalışanlar (tedavi hariç)</t>
  </si>
  <si>
    <t>5329-Başka yerde sınıflandırılmamış sağlık hizmetlerinde kişisel bakım hizmeti veren elemanlar</t>
  </si>
  <si>
    <t>54-Koruma hizmetleri veren elemanlar</t>
  </si>
  <si>
    <t>541-Koruma hizmetleri veren elemanlar</t>
  </si>
  <si>
    <t>5411-İtfaiyeciler</t>
  </si>
  <si>
    <t>5412-Polis memurları</t>
  </si>
  <si>
    <t>5413-Gardiyanlar</t>
  </si>
  <si>
    <t>5414-Güvenlik görevlileri</t>
  </si>
  <si>
    <t>5419-Başka yerde sınıflandırılmamış koruma hizmetleri veren elemanlar</t>
  </si>
  <si>
    <t>6-Nitelikli tarım, ormancılık ve su ürünleri çalışanları</t>
  </si>
  <si>
    <t>61-Pazara yönelik nitelikli tarım çalışanları</t>
  </si>
  <si>
    <t>611-Bahçıvanlar ve bitkisel ürün yetiştiricileri</t>
  </si>
  <si>
    <t>6111-Tarla ürünleri ve sebze yetiştiricileri</t>
  </si>
  <si>
    <t>6112-Ağaç ve çalı ürünleri yetiştiricileri</t>
  </si>
  <si>
    <t>6113-Bahçıvanlar, bahçe bitkileri ve fidan yetiştiricileri</t>
  </si>
  <si>
    <t>6114-Karma bitkisel ürün yetiştiricileri</t>
  </si>
  <si>
    <t>612-Hayvan yetiştiricileri</t>
  </si>
  <si>
    <t>6121-Çiftlik ve süt hayvanları yetiştiricileri</t>
  </si>
  <si>
    <t>6122-Kümes hayvanları yetiştiricileri</t>
  </si>
  <si>
    <t>6123-Arı ve ipekböceği yetiştiricileri</t>
  </si>
  <si>
    <t>6129-Başka yerde sınıflandırılmamış hayvan yetiştiricileri</t>
  </si>
  <si>
    <t>613-Karma bitki ve hayvan yetiştiricileri</t>
  </si>
  <si>
    <t>6130-Karma bitki ve hayvan yetiştiricileri</t>
  </si>
  <si>
    <t>62-Pazara yönelik nitelikli ormancılık, su ürünleri ve avcılık çalışanları</t>
  </si>
  <si>
    <t>621-Ormancılık ve ormancılıkla ilgili işlerde çalışanlar</t>
  </si>
  <si>
    <t>6210-Ormancılık ve ormancılıkla ilgili işlerde çalışanlar</t>
  </si>
  <si>
    <t>622-Su ürünleri çalışanları, avcılar ve tuzakçılar</t>
  </si>
  <si>
    <t>6221-Su ürünleri (kültür) çalışanları</t>
  </si>
  <si>
    <t>6222-İç sular ve kıyılardaki balıkçılık çalışanları</t>
  </si>
  <si>
    <t>6223-Açık deniz balıkçılığı çalışanları</t>
  </si>
  <si>
    <t>6224-Avcılar ve tuzakçılar</t>
  </si>
  <si>
    <t>63-Kendi geçimine yönelik çiftçiler, balıkçılar, avcılar ve toplayıcılar</t>
  </si>
  <si>
    <t>631-Kendi geçimine yönelik bitkisel ürün yetiştiricileri</t>
  </si>
  <si>
    <t>6310-Kendi geçimine yönelik bitkisel ürün yetiştiricileri</t>
  </si>
  <si>
    <t>632-Kendi geçimine yönelik çiftlik hayvanları yetiştiricileri</t>
  </si>
  <si>
    <t>6320-Kendi geçimine yönelik çiftlik hayvanları yetiştiricileri</t>
  </si>
  <si>
    <t>633-Kendi geçimine yönelik karma bitkisel ürün ve hayvan yetiştiricileri</t>
  </si>
  <si>
    <t>6330-Kendi geçimine yönelik karma bitki ve çiftlik hayvanları yetiştiricileri</t>
  </si>
  <si>
    <t>634-Kendi geçimine yönelik balıkçılar, avcılar, tuzakçılar ve toplayıcılar</t>
  </si>
  <si>
    <t>6340-Kendi geçimine yönelik balıkçılar, avcılar, tuzakçılar ve toplayıcılar</t>
  </si>
  <si>
    <t>7-Sanatkarlar ve ilgili işlerde çalışanlar</t>
  </si>
  <si>
    <t>71-İnşaat ve ilgili işlerde çalışan sanatkarlar (elektrikçiler hariç)</t>
  </si>
  <si>
    <t>711-Kaba inşaat ve ilgili işlerde çalışan sanatkarlar</t>
  </si>
  <si>
    <t>7111-Ev inşaatçıları (ev ve benzeri küçük yapılar)</t>
  </si>
  <si>
    <t>7112-Tuğla örme ustaları ve ilgili işlerde çalışanlar</t>
  </si>
  <si>
    <t>7113-Taş ustaları ile taş kesme, yarma ve oyma işlerinde çalışanlar</t>
  </si>
  <si>
    <t>7114-Beton dökme, beton perdahlama ve ilgili işlerde çalışanlar</t>
  </si>
  <si>
    <t>7115-Marangozlar ve doğramacılar</t>
  </si>
  <si>
    <t>7119-Başka yerde sınıflandırılmamış kaba inşaat ve ilgili işlerde çalışan sanatkarlar</t>
  </si>
  <si>
    <t>712-İnşaatı tamamlayıcı işler ve benzer işlerde çalışan sanatkarlar</t>
  </si>
  <si>
    <t>7121-Çatı kaplayıcılar</t>
  </si>
  <si>
    <t>7122-Yer ve duvar döşemecileri</t>
  </si>
  <si>
    <t>7123-Sıvacılar</t>
  </si>
  <si>
    <t>7124-Yalıtım işlerinde çalışanlar</t>
  </si>
  <si>
    <t>7125-Camcılar</t>
  </si>
  <si>
    <t>7126-Su ve boru tesisatçıları</t>
  </si>
  <si>
    <t>7127-Havalandırma/klima ve soğutma tesisatı bakım ve onarım işlerinde çalışanlar</t>
  </si>
  <si>
    <t>713-Badana, boya ve bina dış yüzey temizliği ve ilgili işlerde çalışan sanatkarlar</t>
  </si>
  <si>
    <t>7131-Boyacılar ve ilgili işlerde çalışanlar</t>
  </si>
  <si>
    <t>7132-Sprey boyacılar ve cilalama işlerinde çalışanlar</t>
  </si>
  <si>
    <t>7133-Bina dış yüzeyi temizleyicileri</t>
  </si>
  <si>
    <t>72-Metal işleme, makine ve ilgili işlerde çalışan sanatkarlar</t>
  </si>
  <si>
    <t>721-Metal levha ve metal inşaat malzemesi çalışanları, kalıpçılar ve kaynakçılar ve ilgili işlerde çalışanlar</t>
  </si>
  <si>
    <t>7211-Metal kalıpçılar ve maça hazırlayıcılar</t>
  </si>
  <si>
    <t>7212-Kaynakçılar ve oksi-gaz alevli kesimciler</t>
  </si>
  <si>
    <t>7213-Metal levha işlerinde çalışanlar</t>
  </si>
  <si>
    <t>7214-Metal inşaat malzemesi hazırlayıcıları ve kurucuları</t>
  </si>
  <si>
    <t>7215-Taşıma ve kaldırma tertibatı kurucuları ve kablo bağlayıcılar</t>
  </si>
  <si>
    <t>722-Demirciler, alet yapımcıları ve ilgili işlerde çalışanlar</t>
  </si>
  <si>
    <t>7221-Demirciler, dövme ve hadde işlerinde çalışanlar</t>
  </si>
  <si>
    <t>7222-Alet yapımcıları ve ilgili işlerde çalışanlar</t>
  </si>
  <si>
    <t>7223-Metal işleme takım tezgahı kurucuları ve operatörleri</t>
  </si>
  <si>
    <t>7224-Metal parlatıcıları, taşlamacılar ve alet bileyiciler</t>
  </si>
  <si>
    <t>723-Makine bakım ve onarım işlerinde çalışanlar</t>
  </si>
  <si>
    <t>7231-Motorlu taşıt bakım ve onarım işlerinde çalışanlar</t>
  </si>
  <si>
    <t>7232-Hava taşıtı motoru bakım ve onarım işlerinde çalışanlar</t>
  </si>
  <si>
    <t>7233-Tarımsal ve endüstriyel makinelerin bakım ve onarım işlerinde çalışanlar</t>
  </si>
  <si>
    <t>7234-Bisiklet ve ilgili tamirciler</t>
  </si>
  <si>
    <t>73-El sanatları ve basım ile ilgili işlerde çalışanlar</t>
  </si>
  <si>
    <t>731-El sanatları çalışanları</t>
  </si>
  <si>
    <t>7311-Hassas alet yapımcıları ve tamircileri</t>
  </si>
  <si>
    <t>7312-Müzik aleti yapımcıları ve akortçuları</t>
  </si>
  <si>
    <t>7313-Mücevher ve değerli metaller ile ilgili işlerde çalışanlar</t>
  </si>
  <si>
    <t>7314-Çanak-çömlekçiler ve ilgili işlerde çalışanlar</t>
  </si>
  <si>
    <t>7315-Cam eşya yapımcıları, kesicileri, taşlayıcıları ve cilalayıcıları</t>
  </si>
  <si>
    <t>7316-Tabela yazıcılar, dekoratif boyacılar, gravürcüler ve oymacılar (asitle)</t>
  </si>
  <si>
    <t>7317-Ağaç, sepetçilik ve benzer malzemeleri kullanan elişi çalışanları</t>
  </si>
  <si>
    <t>7318-Tekstil, deri ve benzer malzemeleri kullanan elişi çalışanları</t>
  </si>
  <si>
    <t>7319-Başka yerde sınıflandırılmamış elişi çalışanları</t>
  </si>
  <si>
    <t>74-Elektrik ve elektronik işlerde çalışanlar</t>
  </si>
  <si>
    <t>741-Elektrikli ekipman kurulumcuları ve tamircileri</t>
  </si>
  <si>
    <t>7411-Bina ve ilgili elektrik tesisatçıları</t>
  </si>
  <si>
    <t>7412-Elektrik mekanikeri ve montajcıları</t>
  </si>
  <si>
    <t>7413-Elektrik hattı döşeyicileri ve tamircileri</t>
  </si>
  <si>
    <t>742-Elektronik ve telekomünikasyon kurulumcuları ve tamircileri</t>
  </si>
  <si>
    <t>7421-Elektronik mekanikerleri ve servis elemanları</t>
  </si>
  <si>
    <t>7422-Bilgi ve iletişim teknolojisi kurulumcuları ve servis elemanları</t>
  </si>
  <si>
    <t>75-Gıda işleme, ağaç işleri, giyim eşyası ve diğer sanatkarlar ve ilgili işlerde çalışanlar</t>
  </si>
  <si>
    <t>7321-Baskı öncesi teknisyenleri</t>
  </si>
  <si>
    <t>7322-Basımcılar</t>
  </si>
  <si>
    <t>7323-Baskı tamamlama ve ciltleme işlerinde çalışanlar</t>
  </si>
  <si>
    <t>751-Gıda işleme ve ilgili işlerde çalışanlar</t>
  </si>
  <si>
    <t>7511-Kasaplar, balık satıcıları ve benzer gıda hazırlama işlerinde çalışanlar</t>
  </si>
  <si>
    <t>7512-Fırıncılar, pastacılar ve şekerleme imalatçıları</t>
  </si>
  <si>
    <t>7513-Süt ürünleri imalatçıları</t>
  </si>
  <si>
    <t>7514-Meyve ve sebze işleyiciler</t>
  </si>
  <si>
    <t>7515-Gıda ve içecek tadıcıları ve sınıflandırıcıları</t>
  </si>
  <si>
    <t>7516-Tütün hazırlayıcılar ve tütün ürünleri yapımcıları</t>
  </si>
  <si>
    <t>752-Ağaç işlemcileri, ahşap mobilya imalatçıları ve ilgili işlerde çalışanlar</t>
  </si>
  <si>
    <t>7521-Ağaç işlemcileri</t>
  </si>
  <si>
    <t>7522-Ahşap mobilya imalatçıları ve ilgili işlerde çalışanlar</t>
  </si>
  <si>
    <t>7523-Ağaç işleme takım tezgahı kurucuları ve operatörleri</t>
  </si>
  <si>
    <t>753-Tekstil ve giyim eşyası ile ilgili işlerde çalışanlar</t>
  </si>
  <si>
    <t>7531-Terziler, elbise yapımcıları, kürk ve şapka yapımcıları</t>
  </si>
  <si>
    <t>7532-Giyim eşyası ve ilgili kalıp yapımcıları ve kesimcileri</t>
  </si>
  <si>
    <t>7533-Dikişçiler, nakışçılar ve ilgili işlerde çalışanlar</t>
  </si>
  <si>
    <t>7534-Döşemeciler ve ilgili işlerde çalışanlar</t>
  </si>
  <si>
    <t>7535-Ham deri işleyiciler, tabakçılar ve postçular</t>
  </si>
  <si>
    <t>7536-Ayakkabı yapımcıları ve ilgili işlerde çalışanlar</t>
  </si>
  <si>
    <t>754-Diğer sanatkarlar ve ilgili işlerde çalışanlar</t>
  </si>
  <si>
    <t>7541-Su altında çalışanlar (dalgıçlar ve balıkadamlar)</t>
  </si>
  <si>
    <t>7542-Ateşleyiciler ve patlatma işlerinde çalışanlar</t>
  </si>
  <si>
    <t>7543-Ürün sınıflandırıcıları ve test edicileri (gıda ve içecekler hariç)</t>
  </si>
  <si>
    <t>7544-Dezenfekte edenler ve diğer zararlı böcek veya yabani ot kontrolörleri</t>
  </si>
  <si>
    <t>7549-Başka yerde sınıflandırılmamış sanatkarlar ve ilgili işlerde çalışanlar</t>
  </si>
  <si>
    <t>8-Tesis ve makine operatörleri ve montajcılar</t>
  </si>
  <si>
    <t>81-Sabit tesis ve makine operatörleri</t>
  </si>
  <si>
    <t>811-Madencilik ve mineral işleme tesisi operatörleri</t>
  </si>
  <si>
    <t>8111-Maden ve taşocağı makine ve tesis operatörleri</t>
  </si>
  <si>
    <t>8112-Mineral ve taş işleme tesisi operatörleri</t>
  </si>
  <si>
    <t>8113-Kuyu açma ve sondaj makineleri operatörleri ve ilgili çalışanlar</t>
  </si>
  <si>
    <t>8114-Çimento, taş ve diğer mineral ürünler ile ilgili makine operatörleri</t>
  </si>
  <si>
    <t>812-Metal işleme ve perdahlama tesisi operatörleri</t>
  </si>
  <si>
    <t>8121-Metal işleme tesisi operatörleri</t>
  </si>
  <si>
    <t>8122-Metal perdahlama, astarlama ve kaplama makinesi operatörleri</t>
  </si>
  <si>
    <t>813-Kimyasal ve fotoğrafik ürünler tesis ve makine operatörleri</t>
  </si>
  <si>
    <t>8131-Kimyasal ürünler tesis ve makine operatörleri</t>
  </si>
  <si>
    <t>8132-Fotoğrafik ürünler makine operatörleri</t>
  </si>
  <si>
    <t>814-Kauçuk, plastik ve kağıt ürünleri makine operatörleri</t>
  </si>
  <si>
    <t>8141-Kauçuk ürünleri makine operatörleri</t>
  </si>
  <si>
    <t>8142-Plastik ürünleri makine operatörleri</t>
  </si>
  <si>
    <t>8143-Kağıt ürünleri makine operatörleri</t>
  </si>
  <si>
    <t>815-Tekstil, kürk ve deri ürünleri makine operatörleri</t>
  </si>
  <si>
    <t>8151-Elyaf hazırlama, bükme ve sarma makineleri operatörleri</t>
  </si>
  <si>
    <t>8152-Dokuma ve örme makineleri operatörleri</t>
  </si>
  <si>
    <t>8153-Dikiş makinesi operatörleri</t>
  </si>
  <si>
    <t>8154-Ağartma, boyama ve kumaş temizleme makineleri operatörleri</t>
  </si>
  <si>
    <t>8155-Kürk ve deri hazırlama makineleri operatörleri</t>
  </si>
  <si>
    <t>8156-Ayakkabı, çanta, kemer vb. yapımı ile ilgili makine operatörleri</t>
  </si>
  <si>
    <t>8157-Çamaşırhane ve kuru temizleme makineleri operatörleri</t>
  </si>
  <si>
    <t>8159-Başka yerde sınıflandırılmamış tekstil, kürk ve deri ürünleri makine operatörleri</t>
  </si>
  <si>
    <t>816-Gıda ve ilgili ürünlerin makine operatörleri</t>
  </si>
  <si>
    <t>8160-Gıda ve ilgili ürünlerin makine operatörleri</t>
  </si>
  <si>
    <t>817-Ağaç işleme ve kağıt yapım tesis operatörleri</t>
  </si>
  <si>
    <t>8171-Kağıt hamuru ve kağıt imalat tesisi operatörleri</t>
  </si>
  <si>
    <t>8172-Ağaç işleme tesisi operatörleri</t>
  </si>
  <si>
    <t>818-Diğer sabit tesis ve makine operatörleri</t>
  </si>
  <si>
    <t>8181-Cam ve seramik tesis operatörleri</t>
  </si>
  <si>
    <t>8182-Buhar makinesi ve kazan (boyler) operatörleri</t>
  </si>
  <si>
    <t>8183-Paketleme, şişeleme ve etiketleme makine operatörleri</t>
  </si>
  <si>
    <t>8189-Başka yerde sınıflandırılmamış sabit tesis ve makine operatörleri</t>
  </si>
  <si>
    <t>82-Montajcılar</t>
  </si>
  <si>
    <t>821-Montajcılar</t>
  </si>
  <si>
    <t>8211-Mekanik makine montajcıları</t>
  </si>
  <si>
    <t>8212-Elektrikli ve elektronik ekipman montajcıları</t>
  </si>
  <si>
    <t>8219-Başka yerde sınıflandırılmamış montajcılar</t>
  </si>
  <si>
    <t>83-Sürücüler ve hareketli tesis operatörleri</t>
  </si>
  <si>
    <t>831-Lokomotif motoru sürücüleri ve ilgili çalışanlar</t>
  </si>
  <si>
    <t>8311-Lokomotif motoru sürücüleri</t>
  </si>
  <si>
    <t>8312-Demiryolu frencileri, sinyalizasyon ve makas operatörleri</t>
  </si>
  <si>
    <t>832-Araba, kamyonet ve motosiklet sürücüleri</t>
  </si>
  <si>
    <t>8321-Motosiklet sürücüleri</t>
  </si>
  <si>
    <t>8322-Otomobil, taksi ve kamyonet sürücüleri</t>
  </si>
  <si>
    <t>833-Ağır yük kamyonu ve otobüs sürücüleri</t>
  </si>
  <si>
    <t>8331-Otobüs ve tramvay sürücüleri</t>
  </si>
  <si>
    <t>8332-Ağır yük taşıtları ve kamyon sürücüleri</t>
  </si>
  <si>
    <t>834-Hareketli tesis operatörleri</t>
  </si>
  <si>
    <t>8341-Motorlu tarım ve ormancılık tesisi operatörleri</t>
  </si>
  <si>
    <t>8342-Hafriyat makineleri ve benzer makinelerin operatörleri</t>
  </si>
  <si>
    <t>8343-Vinç, yük asansörü ve ilgili tesis operatörleri</t>
  </si>
  <si>
    <t>8344-Forklift vb. yükleme-boşaltma yapan araçların operatörleri</t>
  </si>
  <si>
    <t>835-Gemi güverte tayfaları ve ilgili çalışanlar</t>
  </si>
  <si>
    <t>8350-Gemi güverte tayfaları ve ilgili çalışanlar</t>
  </si>
  <si>
    <t>9-Nitelik gerektirmeyen meslekler</t>
  </si>
  <si>
    <t>91-Temizlikçiler ve yardımcılar</t>
  </si>
  <si>
    <t>911-Ev, otel ve bürolarda çalışan temizlikçiler ve yardımcılar</t>
  </si>
  <si>
    <t>9111-Evlerde çalışan temizlikçiler ve ev işleri yardımcıları</t>
  </si>
  <si>
    <t>9112-Büro, otel ve diğer işyerlerinde çalışan temizlikçiler ve yardımcılar</t>
  </si>
  <si>
    <t>912-Taşıt ve pencere temizleme ile çamaşır yıkama ve diğer elle yapılan temizlik işlerinde çalışanlar</t>
  </si>
  <si>
    <t>9121-Çamaşırcılar ve ütücüler</t>
  </si>
  <si>
    <t>9122-Taşıt temizleyicileri</t>
  </si>
  <si>
    <t>9123-Pencere temizleyicileri</t>
  </si>
  <si>
    <t>9129-Diğer temizlik işlerinde çalışanlar</t>
  </si>
  <si>
    <t>92-Tarım, ormancılık ve balıkçılık sektörlerinde nitelik gerektirmeyen işlerde çalışanlar</t>
  </si>
  <si>
    <t>921-Tarım, ormancılık ve balıkçılık sektörlerinde nitelik gerektirmeyen işlerde çalışanlar</t>
  </si>
  <si>
    <t>9211-Bitkisel üretim yapan çiftliklerde nitelik gerektirmeyen işlerde çalışanlar</t>
  </si>
  <si>
    <t>9212-Çiftlik hayvanları yetiştiriciliği yapan çiftliklerde nitelik gerektirmeyen işlerde çalışanlar</t>
  </si>
  <si>
    <t>9213-Karma çiftçilik (bitkisel üretim ve çiftlik hayvanları yetiştiriciliği) yapılan çiftliklerde nitelik gerektirmeyen işlerde çalışanlar</t>
  </si>
  <si>
    <t>9214-Bahçe ve bahçe bitkileri işlerinde nitelik gerektirmeyen işlerde çalışanlar</t>
  </si>
  <si>
    <t>9215-Ormancılıkla ilgili nitelik gerektirmeyen işlerde çalışanlar</t>
  </si>
  <si>
    <t>9216-Balıkçılık ve su ürünleri işlerinde nitelik gerektirmeyen işlerde çalışanlar</t>
  </si>
  <si>
    <t>93-Madencilik, inşaat, imalat ve ulaştırma sektörlerinde nitelik gerektirmeyen işlerde çalışanlar</t>
  </si>
  <si>
    <t>931-Madencilik ve inşaat sektörlerinde nitelik gerektirmeyen işlerde çalışanlar</t>
  </si>
  <si>
    <t>9311-Madencilik ve taşocakçılığı sektörlerinde nitelik gerektirmeyen işlerde çalışanlar</t>
  </si>
  <si>
    <t>9312-Bina dışı inşaat sektöründe nitelik gerektirmeyen işlerde çalışanlar</t>
  </si>
  <si>
    <t>9313-Bina inşaatı sektöründe nitelik gerektirmeyen işlerde çalışanlar</t>
  </si>
  <si>
    <t>932-İmalat sektöründe nitelik gerektirmeyen işlerde çalışanlar</t>
  </si>
  <si>
    <t>9321-Elle paketleme işlerinde çalışanlar</t>
  </si>
  <si>
    <t>9329-Başka yerde sınıflandırılmamış imalat sektöründe nitelik gerektirmeyen işlerde çalışanlar</t>
  </si>
  <si>
    <t>933-Ulaştırma ve depolama sektörlerinde nitelik gerektirmeyen işlerde çalışanlar</t>
  </si>
  <si>
    <t>9331-El ve pedal ile sürülen taşıtların sürücüleri</t>
  </si>
  <si>
    <t>9332-Hayvanlar tarafından çekilen taşıtların ve makinelerin sürücüleri</t>
  </si>
  <si>
    <t>9333-Yükleme-boşaltma işlerinde nitelik gerektirmeyen işlerde çalışanlar</t>
  </si>
  <si>
    <t>9334-Raf istifleme işlerinde nitelik gerektirmeyen işlerde çalışanlar</t>
  </si>
  <si>
    <t>94-Yiyecek hazırlama yardımcıları</t>
  </si>
  <si>
    <t>941-Yiyecek hazırlama yardımcıları</t>
  </si>
  <si>
    <t>9411-Fast food hazırlayıcıları</t>
  </si>
  <si>
    <t>9412-Mutfak yardımcıları</t>
  </si>
  <si>
    <t>95-Cadde/sokak ve ilgili satış ve hizmet çalışanları</t>
  </si>
  <si>
    <t>951-Cadde/sokak ve ilgili hizmet çalışanları</t>
  </si>
  <si>
    <t>9510-Cadde/Sokak ve ilgili hizmet çalışanları</t>
  </si>
  <si>
    <t>952-Sokak satıcıları (gıda hariç)</t>
  </si>
  <si>
    <t>9520-Sokak satıcıları (gıda hariç)</t>
  </si>
  <si>
    <t>96-Çöpçüler ve diğer nitelik gerektirmeyen işlerde çalışanlar</t>
  </si>
  <si>
    <t>961-Çöpçüler</t>
  </si>
  <si>
    <t>9611-Çöp ve geri dönüşüm atıkları toplayıcıları</t>
  </si>
  <si>
    <t>9612-Çöp tasnif ediciler</t>
  </si>
  <si>
    <t>9613-Sokak, park ve benzeri halka açık yerleri süpürenler ve ilgili işçiler</t>
  </si>
  <si>
    <t>962-Diğer nitelik gerektirmeyen işlerde çalışanlar</t>
  </si>
  <si>
    <t>9621-Kuryeler, paket dağıtıcıları ve bavul taşıyıcıları</t>
  </si>
  <si>
    <t>9622-Düzensiz işlerde çalışanlar</t>
  </si>
  <si>
    <t>9623-Sayaç okuyucular ve otomatik satış yapan makinelerden para toplayanlar</t>
  </si>
  <si>
    <t>9624-Su taşıyıcılar ve yakacak odun toplayıcılar</t>
  </si>
  <si>
    <t>9629-Başka yerde sınıflandırılmamış nitelik gerektirmeyen işlerde çalışanlar</t>
  </si>
  <si>
    <t>732-Basım ile ilgili işlerde çalışanlar</t>
  </si>
  <si>
    <r>
      <t xml:space="preserve">  1 Gün
  </t>
    </r>
    <r>
      <rPr>
        <sz val="10"/>
        <rFont val="Times New Roman"/>
        <family val="1"/>
        <charset val="162"/>
      </rPr>
      <t>1 Day</t>
    </r>
  </si>
  <si>
    <r>
      <t xml:space="preserve">  2-7 Gün
  </t>
    </r>
    <r>
      <rPr>
        <sz val="10"/>
        <rFont val="Times New Roman"/>
        <family val="1"/>
        <charset val="162"/>
      </rPr>
      <t>2-7 Day</t>
    </r>
  </si>
  <si>
    <r>
      <t xml:space="preserve">  8-30 Gün
  </t>
    </r>
    <r>
      <rPr>
        <sz val="10"/>
        <rFont val="Times New Roman"/>
        <family val="1"/>
        <charset val="162"/>
      </rPr>
      <t>8 - 30 Days</t>
    </r>
  </si>
  <si>
    <r>
      <t xml:space="preserve">1 Aydan fazla - 3 Ay (Dahil)
</t>
    </r>
    <r>
      <rPr>
        <sz val="10"/>
        <rFont val="Times New Roman"/>
        <family val="1"/>
        <charset val="162"/>
      </rPr>
      <t>More than a month-3 months</t>
    </r>
  </si>
  <si>
    <r>
      <t xml:space="preserve">3 Aydan fazla -  1Yıl (Dahil)
</t>
    </r>
    <r>
      <rPr>
        <sz val="10"/>
        <rFont val="Times New Roman"/>
        <family val="1"/>
        <charset val="162"/>
      </rPr>
      <t>More than 3 Months - 1 Year</t>
    </r>
  </si>
  <si>
    <r>
      <t xml:space="preserve">1 Yıldan fazla-  2 Yıl (Dahil)
</t>
    </r>
    <r>
      <rPr>
        <sz val="10"/>
        <rFont val="Times New Roman"/>
        <family val="1"/>
        <charset val="162"/>
      </rPr>
      <t>More than a year- 2 Years</t>
    </r>
  </si>
  <si>
    <r>
      <t xml:space="preserve">2 Yıldan fazla-  5 Yıl  (Dahil)
</t>
    </r>
    <r>
      <rPr>
        <sz val="10"/>
        <rFont val="Times New Roman"/>
        <family val="1"/>
        <charset val="162"/>
      </rPr>
      <t>More than 2 years-5 Years</t>
    </r>
  </si>
  <si>
    <r>
      <t xml:space="preserve">5 Yıldan fazla-  10 Yıl (Dahil)
</t>
    </r>
    <r>
      <rPr>
        <sz val="10"/>
        <rFont val="Times New Roman"/>
        <family val="1"/>
        <charset val="162"/>
      </rPr>
      <t>More than 5 years-10 Years</t>
    </r>
  </si>
  <si>
    <r>
      <t xml:space="preserve">10+  Yıl 
</t>
    </r>
    <r>
      <rPr>
        <sz val="10"/>
        <rFont val="Times New Roman"/>
        <family val="1"/>
        <charset val="162"/>
      </rPr>
      <t>10+ Years</t>
    </r>
  </si>
  <si>
    <r>
      <t>Toplam -</t>
    </r>
    <r>
      <rPr>
        <sz val="10"/>
        <rFont val="Times New Roman"/>
        <family val="1"/>
        <charset val="162"/>
      </rPr>
      <t xml:space="preserve"> Total</t>
    </r>
  </si>
  <si>
    <r>
      <t xml:space="preserve">Bilinmeyen
</t>
    </r>
    <r>
      <rPr>
        <sz val="10"/>
        <rFont val="Times New Roman"/>
        <family val="1"/>
        <charset val="162"/>
      </rPr>
      <t>Unknown</t>
    </r>
  </si>
  <si>
    <r>
      <t xml:space="preserve">Kod no
</t>
    </r>
    <r>
      <rPr>
        <sz val="10"/>
        <color theme="1"/>
        <rFont val="Times New Roman"/>
        <family val="1"/>
        <charset val="162"/>
      </rPr>
      <t>Code no</t>
    </r>
  </si>
  <si>
    <t>000</t>
  </si>
  <si>
    <r>
      <rPr>
        <b/>
        <sz val="10"/>
        <color theme="1"/>
        <rFont val="Times New Roman"/>
        <family val="1"/>
        <charset val="162"/>
      </rPr>
      <t>Yaranın türü bilinmeyen veya belirtilmemiş</t>
    </r>
    <r>
      <rPr>
        <sz val="10"/>
        <color theme="1"/>
        <rFont val="Times New Roman"/>
        <family val="1"/>
        <charset val="162"/>
      </rPr>
      <t xml:space="preserve">
Type of injury unknown or unspecified</t>
    </r>
  </si>
  <si>
    <t>010</t>
  </si>
  <si>
    <r>
      <t>Yaralar ve yüzeysel yaralanmalar</t>
    </r>
    <r>
      <rPr>
        <sz val="10"/>
        <color theme="1"/>
        <rFont val="Times New Roman"/>
        <family val="1"/>
        <charset val="162"/>
      </rPr>
      <t xml:space="preserve">
Wounds and superficial injuries</t>
    </r>
  </si>
  <si>
    <t>011</t>
  </si>
  <si>
    <t>Yüzeysel yaralanmalar
Superficial injuries</t>
  </si>
  <si>
    <t>012</t>
  </si>
  <si>
    <t>Açık yaralar
Open wounds</t>
  </si>
  <si>
    <t>019</t>
  </si>
  <si>
    <t>Diğer tür yaralar ve yüzeysel yaralanmalar
Other types of wounds and superficial injuries</t>
  </si>
  <si>
    <t>020</t>
  </si>
  <si>
    <r>
      <t>Kemik kırıkları</t>
    </r>
    <r>
      <rPr>
        <sz val="10"/>
        <color theme="1"/>
        <rFont val="Times New Roman"/>
        <family val="1"/>
        <charset val="162"/>
      </rPr>
      <t xml:space="preserve">
Bone fractures</t>
    </r>
  </si>
  <si>
    <t>021</t>
  </si>
  <si>
    <t>Kapalı kırıklar
Closed fractures</t>
  </si>
  <si>
    <t>022</t>
  </si>
  <si>
    <t>Açık kırıklar
Open fractures</t>
  </si>
  <si>
    <t>029</t>
  </si>
  <si>
    <t>Diğer tür kemik kırıkları
Other types of bone fractures</t>
  </si>
  <si>
    <t>030</t>
  </si>
  <si>
    <r>
      <t xml:space="preserve">Çıkıklar, burkulmalar ve incinmeler
</t>
    </r>
    <r>
      <rPr>
        <sz val="10"/>
        <color theme="1"/>
        <rFont val="Times New Roman"/>
        <family val="1"/>
        <charset val="162"/>
      </rPr>
      <t>Dislocations, sprains and strains</t>
    </r>
  </si>
  <si>
    <t>031</t>
  </si>
  <si>
    <t>Çıkıklar ve yarı çıkıklar
Dislocations and subluxations</t>
  </si>
  <si>
    <t>032</t>
  </si>
  <si>
    <t>Burkulmalar ve incinmeler
Sprains and strains</t>
  </si>
  <si>
    <t>039</t>
  </si>
  <si>
    <t>Diğer tür çıkık, burkulma ve incinmeler
Other types of dislocations, sprains and strains</t>
  </si>
  <si>
    <t>040</t>
  </si>
  <si>
    <r>
      <t xml:space="preserve">Travma sonucu organ kaybı (bedenin bir parçasının kaybı)
</t>
    </r>
    <r>
      <rPr>
        <sz val="10"/>
        <color theme="1"/>
        <rFont val="Times New Roman"/>
        <family val="1"/>
        <charset val="162"/>
      </rPr>
      <t>Traumatic amputations (Loss of body parts)</t>
    </r>
  </si>
  <si>
    <t>050</t>
  </si>
  <si>
    <r>
      <t xml:space="preserve">Beyin sarsıntısı ve iç yaralanmalar
</t>
    </r>
    <r>
      <rPr>
        <sz val="10"/>
        <color theme="1"/>
        <rFont val="Times New Roman"/>
        <family val="1"/>
        <charset val="162"/>
      </rPr>
      <t>Concussion and internal injuries</t>
    </r>
  </si>
  <si>
    <t>051</t>
  </si>
  <si>
    <t>Beyin sarsıntısı ve kafatası yaralanmaları
Concussion and intracranial injuries</t>
  </si>
  <si>
    <t>052</t>
  </si>
  <si>
    <t>İç yaralanmalar
Internal injuries</t>
  </si>
  <si>
    <t>059</t>
  </si>
  <si>
    <t>Diğer tür beyin sarsıntısı ve iç yaralanmalar
Other types of concussion and internal injuries</t>
  </si>
  <si>
    <t>060</t>
  </si>
  <si>
    <r>
      <t xml:space="preserve">Yanıklar, kaynar su ile kavrulma ve donmalar
</t>
    </r>
    <r>
      <rPr>
        <sz val="10"/>
        <color theme="1"/>
        <rFont val="Times New Roman"/>
        <family val="1"/>
        <charset val="162"/>
      </rPr>
      <t>Burns, scalds and frostbites</t>
    </r>
  </si>
  <si>
    <t>061</t>
  </si>
  <si>
    <t>Yanıklar ve kaynar su ile kavrulmalar (termal)
Burns and scalds (thermal)</t>
  </si>
  <si>
    <t>062</t>
  </si>
  <si>
    <t>Kimyasal yanıklar (korozyon)
Chemical burns (corrosions)</t>
  </si>
  <si>
    <t>063</t>
  </si>
  <si>
    <t>Donmalar
Frostbites</t>
  </si>
  <si>
    <t>069</t>
  </si>
  <si>
    <t>Diğer tür yanıklar, kaynar su ile kavrulma ve donmalar- Other types of burns, scalds and frostbites</t>
  </si>
  <si>
    <t>070</t>
  </si>
  <si>
    <r>
      <t xml:space="preserve">Zehirlenme ve enfeksiyonlar
</t>
    </r>
    <r>
      <rPr>
        <sz val="10"/>
        <color theme="1"/>
        <rFont val="Times New Roman"/>
        <family val="1"/>
        <charset val="162"/>
      </rPr>
      <t>Poisonings and infections</t>
    </r>
  </si>
  <si>
    <t>071</t>
  </si>
  <si>
    <t>Akut zehirlenmeler
Acute poisonings</t>
  </si>
  <si>
    <t>072</t>
  </si>
  <si>
    <t>Akut enfeksiyonlar
Acute infections</t>
  </si>
  <si>
    <t>079</t>
  </si>
  <si>
    <t>Diğer tür zehirlenme ve enfeksiyonlar
Other types of poisonings and infections</t>
  </si>
  <si>
    <t>080</t>
  </si>
  <si>
    <r>
      <t xml:space="preserve">Suda boğulma ve nefesin kesilmesi
</t>
    </r>
    <r>
      <rPr>
        <sz val="10"/>
        <color theme="1"/>
        <rFont val="Times New Roman"/>
        <family val="1"/>
        <charset val="162"/>
      </rPr>
      <t>Drowning and asphyxiation</t>
    </r>
  </si>
  <si>
    <t>081</t>
  </si>
  <si>
    <t>Nefesin kesilmesi
Asphyxiation</t>
  </si>
  <si>
    <t>082</t>
  </si>
  <si>
    <t>Suda boğulma ve ölümle sonuçlanmayan boğulma
Drowning and non-fatal submersions</t>
  </si>
  <si>
    <t>089</t>
  </si>
  <si>
    <t>Diğer tür boğulma ve nefesin kesilmesi
Other types of drowning and asphyxiation</t>
  </si>
  <si>
    <t>090</t>
  </si>
  <si>
    <r>
      <t xml:space="preserve">Ses, titreşim ve basınç etkileri
</t>
    </r>
    <r>
      <rPr>
        <sz val="10"/>
        <color theme="1"/>
        <rFont val="Times New Roman"/>
        <family val="1"/>
        <charset val="162"/>
      </rPr>
      <t>Effects of sound, vibration and pressure</t>
    </r>
  </si>
  <si>
    <t>091</t>
  </si>
  <si>
    <t>Akut işitme kaybı
Acute hearing losses</t>
  </si>
  <si>
    <t>092</t>
  </si>
  <si>
    <t>Basınç etkileri (yüksek basınca bağlı)
Effects of pressure (barotrauma)</t>
  </si>
  <si>
    <t>099</t>
  </si>
  <si>
    <t>Diğer tür ses, titreşim ve basınç etkileri
Other effects of sound, vibration and pressure</t>
  </si>
  <si>
    <t>100</t>
  </si>
  <si>
    <r>
      <t xml:space="preserve">Aşırı ısı, ışık ve radyasyon etkileri- </t>
    </r>
    <r>
      <rPr>
        <sz val="10"/>
        <color theme="1"/>
        <rFont val="Times New Roman"/>
        <family val="1"/>
        <charset val="162"/>
      </rPr>
      <t>Effects of temperature extremes, light and radiation</t>
    </r>
  </si>
  <si>
    <t>101</t>
  </si>
  <si>
    <t>Sıcaklık ve güneş çarpması
Heat and sunstroke</t>
  </si>
  <si>
    <t>102</t>
  </si>
  <si>
    <t>Radyasyon etkileri (termal olmayan)
Effects of radiation (non-thermal)</t>
  </si>
  <si>
    <t>103</t>
  </si>
  <si>
    <t>İndirgenmiş ısı etkileri
Effects of reduced temperature</t>
  </si>
  <si>
    <t>109</t>
  </si>
  <si>
    <t>Diğer tür aşırı ısı, ışık ve radyasyon etkileri
Other effects of temperature extremes, light and radiation</t>
  </si>
  <si>
    <t>110</t>
  </si>
  <si>
    <r>
      <t xml:space="preserve">Şok- </t>
    </r>
    <r>
      <rPr>
        <sz val="10"/>
        <color theme="1"/>
        <rFont val="Times New Roman"/>
        <family val="1"/>
        <charset val="162"/>
      </rPr>
      <t>Shock</t>
    </r>
  </si>
  <si>
    <t>111</t>
  </si>
  <si>
    <t>Saldırı ve tehdit (korkutma) sonrası şoklar
Shocks after aggression and threats</t>
  </si>
  <si>
    <t>112</t>
  </si>
  <si>
    <t>Travma şokları
Traumatic shocks</t>
  </si>
  <si>
    <t>119</t>
  </si>
  <si>
    <t>Diğer tür şoklar
Other types of shocks</t>
  </si>
  <si>
    <t>120</t>
  </si>
  <si>
    <r>
      <t xml:space="preserve">Birden fazla sayıda yaralanmalar
</t>
    </r>
    <r>
      <rPr>
        <sz val="10"/>
        <color theme="1"/>
        <rFont val="Times New Roman"/>
        <family val="1"/>
        <charset val="162"/>
      </rPr>
      <t>Multiple injuries</t>
    </r>
  </si>
  <si>
    <r>
      <t xml:space="preserve">Diğer başlıklar altında içerilmeyen diğer belirtilmiş yaralanmalar- </t>
    </r>
    <r>
      <rPr>
        <sz val="10"/>
        <color theme="1"/>
        <rFont val="Times New Roman"/>
        <family val="1"/>
        <charset val="162"/>
      </rPr>
      <t>Other specified injuries not included under other headings</t>
    </r>
  </si>
  <si>
    <t>00</t>
  </si>
  <si>
    <r>
      <t xml:space="preserve">Yaranın vücuttaki yeri belirtilmemiş
</t>
    </r>
    <r>
      <rPr>
        <sz val="10"/>
        <color theme="1"/>
        <rFont val="Times New Roman"/>
        <family val="1"/>
        <charset val="162"/>
      </rPr>
      <t>Part of body injured, not specified</t>
    </r>
  </si>
  <si>
    <r>
      <t xml:space="preserve">Kafada meydana gelen belirtilmemiş alanlar
</t>
    </r>
    <r>
      <rPr>
        <sz val="10"/>
        <color theme="1"/>
        <rFont val="Times New Roman"/>
        <family val="1"/>
        <charset val="162"/>
      </rPr>
      <t>Head, not further specified</t>
    </r>
  </si>
  <si>
    <t>Kafa, beyin ve beyine bağlı sinir ve damarları
Head (Caput), brain and cranial nerves and vessels</t>
  </si>
  <si>
    <t>Yüz bölgesi
Facial area</t>
  </si>
  <si>
    <t>Göz(ler)
Eye(s)</t>
  </si>
  <si>
    <t>Kulak(lar) 
Ear(s)</t>
  </si>
  <si>
    <t>Dişler
Teeth</t>
  </si>
  <si>
    <t>Kafa; çeşitli bölgeleri etkilenmiş
Head, multiple sites affected</t>
  </si>
  <si>
    <t>Kafa; yukarıda belirtilmemiş diğer bölgeler
Head, other parts not mentioned above</t>
  </si>
  <si>
    <r>
      <t xml:space="preserve">Boyun; boyundaki omurilik ve omur dahil
</t>
    </r>
    <r>
      <rPr>
        <sz val="10"/>
        <color theme="1"/>
        <rFont val="Times New Roman"/>
        <family val="1"/>
        <charset val="162"/>
      </rPr>
      <t>Neck, inclusive spine and vertebra in the neck</t>
    </r>
  </si>
  <si>
    <t>Boyun; boyundaki omurilik ve omur dahil
Neck, inclusive spine and vertebra in the neck</t>
  </si>
  <si>
    <t>Boyun; yukarıda belirtilmeyen diğer bölgeleri
Neck, other parts not mentioned above</t>
  </si>
  <si>
    <t>Sırt; sırttaki omurilik ve omur dahil
Back, including spine and vertebra in the back</t>
  </si>
  <si>
    <t>Sırt; yukarıda belirtilmeyen diğer bölgeleri
Back, other parts not mentioned above</t>
  </si>
  <si>
    <r>
      <t xml:space="preserve">Gövde ve organlar; belirtilmemiş alanlar
</t>
    </r>
    <r>
      <rPr>
        <sz val="10"/>
        <color theme="1"/>
        <rFont val="Times New Roman"/>
        <family val="1"/>
        <charset val="162"/>
      </rPr>
      <t>Torso and organs, not further specified</t>
    </r>
  </si>
  <si>
    <t>Göğüs kafesi (kaburga), eklem ve kürek kemikleri dahil olmak üzere kaburgalar - Rib cage, ribs including joints and shoulder blades</t>
  </si>
  <si>
    <t>Organlarıyla birlikte göğüs bölgesi
Chest area including organs</t>
  </si>
  <si>
    <t>Organlarıyla birlikte karınla ilgili ve sırtın alt bölümü (kalça kısmı)
Pelvic and abdominal area including organs</t>
  </si>
  <si>
    <t>Gövde; çeşitli bölgeleri etkilenmiş
Torso, multiple sites affected</t>
  </si>
  <si>
    <t>Gövde; yukarıda belirtilmeyen diğer bölgeleri
Torso, other parts not mentioned above</t>
  </si>
  <si>
    <r>
      <t xml:space="preserve">Kollar; belirtilmemiş alanlar
</t>
    </r>
    <r>
      <rPr>
        <sz val="10"/>
        <color theme="1"/>
        <rFont val="Times New Roman"/>
        <family val="1"/>
        <charset val="162"/>
      </rPr>
      <t>Upper Extremities, not further specified</t>
    </r>
  </si>
  <si>
    <t>Omuz ve omuz eklemleri
Shoulder and shoulder joints</t>
  </si>
  <si>
    <t>Dirsek dahil kol
Arm, including elbow</t>
  </si>
  <si>
    <t>El
Hand</t>
  </si>
  <si>
    <t>Parmak(lar)
Finger(s)</t>
  </si>
  <si>
    <t>Bilek
Wrist</t>
  </si>
  <si>
    <t>Kollar; çeşitli bölgeleri etkilenmiş
Upper extremities, multiple sites affected</t>
  </si>
  <si>
    <t>Kollar; yukarıda belirtilmemiş diğer bölgeleri
Upper extremities, other parts not mentioned above</t>
  </si>
  <si>
    <r>
      <t xml:space="preserve">Bacaklar; belirtilmemiş alanlar
</t>
    </r>
    <r>
      <rPr>
        <sz val="10"/>
        <color theme="1"/>
        <rFont val="Times New Roman"/>
        <family val="1"/>
        <charset val="162"/>
      </rPr>
      <t>Lower Extremities, not further specified</t>
    </r>
  </si>
  <si>
    <t>Kalça ve kalça eklemleri
Hip and hip joint</t>
  </si>
  <si>
    <t>Diz dahil bacak
Leg, including knee</t>
  </si>
  <si>
    <t>Ayak bileği
Ankle</t>
  </si>
  <si>
    <t>Ayak
Foot</t>
  </si>
  <si>
    <t>Ayak parmak(lar)ı
Toe(s)</t>
  </si>
  <si>
    <t>Bacaklar; çeşitli bölgeleri etkilenmiş
Lower extremities, multiple sites affected</t>
  </si>
  <si>
    <t>Bacaklar; yukarıda belirtilmemiş diğer bölgeleri
Lower Extremities, other parts not mentioned above</t>
  </si>
  <si>
    <r>
      <t xml:space="preserve">Tüm beden ve çeşitli bölgeler; belirlenmemiş alanlar
</t>
    </r>
    <r>
      <rPr>
        <sz val="10"/>
        <color theme="1"/>
        <rFont val="Times New Roman"/>
        <family val="1"/>
        <charset val="162"/>
      </rPr>
      <t>Whole body and multiple sites, not further specified</t>
    </r>
  </si>
  <si>
    <t>Tüm beden (bütün vücuda tesir eden etkiler)
Whole body (Systemic effects)</t>
  </si>
  <si>
    <t>Bedenin, etkilenmiş çeşitli bölgeleri
Multiple sites of the body affected</t>
  </si>
  <si>
    <r>
      <t>Bilinmeyen-</t>
    </r>
    <r>
      <rPr>
        <sz val="10"/>
        <rFont val="Times New Roman"/>
        <family val="1"/>
        <charset val="162"/>
      </rPr>
      <t>Unk.</t>
    </r>
  </si>
  <si>
    <r>
      <t xml:space="preserve">Toplam- </t>
    </r>
    <r>
      <rPr>
        <sz val="10"/>
        <rFont val="Times New Roman"/>
        <family val="1"/>
        <charset val="162"/>
      </rPr>
      <t>Total</t>
    </r>
  </si>
  <si>
    <r>
      <t xml:space="preserve">0 Çalışan (Kendi hesabına çalışan) - </t>
    </r>
    <r>
      <rPr>
        <sz val="10"/>
        <rFont val="Times New Roman"/>
        <family val="1"/>
        <charset val="162"/>
      </rPr>
      <t>employees (Self-employed without employees)</t>
    </r>
  </si>
  <si>
    <r>
      <t xml:space="preserve">1-3 Çalışan </t>
    </r>
    <r>
      <rPr>
        <sz val="10"/>
        <rFont val="Times New Roman"/>
        <family val="1"/>
        <charset val="162"/>
      </rPr>
      <t xml:space="preserve"> - employees</t>
    </r>
  </si>
  <si>
    <r>
      <t>4-9 Çalışan</t>
    </r>
    <r>
      <rPr>
        <sz val="10"/>
        <rFont val="Times New Roman"/>
        <family val="1"/>
        <charset val="162"/>
      </rPr>
      <t xml:space="preserve"> - employees</t>
    </r>
  </si>
  <si>
    <r>
      <t>10-20 Çalışan</t>
    </r>
    <r>
      <rPr>
        <sz val="10"/>
        <rFont val="Times New Roman"/>
        <family val="1"/>
        <charset val="162"/>
      </rPr>
      <t xml:space="preserve"> - employees</t>
    </r>
  </si>
  <si>
    <r>
      <t>21-49 Çalışan</t>
    </r>
    <r>
      <rPr>
        <sz val="10"/>
        <rFont val="Times New Roman"/>
        <family val="1"/>
        <charset val="162"/>
      </rPr>
      <t xml:space="preserve"> - employees</t>
    </r>
  </si>
  <si>
    <r>
      <t>50-99 Çalışan</t>
    </r>
    <r>
      <rPr>
        <sz val="10"/>
        <rFont val="Times New Roman"/>
        <family val="1"/>
        <charset val="162"/>
      </rPr>
      <t xml:space="preserve"> - employees</t>
    </r>
  </si>
  <si>
    <r>
      <t>100-199 Çalışan</t>
    </r>
    <r>
      <rPr>
        <sz val="10"/>
        <rFont val="Times New Roman"/>
        <family val="1"/>
        <charset val="162"/>
      </rPr>
      <t xml:space="preserve"> - employees</t>
    </r>
  </si>
  <si>
    <r>
      <t>200-249 Çalışan</t>
    </r>
    <r>
      <rPr>
        <sz val="10"/>
        <rFont val="Times New Roman"/>
        <family val="1"/>
        <charset val="162"/>
      </rPr>
      <t xml:space="preserve"> - employees</t>
    </r>
  </si>
  <si>
    <r>
      <t>250-499 Çalışan</t>
    </r>
    <r>
      <rPr>
        <sz val="10"/>
        <rFont val="Times New Roman"/>
        <family val="1"/>
        <charset val="162"/>
      </rPr>
      <t xml:space="preserve"> - employees</t>
    </r>
  </si>
  <si>
    <r>
      <t>500-999 Çalışan</t>
    </r>
    <r>
      <rPr>
        <sz val="10"/>
        <rFont val="Times New Roman"/>
        <family val="1"/>
        <charset val="162"/>
      </rPr>
      <t xml:space="preserve"> - employees</t>
    </r>
  </si>
  <si>
    <r>
      <t>1000 + Çalışan</t>
    </r>
    <r>
      <rPr>
        <sz val="10"/>
        <rFont val="Times New Roman"/>
        <family val="1"/>
        <charset val="162"/>
      </rPr>
      <t xml:space="preserve"> - employees</t>
    </r>
  </si>
  <si>
    <r>
      <t xml:space="preserve">Bilinmeyen- </t>
    </r>
    <r>
      <rPr>
        <sz val="10"/>
        <rFont val="Times New Roman"/>
        <family val="1"/>
        <charset val="162"/>
      </rPr>
      <t>Unknown size</t>
    </r>
  </si>
  <si>
    <r>
      <t xml:space="preserve">Toplam - </t>
    </r>
    <r>
      <rPr>
        <sz val="10"/>
        <rFont val="Times New Roman"/>
        <family val="1"/>
        <charset val="162"/>
      </rPr>
      <t>Total</t>
    </r>
  </si>
  <si>
    <r>
      <t xml:space="preserve">Çalışılan ortamı belirtilmemiş
</t>
    </r>
    <r>
      <rPr>
        <sz val="10"/>
        <rFont val="Times New Roman"/>
        <family val="1"/>
        <charset val="162"/>
      </rPr>
      <t>Not specified</t>
    </r>
  </si>
  <si>
    <r>
      <t xml:space="preserve">Sürekli olarak çalıştığı sabit işyeri (örn: Atölye, İşyeri, Büro, Ek Bina vb…)
</t>
    </r>
    <r>
      <rPr>
        <sz val="10"/>
        <rFont val="Times New Roman"/>
        <family val="1"/>
        <charset val="162"/>
      </rPr>
      <t>Usual workstation or within the usual local unit of work</t>
    </r>
  </si>
  <si>
    <r>
      <t xml:space="preserve">Sabit olmayan geçici işyeri (örn.: Açık alan, İnşaat alanı, İş seyahati, Başka işyerinde toplantı)
</t>
    </r>
    <r>
      <rPr>
        <sz val="10"/>
        <rFont val="Times New Roman"/>
        <family val="1"/>
        <charset val="162"/>
      </rPr>
      <t>Occasional or mobile workstation or in a journey on behalf of the employer</t>
    </r>
  </si>
  <si>
    <r>
      <t xml:space="preserve">Diğer çalışılan ortam
</t>
    </r>
    <r>
      <rPr>
        <sz val="10"/>
        <rFont val="Times New Roman"/>
        <family val="1"/>
        <charset val="162"/>
      </rPr>
      <t>Other workstation</t>
    </r>
  </si>
  <si>
    <r>
      <t xml:space="preserve">Bilgi yok
</t>
    </r>
    <r>
      <rPr>
        <sz val="10"/>
        <rFont val="Times New Roman"/>
        <family val="1"/>
        <charset val="162"/>
      </rPr>
      <t>No information</t>
    </r>
  </si>
  <si>
    <r>
      <t xml:space="preserve">Sanayi (Endüstri) mevkii- Belirtilmemiş
</t>
    </r>
    <r>
      <rPr>
        <sz val="10"/>
        <rFont val="Times New Roman"/>
        <family val="1"/>
        <charset val="162"/>
      </rPr>
      <t>Industrial site - Not specified</t>
    </r>
  </si>
  <si>
    <t>Üretim alanı, fabrika, atölye
Production area, factory, workshop</t>
  </si>
  <si>
    <t>Bakım alanı, onarım atölyesi
Maintenance area, repair workshop</t>
  </si>
  <si>
    <t>013</t>
  </si>
  <si>
    <t>Temelde depo, yükleme, boşaltma için kullanılan alan
Area used principally for storage, loading, unloading</t>
  </si>
  <si>
    <t>Yukarıda listelenmemiş diğer başka 010 tür çalışılan çevre
Other group 010 type Working Environments not listed above</t>
  </si>
  <si>
    <r>
      <t xml:space="preserve">İnşaat mevkii, inşaat, açık hava taşocağı, açık hava madeni - Belirtilmemiş
</t>
    </r>
    <r>
      <rPr>
        <sz val="10"/>
        <rFont val="Times New Roman"/>
        <family val="1"/>
        <charset val="162"/>
      </rPr>
      <t>Construction site, construction, opencast quarry, opencast mine - Not specified</t>
    </r>
  </si>
  <si>
    <t>İnşaat mevkii – yeni inşa edilen bina
Construction site - building being constructed</t>
  </si>
  <si>
    <t>İnşaat mevkii – yıkılan, onarılan, bakımı yapılan bina
Construction site - building being demolished, repaired, maintained</t>
  </si>
  <si>
    <t>023</t>
  </si>
  <si>
    <t>Açık hava taşocağı, açık hava madeni, kazı, çukur (açık hava madenciliği ve çalışan taşocakları dahil)
Opencast quarry, opencast mine, excavation, trench (including opencast mines and working quarries)</t>
  </si>
  <si>
    <t>024</t>
  </si>
  <si>
    <t>İnşaat mevkii – yeraltı
Construction site - underground</t>
  </si>
  <si>
    <t>025</t>
  </si>
  <si>
    <t>İnşaat mevkii – su üstü veya üzerinde
Construction site - on / over water</t>
  </si>
  <si>
    <t>026</t>
  </si>
  <si>
    <t>İnşaat mevkii – yüksek basınçlı ortamda
Construction site - in a high-pressure environment</t>
  </si>
  <si>
    <t>Yukarıda listelenmemiş diğer başka 020 tür çalışılan çevre
Other group 020 type Working Environments not listed above</t>
  </si>
  <si>
    <r>
      <t xml:space="preserve">Çiftçilik, yetiştirmecilik, balık çiftçiliği, orman alanı - Belirtilmemiş
</t>
    </r>
    <r>
      <rPr>
        <sz val="10"/>
        <rFont val="Times New Roman"/>
        <family val="1"/>
        <charset val="162"/>
      </rPr>
      <t>Farming, breeding, fish farming, forest zone - Not specified</t>
    </r>
  </si>
  <si>
    <t>Yetiştirme alanı
Breeding area</t>
  </si>
  <si>
    <t>Çiftlik alanı – toprak ürünleri
Farming area - ground crop</t>
  </si>
  <si>
    <t>033</t>
  </si>
  <si>
    <t>Çiftlik alanı – ağaç veya çalı ürünleri
Farming area - tree or bush crop</t>
  </si>
  <si>
    <t>034</t>
  </si>
  <si>
    <t>Ormancılık alanı
Forestry zone</t>
  </si>
  <si>
    <t>035</t>
  </si>
  <si>
    <t>Balık çiftçiliği alanı, balıkçılık, deniz ürünleri (gemi veya tekne üzerinden olmayan)- Fish farming zone, fishing, aquaculture (not on a vessel)</t>
  </si>
  <si>
    <t>036</t>
  </si>
  <si>
    <t>Bahçe, park, botanik bahçe, hayvanat bahçesi
Garden, park, botanical garden, zoological garden</t>
  </si>
  <si>
    <t>Yukarıda listelenmemiş diğer başka 030 tür çalışılan çevre
Other group 030 type Working Environments not listed above</t>
  </si>
  <si>
    <r>
      <t xml:space="preserve">Üçüncü faaliyet alanı, büro, eğlence alanı, muhtelif - Belirtilmemiş
</t>
    </r>
    <r>
      <rPr>
        <sz val="10"/>
        <rFont val="Times New Roman"/>
        <family val="1"/>
        <charset val="162"/>
      </rPr>
      <t>Tertiary activity area, office, amusement area, miscellaneous - Not specified</t>
    </r>
  </si>
  <si>
    <t>041</t>
  </si>
  <si>
    <t>Büro, toplantı salonu, kütüphane, vb.
Office, meeting room, library etc.</t>
  </si>
  <si>
    <t>042</t>
  </si>
  <si>
    <t>Öğretim Kurumu, okul, lise, yüksek okul, üniversite, kreş, anaokulu
Teaching establishment, school, secondary school, college, university, crèche, day nursery</t>
  </si>
  <si>
    <t>043</t>
  </si>
  <si>
    <t>Küçük veya büyük satış alanı (sokak satışları dahil)
Small or large sales area (including street commerce)</t>
  </si>
  <si>
    <t>044</t>
  </si>
  <si>
    <t>Lokanta, dinlenme alanı, geçici konaklama (müze, oditoryum, stadyum, fuar, vb. dahil)- Restaurant, recreational area, temporary accommodation (including museums, auditoriums, stadiums, fairs etc.)</t>
  </si>
  <si>
    <t>049</t>
  </si>
  <si>
    <t>Yukarıda listelenmemiş diğer başka 040 tür çalışılan çevre
Other group 040 type Working Environments not listed above</t>
  </si>
  <si>
    <r>
      <t xml:space="preserve">Sağlık Kurumu - Belirtilmemiş
</t>
    </r>
    <r>
      <rPr>
        <sz val="10"/>
        <rFont val="Times New Roman"/>
        <family val="1"/>
        <charset val="162"/>
      </rPr>
      <t>Health establishment - Not specified</t>
    </r>
  </si>
  <si>
    <t>Sağlık Kurumu, özel hastane, hastane, bakım evi
Health establishment, private hospital, hospital, nursing home</t>
  </si>
  <si>
    <t>Yukarıda listelenmemiş diğer başka 050 tür çalışılan çevre
Other group 050 type Working Environments not listed above</t>
  </si>
  <si>
    <r>
      <t xml:space="preserve">Kamu alanı - Belirtilmemiş
</t>
    </r>
    <r>
      <rPr>
        <sz val="10"/>
        <rFont val="Times New Roman"/>
        <family val="1"/>
        <charset val="162"/>
      </rPr>
      <t>Public area - Not specified</t>
    </r>
  </si>
  <si>
    <t>Sürekli olarak kamu geçişine açık alan (karayolları, yan yollar, park alanları, İstasyon veya havaalanı bekleme salonları, vb.) Area permanently open to public thoroughfare – (highways, byways, parking areas, station or airport waiting rooms etc.)</t>
  </si>
  <si>
    <t>Ulaşım araçları – kara veya demiryolu ile– özel veya kamu (her tür: tren, otobüs, araba, vb.)
Means of transport - by land or rail – private or public (all kinds: train, bus, car etc.)</t>
  </si>
  <si>
    <t>Kamu alanlarına bağlı alanlar olmakla birlikte sadece yetili kimselerin erişimine izin verilen alanlar: demiryolu hattı, havaalanı pisti, karayolu banketi- Zone attached to public places but with access restricted to authorised personnel: railway line, airport apron, motorway hard shoulder</t>
  </si>
  <si>
    <t>Yukarıda listelenmemiş diğer başka 060 tür çalışılan çevre
Other group 060 type Working Environments not listed above</t>
  </si>
  <si>
    <r>
      <t xml:space="preserve">Evde - Belirtilmemiş
</t>
    </r>
    <r>
      <rPr>
        <sz val="10"/>
        <rFont val="Times New Roman"/>
        <family val="1"/>
        <charset val="162"/>
      </rPr>
      <t>In the home - Not specified</t>
    </r>
  </si>
  <si>
    <t>Kişisel ev
Private home</t>
  </si>
  <si>
    <t>Bir binanın ortak alanı, ekleri, kişisel aile bahçesi
Communal parts of a building, annexes, private family garden</t>
  </si>
  <si>
    <t>Yukarıda listelenmemiş diğer başka 070 tür çalışılan çevre
Other group 070 type Working Environments not listed above</t>
  </si>
  <si>
    <r>
      <t xml:space="preserve">Spor alanı - Belirtilmemiş
</t>
    </r>
    <r>
      <rPr>
        <sz val="10"/>
        <rFont val="Times New Roman"/>
        <family val="1"/>
        <charset val="162"/>
      </rPr>
      <t>Sports area - Not specified</t>
    </r>
  </si>
  <si>
    <t>Kapalı spor alanı – spor salonu, jimnastik salonu, kapalı yüzme havuzu
Indoor sports area – sports hall, gymnasium, indoor swimming pool</t>
  </si>
  <si>
    <t>Açık spor alanı – spor sahası, açık yüzme havuzu, kayak parkuru
Outdoor sports area – sports ground, outdoor swimming pool, skiing piste</t>
  </si>
  <si>
    <t>Yukarıda listelenmemiş diğer başka 080 tür çalışılan çevre
Other group 080 type Working Environments not listed above</t>
  </si>
  <si>
    <r>
      <t xml:space="preserve">Havada, yükseltme esnasında, inşaat mevkii dışında - Belirtilmemiş
</t>
    </r>
    <r>
      <rPr>
        <sz val="10"/>
        <rFont val="Times New Roman"/>
        <family val="1"/>
        <charset val="162"/>
      </rPr>
      <t>In the air, elevated, excluding construction sites - Not specified</t>
    </r>
  </si>
  <si>
    <t>Yükseltme esnasında – sabit bir düzeyde (çatı, teras, vb.)
Elevated – on a fixed level (roof, terrace, etc.)</t>
  </si>
  <si>
    <t>Yükseltme esnasında – direk, pilon, asılı platform
Elevated – mast, pylon, suspended platform</t>
  </si>
  <si>
    <t>093</t>
  </si>
  <si>
    <t>Havada – uçakta
In the air - aboard aircraft</t>
  </si>
  <si>
    <t>Yukarıda listelenmemiş başka 090 türü Çalışılan çevre, inşaat şantiyesi dışında- Other group 090 type Working Environments not listed above, excluding construction sites</t>
  </si>
  <si>
    <r>
      <t xml:space="preserve">Yeraltında, inşaat şantiyesi dışında - Belirtilmemiş
</t>
    </r>
    <r>
      <rPr>
        <sz val="10"/>
        <rFont val="Times New Roman"/>
        <family val="1"/>
        <charset val="162"/>
      </rPr>
      <t>Underground, excluding construction sites - Not specified</t>
    </r>
  </si>
  <si>
    <t>Yeraltında – tünel (yol, ten, tüp)
Underground – tunnel (road, train, tube)</t>
  </si>
  <si>
    <t>Yeraltında – maden
Underground – mine</t>
  </si>
  <si>
    <t>Yeraltında – kanalizasyon, lağım
Underground - drains/sewers</t>
  </si>
  <si>
    <t>Yukarıda listelenmemiş diğer başka 100 tür çalışılan çevre, inşaat mevkii dışında-Other group 100 type Working Environments not listed above, excluding construction sites</t>
  </si>
  <si>
    <r>
      <t xml:space="preserve">Su üstünde/üzerinde, inşaat mevkii dışında - Belirtilmemiş
</t>
    </r>
    <r>
      <rPr>
        <sz val="10"/>
        <rFont val="Times New Roman"/>
        <family val="1"/>
        <charset val="162"/>
      </rPr>
      <t>On /over water, excluding construction sites - Not specified</t>
    </r>
  </si>
  <si>
    <t>Deniz veya okyanus – her tür tekne, platform, gemi, sandal, mavnada
Sea or ocean – aboard all types of vessels, platforms, ships, boats, barges</t>
  </si>
  <si>
    <t>Göl, nehir, liman – her tür tekne, platform, gemi, sandal, mavnada
Lake, river, harbour – aboard all types of vessels, platforms, ships, boats, barges</t>
  </si>
  <si>
    <t>Yukarıda listelenmemiş diğer başka 110 tür çalışılan çevre, inşaat mevkii dışında
Other group 110 type Working Environments not listed above, excluding construction sites</t>
  </si>
  <si>
    <r>
      <t xml:space="preserve">Yüksek basınç ortamlarında, inşaat mevkii dışında - Belirtilmemiş
</t>
    </r>
    <r>
      <rPr>
        <sz val="10"/>
        <rFont val="Times New Roman"/>
        <family val="1"/>
        <charset val="162"/>
      </rPr>
      <t>In high pressure environments, excluding construction sites - Not specified</t>
    </r>
  </si>
  <si>
    <t>121</t>
  </si>
  <si>
    <t>Yüksek basınç ortamlarında – sualtı (örneğin, dalma)
In a high pressure environment – underwater (e.g. diving)</t>
  </si>
  <si>
    <t>122</t>
  </si>
  <si>
    <t>Yüksek basınç ortamlarında – kamara
In a high pressure environment - chamber</t>
  </si>
  <si>
    <t>129</t>
  </si>
  <si>
    <t>Yukarıda listelenmemiş başka 120 türü çalışılan çevre, inşaat şantiyesi dışında-Other group 120 type Working Environments not listed above, excluding construction site</t>
  </si>
  <si>
    <r>
      <t xml:space="preserve">Sınıflandırmada listelenmemiş başka çalışma ortamları
</t>
    </r>
    <r>
      <rPr>
        <sz val="10"/>
        <rFont val="Times New Roman"/>
        <family val="1"/>
        <charset val="162"/>
      </rPr>
      <t>Other Working Environments not listed in the classification</t>
    </r>
  </si>
  <si>
    <r>
      <t xml:space="preserve">Üretim, imalat, işleme, depolama – Tüm türler – Belirtilmemiş
</t>
    </r>
    <r>
      <rPr>
        <sz val="10"/>
        <rFont val="Times New Roman"/>
        <family val="1"/>
        <charset val="162"/>
      </rPr>
      <t>Production, manufacturing, processing, storing - All types - Not specified</t>
    </r>
  </si>
  <si>
    <t>Üretim, imalat, işleme – tüm türler
Production, manufacturing, processing – all types</t>
  </si>
  <si>
    <t>Depolama – tüm türler
Storing - all types</t>
  </si>
  <si>
    <t>Yukarıda listelenmemiş diğer başka 10 tür Kaza anında kazazedenin yürütmekte olduğu genel faaliyet-Other group 10 type Working Processes not listed above</t>
  </si>
  <si>
    <r>
      <t xml:space="preserve">Kazı, İnşaat, Onarım, Yıkım – Belirtilmemiş
</t>
    </r>
    <r>
      <rPr>
        <sz val="10"/>
        <rFont val="Times New Roman"/>
        <family val="1"/>
        <charset val="162"/>
      </rPr>
      <t>Excavation, Construction, Repair, Demolition - Not specified</t>
    </r>
  </si>
  <si>
    <t>Kazı
Excavation</t>
  </si>
  <si>
    <t>Yeni inşaat – bina
New construction - building</t>
  </si>
  <si>
    <t>Yeni inşaat – inşaat mühendisliği, altyapı, yol, köprü, baraj ve limanlar
New construction - civil engineering, infrastructures, roads, bridges, dams, ports</t>
  </si>
  <si>
    <t>Yeniden modelleme, onarım, genişletme, bina bakımı – her tür inşaat
Remodelling, repairing, extending, building maintenance - all types of constructions</t>
  </si>
  <si>
    <t>Yıkım – her tür inşaat
Demolition - all types of construction</t>
  </si>
  <si>
    <t>Yukarıda listelenmemiş diğer başka 20 çeşit kaza anında kazazedenin yaptıgı faaliyet-Other group 20 type Working Processes not listed above</t>
  </si>
  <si>
    <r>
      <t xml:space="preserve">Tarımla ilgili meslek türü, ormancılık, bahçecilik, balık çiftçiliği, canlı hayvanlarla çalışma –Belirtilmemiş
</t>
    </r>
    <r>
      <rPr>
        <sz val="10"/>
        <rFont val="Times New Roman"/>
        <family val="1"/>
        <charset val="162"/>
      </rPr>
      <t>Agricultural type work, forestry, horticulture, fish farming, work with live animals - Not specified</t>
    </r>
  </si>
  <si>
    <t>Tarımla ilgili meslek türü – toprağın işlenmesi
Agricultural type work - working the land</t>
  </si>
  <si>
    <t>Tarımla ilgili meslek türü – sebzelerle, bahçecilik
Agricultural type work- with vegetables, horticultural</t>
  </si>
  <si>
    <t>Tarımla ilgili meslek türü – canlı hayvanlarla
Agricultural type work - with live animals</t>
  </si>
  <si>
    <t>Ormancılıkla ilgili meslek türü
Forestry type work</t>
  </si>
  <si>
    <t>Balık çiftçiliği, balıkçılık
Fish farming, fishing</t>
  </si>
  <si>
    <t>Yukarıda listelenmemiş diğer başka 30 çeşit kaza anında kazazedenin yaptıgı faaliyet- Other group 30 type Working Processes not listed above</t>
  </si>
  <si>
    <r>
      <t xml:space="preserve">İşletmelere ve/veya kamuya sunulan hizmet; zihinsel faaliyet – Belirtilmemiş
</t>
    </r>
    <r>
      <rPr>
        <sz val="10"/>
        <rFont val="Times New Roman"/>
        <family val="1"/>
        <charset val="162"/>
      </rPr>
      <t>Service provided to enterprise and/or to the general public; intellectual activity - Not specified</t>
    </r>
  </si>
  <si>
    <t>Kamu hizmeti, bakım, yardım, servis
Service, care, assistance, to the general public</t>
  </si>
  <si>
    <t>Zihinsel çalışma – öğretmenlik, eğitim, bilgi işlem, büro işi, organizasyon, yönetim
Intellectual work - teaching, training, data processing, office work, organising, managing</t>
  </si>
  <si>
    <t>Ticari faaliyet – alım, satım ve ilgili hizmetler
Commercial activity - buying, selling and associated services</t>
  </si>
  <si>
    <t>Yukarıda listelenmemiş başka 40 çeşit kaza anında kazazedenin yaptıgı faaliyet - Other group 40 type Working Processes not listed above</t>
  </si>
  <si>
    <r>
      <t xml:space="preserve">10, 20, 30 ve 40 altında kodlanmış işlerle ilgili görevler – Belirtilmemiş
</t>
    </r>
    <r>
      <rPr>
        <sz val="10"/>
        <rFont val="Times New Roman"/>
        <family val="1"/>
        <charset val="162"/>
      </rPr>
      <t>Other work related to tasks coded under 10, 20, 30 and 40 - Not specified</t>
    </r>
  </si>
  <si>
    <t>Kurulum, hazırlama, montaj, yükleme, sökme, parçalama-Setting up, preparation, installation, mounting, disassembling, dismantling</t>
  </si>
  <si>
    <t>Bakım, onarım, ayar, akort
Maintenance, repair, tuning, adjustment</t>
  </si>
  <si>
    <t>İş alanının temizlenmesi, makine sanayi veya elle
Cleaning working areas, machines - industrial or manual</t>
  </si>
  <si>
    <t>Atık yönetimi, kontrol, her tür atık işleme
Waste management, disposal, waste treatment of all kinds</t>
  </si>
  <si>
    <t>İzleme, donanımları olsun veya olmasın imalat süreçlerinin, çalışma alanlarının, taşıt araçlarının, izlenmesi, teftişi - Monitoring, inspection of manufacturing procedures, working areas, means of transport, equipment -with or without monitoring equipment</t>
  </si>
  <si>
    <t>Yukarıda listelenmemiş başka 50 çeşit kaza anında kazazedenin yaptıgı faaliyet - Other group 50 type Working Processes not listed above</t>
  </si>
  <si>
    <r>
      <t xml:space="preserve">Hareket, spor, sanatsal faaliyet – Belirtilmemiş
</t>
    </r>
    <r>
      <rPr>
        <sz val="10"/>
        <rFont val="Times New Roman"/>
        <family val="1"/>
        <charset val="162"/>
      </rPr>
      <t>Movement, sport, artistic activity - Not specified</t>
    </r>
  </si>
  <si>
    <t>Taşıt araçlarıyla olanı da dahil olmak üzere hareket
Movement, including aboard means of transport</t>
  </si>
  <si>
    <t>Spor, sanatsal faaliyet
Sport, artistic activity</t>
  </si>
  <si>
    <t>Yukarıda listelenmemiş başka 60 çeşit kaza anında kazazedenin yaptıgı faaliyet - Other group 60 type Working Processes not listed above</t>
  </si>
  <si>
    <r>
      <t xml:space="preserve">Sınıflandırmada listelenmemiş başka kaza anında kazazedenin yaptıgı faaliyet - </t>
    </r>
    <r>
      <rPr>
        <sz val="10"/>
        <rFont val="Times New Roman"/>
        <family val="1"/>
        <charset val="162"/>
      </rPr>
      <t>Other Working Processes not listed in the above classification</t>
    </r>
  </si>
  <si>
    <r>
      <t xml:space="preserve">Makine işletimi – Belirtilmemiş
</t>
    </r>
    <r>
      <rPr>
        <sz val="10"/>
        <rFont val="Times New Roman"/>
        <family val="1"/>
        <charset val="162"/>
      </rPr>
      <t>Operating machine - Not specified</t>
    </r>
  </si>
  <si>
    <t>Makinenin çalıştırılması, makinenin durdurulması
Starting the machine, stopping the machine</t>
  </si>
  <si>
    <t>Makinenin beslenmesi, makinenin boşaltılması
Feeding the machine, unloading the machine</t>
  </si>
  <si>
    <t>Makinenin izlenmesi, makinenin işletilmesi veya sürülmesi-Monitoring the machine, operating or driving the machine,</t>
  </si>
  <si>
    <t>Yukarıda listelenmemiş başka 10 çeşit kaza anında kazazedenin yaptıgı faaliyet-Other group 10 type Specific Physical Activities not listed above</t>
  </si>
  <si>
    <r>
      <t xml:space="preserve">El makineleriyle çalışma – Belirtilmemiş
</t>
    </r>
    <r>
      <rPr>
        <sz val="10"/>
        <rFont val="Times New Roman"/>
        <family val="1"/>
        <charset val="162"/>
      </rPr>
      <t>Working with hand-held tools - Not specified</t>
    </r>
  </si>
  <si>
    <t>El makineleriyle çalışma – elle
Working with hand-held tools - manual</t>
  </si>
  <si>
    <t>El makineleriyle çalışma – motorlu
Working with hand-held tools - motorised</t>
  </si>
  <si>
    <t>Yukarıda listelenmemiş başka 20 çeşit kaza anında kazazedenin yaptıgı faaliyet-Other group 20 type Specific Physical Activities not listed above</t>
  </si>
  <si>
    <r>
      <t xml:space="preserve">Sürücülük/taşıt aracında bulunmak veya donanım kullanımı – Belirtilmemiş
</t>
    </r>
    <r>
      <rPr>
        <sz val="10"/>
        <rFont val="Times New Roman"/>
        <family val="1"/>
        <charset val="162"/>
      </rPr>
      <t>Driving/being on board a means of transport or handling equipment - Not specified</t>
    </r>
  </si>
  <si>
    <t>Bir taşıt aracını sürmek veya donanımı kullanmak – seyyar ve motorlu
Driving a means of transport or handling equipment - mobile and motorised</t>
  </si>
  <si>
    <t>Bir taşıt aracını sürmek veya donanımı kullanmak – seyyar ve motorsuz
Driving a means of transport or handling equipment - mobile and non-motorised</t>
  </si>
  <si>
    <t>Bir taşıt aracının yolcusu olmak
Being a passenger on board a means of transport</t>
  </si>
  <si>
    <t>Yukarıda listelenmemiş başka 30 çeşit kaza anında kazazedenin yaptıgı faaliyet-Other group 30 type Specific Physical Activities not listed above</t>
  </si>
  <si>
    <r>
      <t xml:space="preserve">Nesnelerin kullanımı – Belirtilmemiş
</t>
    </r>
    <r>
      <rPr>
        <sz val="10"/>
        <rFont val="Times New Roman"/>
        <family val="1"/>
        <charset val="162"/>
      </rPr>
      <t>Handling of objects - Not specified</t>
    </r>
  </si>
  <si>
    <t>Ele almak, tutmak, kavramak, yakalamak, yerleştirmek – yatay bir düzeyde
Manually taking hold of, grasping, seizing, holding, placing - on a horizontal level</t>
  </si>
  <si>
    <t>Bağlamak, yapıştırmak, ayırmak, sökmek, sıkmak, vidasını açmak, vidalamak, çevirmek-Tying, binding, tearing off, undoing, squeezing, unscrewing, screwing, turning</t>
  </si>
  <si>
    <t>Sıkılamak, asmak, yükseltmek, koymak – düşey bir düzeyde
Fastening, hanging up, raising, putting up - on a vertical level</t>
  </si>
  <si>
    <t>Atmak, savurmak
Throwing, flinging away</t>
  </si>
  <si>
    <t>Açmak, kapatmak (kutu, paket, parsel)
Opening, closing (box, package, parcel)</t>
  </si>
  <si>
    <t>Akıtmak, dökmek, doldurmak, sulamak, püskürtmek, boşaltmak- Pouring, pouring into, filling up, watering, spraying, emptying, baling out</t>
  </si>
  <si>
    <t>Açmak (çekmeceyi), itmek (depo/büro/dolap kapağını)
Opening (a drawer), pushing (a warehouse/office /cupboard door)</t>
  </si>
  <si>
    <t>Yukarıda listelenmemiş başka 40 çeşit kaza anında kazazedenin yaptıgı faaliyet - Other group 40 type Specific Physical Activities not listed above</t>
  </si>
  <si>
    <r>
      <t xml:space="preserve">Elle taşıma – Belirtilmemiş
</t>
    </r>
    <r>
      <rPr>
        <sz val="10"/>
        <rFont val="Times New Roman"/>
        <family val="1"/>
        <charset val="162"/>
      </rPr>
      <t>Carrying by hand - Not specified</t>
    </r>
  </si>
  <si>
    <t>Düşey olarak taşıma – bir nesneyi kaldırma, yükseltme, alçaltma
Carrying vertically - lifting, raising, lowering an object</t>
  </si>
  <si>
    <t>Yatay olarak taşıma – bir nesneyi çekme, iteme, yuvarlama
Carrying horizontally - pulling, pushing, rolling an object</t>
  </si>
  <si>
    <t>Bir yükü taşıma – bir kişi tarafından taşınması
Transporting a load - carried by a person</t>
  </si>
  <si>
    <t>Yukarıda listelenmemiş başka 50 çeşit kaza anında kazazedenin yaptıgı faaliyet - Other group 50 type Specific Physical Activities not listed above</t>
  </si>
  <si>
    <r>
      <t xml:space="preserve">Hareket – Belirtilmemiş
</t>
    </r>
    <r>
      <rPr>
        <sz val="10"/>
        <rFont val="Times New Roman"/>
        <family val="1"/>
        <charset val="162"/>
      </rPr>
      <t>Movement - Not specified</t>
    </r>
  </si>
  <si>
    <t>Yürüme, koşma, çıkma, inme, vb.
Walking, running, going up, going down, etc.</t>
  </si>
  <si>
    <t>Çıkma veya girme
Getting in or out</t>
  </si>
  <si>
    <t>Atlama, zıplama, vb.
Jumping, hopping, etc.</t>
  </si>
  <si>
    <t>Sürünme, tırmanma, vb.
Crawling, climbing, etc.</t>
  </si>
  <si>
    <t>Kalkma, oturma
Getting up, sitting down</t>
  </si>
  <si>
    <t>Yüzme, dalma
Swimming, diving</t>
  </si>
  <si>
    <t>Yerdeki hareketler
Movements on the spot</t>
  </si>
  <si>
    <t>Yukarıda listelenmemiş başka 60 çeşit kaza anında kazazedenin yaptıgı faaliyet- Other group 60 type Specific Physical Activities not listed above</t>
  </si>
  <si>
    <r>
      <t xml:space="preserve"> Bulunma – Belirtilmemiş
</t>
    </r>
    <r>
      <rPr>
        <sz val="10"/>
        <rFont val="Times New Roman"/>
        <family val="1"/>
        <charset val="162"/>
      </rPr>
      <t>Presence - Not specified</t>
    </r>
  </si>
  <si>
    <r>
      <t xml:space="preserve">Bu sınıflandırma listelenmemiş başka kazadan az önceki zamanda kazazedenin yürüttüğü özel faaliyet
</t>
    </r>
    <r>
      <rPr>
        <sz val="10"/>
        <rFont val="Times New Roman"/>
        <family val="1"/>
        <charset val="162"/>
      </rPr>
      <t>Other Specific Physical Activities not listed in this classification</t>
    </r>
  </si>
  <si>
    <r>
      <t xml:space="preserve">Elektrik sorunları, patlama, yangın nedeniyle sapma
</t>
    </r>
    <r>
      <rPr>
        <sz val="10"/>
        <rFont val="Times New Roman"/>
        <family val="1"/>
        <charset val="162"/>
      </rPr>
      <t>Deviation due to electrical problems, explosion, fire - Not specified</t>
    </r>
  </si>
  <si>
    <t>Elektrik arızası nedeniyle elektrik sorunu – doğrudan temasa yol açan
Electrical problem due to equipment failure - leading to indirect contact</t>
  </si>
  <si>
    <t>Elektrik sorunu – doğrudan temasa yol açan
Electrical problem - leading to direct contact</t>
  </si>
  <si>
    <t>Patlama
Explosion</t>
  </si>
  <si>
    <t>Yangın, tutuşma
Fire, flare up</t>
  </si>
  <si>
    <t>Yukarıda listelenmemiş başka 10 çeşit Sapma
Other group 10 type Deviations not listed above</t>
  </si>
  <si>
    <r>
      <t xml:space="preserve">Taşma, devrilme, sızma, buharlaşma, emisyon sapması – Belirtilmemiş
</t>
    </r>
    <r>
      <rPr>
        <sz val="10"/>
        <rFont val="Times New Roman"/>
        <family val="1"/>
        <charset val="162"/>
      </rPr>
      <t>Deviation by overflow, overturn, leak, flow, vaporisation, emission - Not specified</t>
    </r>
  </si>
  <si>
    <t>Katı durumunda – taşma, devrilme
Solid state - overflowing, overturning</t>
  </si>
  <si>
    <t>Sıvı durumunda – sızma, kaçırma, akma, sıçrama, püskürme
Liquid state - leaking, oozing, flowing, splashing, spraying</t>
  </si>
  <si>
    <t>Gaz durumunda – buharlaşma, aerosol oluşum, gaz oluşumu
Gaseous state - vaporisation, aerosol formation, gas formation</t>
  </si>
  <si>
    <t>Toz halindeki madde – duman oluşumu, havadaki/yayılmış toz ve zerrecikleri
Pulverulent material - smoke generation, dust/particles in suspension/emission of</t>
  </si>
  <si>
    <t>Yukarıda listelenmemiş başka 20 çeşit Sapma
Other group 20 type Deviations not listed above</t>
  </si>
  <si>
    <r>
      <t xml:space="preserve">Maddi Aracın kırılma, patlama, ayrılma, kayma, düşme, çökmesi – Belirtilmemiş
</t>
    </r>
    <r>
      <rPr>
        <sz val="10"/>
        <rFont val="Times New Roman"/>
        <family val="1"/>
        <charset val="162"/>
      </rPr>
      <t>Breakage, bursting, splitting, slipping, fall, collapse of Material Agent - Not specified</t>
    </r>
  </si>
  <si>
    <t>Maddenin kırılması – eklemlerde, birleşme noktalarında
Breakage of material - at joint, at seams</t>
  </si>
  <si>
    <t>Kırılma, patlama – kıymık oluşumu (tahta, cam, metal, taş, plastik, diğerleri)
Breakage, bursting - causing splinters (wood, glass, metal, stone, plastic, others)</t>
  </si>
  <si>
    <t>Maddi Aracın kayma, düşme, çökmesi – yukarıdan (kazazedenin üstüne düşerek)
Slip, fall, collapse of Material Agent - from above (falling on the victim)</t>
  </si>
  <si>
    <t>Maddi Aracın kayma, düşme, çökmesi – aşağıdan (kazazedeyi aşağı çekerek)
Slip, fall, collapse of Material Agent - from below (dragging the victim down)</t>
  </si>
  <si>
    <t>Maddi Aracın kayma, düşme, çökmesi – aynı düzeyde
Slip, fall, collapse of Material Agent - on the same level</t>
  </si>
  <si>
    <t>Yukarıda listelenmemiş başka 30 türü çeşit Sapma
Other group 30 type Deviations not listed above</t>
  </si>
  <si>
    <r>
      <t xml:space="preserve">Bir makinenin, taşıma aracının veya işleme ekipmanının, elle kullanılan alet, nesne, hayvanın denetimden çıkması (tam veya kısmi) – Belirtilmemiş
</t>
    </r>
    <r>
      <rPr>
        <sz val="10"/>
        <rFont val="Times New Roman"/>
        <family val="1"/>
        <charset val="162"/>
      </rPr>
      <t>Loss of control (total or partial) of machine, means of transport or handling equipment, handheld tool, object, animal - Not specified</t>
    </r>
  </si>
  <si>
    <t>Denetim kaybı (tam veya kısmi) – makine (istenmeyen başlama da dahil olmak üzere) veya maddi aracın
Loss of control (total or partial) - of machine (including unwanted start-up) or of the material being worked by the machine</t>
  </si>
  <si>
    <t>Denetim kaybı (tam veya kısmi) – taşıt aracı veya ekipman kullanımının (motorlu olsun veya olmasın)
Loss of control (total or partial) - of means of transport or handling equipment, (motorised or not)</t>
  </si>
  <si>
    <t>Denetim kaybı (tam veya kısmi) – el aleti (motorlu olsun veya olmasın) veya alet tarafından kullanılan maddi aracın
Loss of control (total or partial) - of hand-held tool (motorised or not) or of the material being worked by the tool</t>
  </si>
  <si>
    <t>Denetim kaybı (tam veya kısmi) – nesnenin (taşınan, oynatılan, kullanılan, vb.)
Loss of control (total or partial) - of object (being carried, moved, handled, etc.)</t>
  </si>
  <si>
    <t>Denetim kaybı (tam veya kısmi) – hayvanın
Loss of control (total or partial) - of animal</t>
  </si>
  <si>
    <t>Yukarıda listelenmemiş başka 40 çeşit Sapma
Other group 40 type Deviations not listed above</t>
  </si>
  <si>
    <r>
      <t xml:space="preserve">Kayma veya tökezleme – düşme, kişilerin düşmesi – Belirtilmemiş
</t>
    </r>
    <r>
      <rPr>
        <sz val="10"/>
        <rFont val="Times New Roman"/>
        <family val="1"/>
        <charset val="162"/>
      </rPr>
      <t>Slipping - Stumbling and falling - Fall of persons - Not specified</t>
    </r>
  </si>
  <si>
    <t>Kişinin düşmesi – alt düzeye
Fall of person - to a lower level</t>
  </si>
  <si>
    <t>Kayma – tökezleme ve düşme – Kişinin düşmesi – aynı düzeyde
Slipping - Stumbling and falling - Fall of person - on the same level</t>
  </si>
  <si>
    <t>Yukarıda listelenmemiş başka 50 çeşit Sapma
Other group 50 type Deviations not listed above</t>
  </si>
  <si>
    <r>
      <t xml:space="preserve">Fiziki baskı olmadan beden hareketi (genellikle dış bir yaralanmaya yol açan)- </t>
    </r>
    <r>
      <rPr>
        <sz val="10"/>
        <rFont val="Times New Roman"/>
        <family val="1"/>
        <charset val="162"/>
      </rPr>
      <t>Body movement without any physical stress (generally leading to an external injury) - Not specified</t>
    </r>
  </si>
  <si>
    <t>Keskin bir nesne üzerinde yürüme
Walking on a sharp object</t>
  </si>
  <si>
    <t>Diz çökme, oturma, yaslanma
Kneeling on, sitting on, leaning against</t>
  </si>
  <si>
    <t>Kapılma veya götürülme – bir şey veya ivme tarafından
Being caught or carried away, by something or by momentum</t>
  </si>
  <si>
    <t>İşbirliği olmaksızın yapılan hareket, gereksiz veya zamansız eylemler
Uncoordinated movements, spurious or untimely actions</t>
  </si>
  <si>
    <t>Yukarıda listelenmemiş başka 60 çeşit Sapma
Other group 60 type Deviations not listed above</t>
  </si>
  <si>
    <r>
      <t xml:space="preserve">Fiziki baskıyla veya fiziki baskı altında beden hareketi (genellikle dış bir yaralanmaya yol açan)- Belirtilmemiş
</t>
    </r>
    <r>
      <rPr>
        <sz val="10"/>
        <rFont val="Times New Roman"/>
        <family val="1"/>
        <charset val="162"/>
      </rPr>
      <t>Body movement under or with physical stress (generally leading to an internal injury) - Not specified</t>
    </r>
  </si>
  <si>
    <t>Kaldırma, taşıma, ayakta durma
Lifting, carrying, standing up</t>
  </si>
  <si>
    <t>İtme, çekme
Pushing, pulling</t>
  </si>
  <si>
    <t>Aşağı bırakma, eğilme
Putting down, bending down</t>
  </si>
  <si>
    <t>Bükülme, dönme
Twisting, turning</t>
  </si>
  <si>
    <t>Çiğnenmek, bacak veya bilek bükülmesi, düşmeden kaymak- Treading badly, twisting leg or ankle, slipping without falling</t>
  </si>
  <si>
    <t>Yukarıda listelenmemiş başka 70 çeşit Sapma
Other group 70 type Deviations not listed above</t>
  </si>
  <si>
    <r>
      <t xml:space="preserve">Şok, korku, vahşet, saldırganlık, tehdit, bulunma -Belirtilmemiş
</t>
    </r>
    <r>
      <rPr>
        <sz val="10"/>
        <rFont val="Times New Roman"/>
        <family val="1"/>
        <charset val="162"/>
      </rPr>
      <t>Shock, fright, violence, aggression, threat, presence - Not specified</t>
    </r>
  </si>
  <si>
    <t>Şok, korku
Shock, fright</t>
  </si>
  <si>
    <t>Vahşet, saldırı, tehdit – işverenin otoritesine tabi olan şirket çalışanları arasında
Violence, aggression, threat - between company employees subjected to the employer's authority</t>
  </si>
  <si>
    <t>Vahşet, saldırı, tehdit – işlerini yapmakta olan kazazedeye yönelik şirket dışındaki kişiler tarafından (banka soygunu, otobüs şoförleri, vb.)
Violence, aggression, threat - from people external to the company towards victims performing their duties (bank hold-up, bus drivers, etc.)</t>
  </si>
  <si>
    <t>Saldırı, dürtülme – hayvan tarafından
Aggression, jostle - by animal</t>
  </si>
  <si>
    <t>Üçüncü bir kimsenin veya kişinin kendisinin, kendine ve başkasına da tehlike yaratması
Presence of the victim or of a third person in itself creating a danger for oneself and possibly others</t>
  </si>
  <si>
    <t>Yukarıda listelenmemiş başka 80 türü çeşit Sapma
Other group 80 type Deviations not listed above</t>
  </si>
  <si>
    <r>
      <t xml:space="preserve">Bu sınıflandırmada listelenmemiş başka Sapma
</t>
    </r>
    <r>
      <rPr>
        <sz val="10"/>
        <rFont val="Times New Roman"/>
        <family val="1"/>
        <charset val="162"/>
      </rPr>
      <t>Other Deviations not listed above in this classification.</t>
    </r>
  </si>
  <si>
    <r>
      <t xml:space="preserve">Elektrik akımı, ısı, tehlikeli maddelerle temas – Belirtilmemiş
</t>
    </r>
    <r>
      <rPr>
        <sz val="10"/>
        <rFont val="Times New Roman"/>
        <family val="1"/>
        <charset val="162"/>
      </rPr>
      <t>Contact with electrical voltage, temperature, hazardous substances - Not specified</t>
    </r>
  </si>
  <si>
    <t>Bir kaynak arkı, kıvılcım veya çakması (pasif)
Indirect contact with a welding arc, spark, lightning (passive)</t>
  </si>
  <si>
    <t>Elektrikle doğrudan temas, elektrik yüklenmenin bedene alınması
Direct contact with electricity, receipt of electrical charge in the body</t>
  </si>
  <si>
    <t>Çıplak alev veya sıcak veya yanan bir nesne veya ortam ile temas
Contact with naked flame or a hot or burning object or environment</t>
  </si>
  <si>
    <t>Soğuk veya donmuş bir nesne veya ortam ile temas
Contact with a cold or frozen object or environmen</t>
  </si>
  <si>
    <t>Tehlikeli maddelerle temas – burun, ağız yoluyla teneffüs
Contact with hazardous substances - through nose, mouth via inhalation</t>
  </si>
  <si>
    <t>Tehlikeli maddelerle temas – cilt veya gözler yoluyla/üzerinden
Contact with hazardous substances - on/through skin or eyes</t>
  </si>
  <si>
    <t>Tehlikeli maddelerle temas – yutma veya yeme yoluyla sindirim sisteminden
Contact with hazardous substances - through the digestive system by swallowing or eating</t>
  </si>
  <si>
    <t>Yukarıda listelenmemiş başka 10 çeşit Sapma
Other group 10 type Contacts -Modes of Injury not listed above</t>
  </si>
  <si>
    <r>
      <t xml:space="preserve">Boğulma, gömülme, sarılma
</t>
    </r>
    <r>
      <rPr>
        <sz val="10"/>
        <rFont val="Times New Roman"/>
        <family val="1"/>
        <charset val="162"/>
      </rPr>
      <t>Drowned, buried, enveloped - Not specified</t>
    </r>
  </si>
  <si>
    <t>Sıvı içinde boğulma
Drowned in liquid</t>
  </si>
  <si>
    <t>Katı madde altında gömülme
Buried under solid</t>
  </si>
  <si>
    <t>Gaz veya havadaki zerrecikler içinde veya tarafından sarılma -Enveloped in, surrounded by gas or airborne particles</t>
  </si>
  <si>
    <t>Yukarıda listelenmemiş başka 20 çeşit Sapma
Other group 20 type Contacts -Modes of Injury not listed above</t>
  </si>
  <si>
    <r>
      <t xml:space="preserve">Sabit bir nesneye yatay veya düşey darbe (kazazede hareket halindeyken)- Belirtilmemiş
</t>
    </r>
    <r>
      <rPr>
        <sz val="10"/>
        <rFont val="Times New Roman"/>
        <family val="1"/>
        <charset val="162"/>
      </rPr>
      <t>Horizontal or vertical impact with or against a stationary object (the victim is in motion) - Not
specified</t>
    </r>
  </si>
  <si>
    <t>Bir şeye doğru düşey hareket, çarpışma (düşüşten dolayı)
Vertical motion, crash on or against (resulting from a fall)</t>
  </si>
  <si>
    <t>Bir şeye doğru yatay hareket, çarpışma
Horizontal motion, crash on or against</t>
  </si>
  <si>
    <t>Yukarıda listelenmemiş başka 30 çeşit Sapma
Other group 30 type Contacts -Modes of Injury not listed above</t>
  </si>
  <si>
    <t>Uçan bir nesnenin darbesi
Struck - by flying object</t>
  </si>
  <si>
    <t>Düşen bir nesnenin darbesi
Struck - by falling object</t>
  </si>
  <si>
    <t>Salınan bir nesnenin darbesi
Struck - by swinging object</t>
  </si>
  <si>
    <t>Araçlar da dahil olmak üzere dönen, hareket eden, taşınmakta olan bir nesnenin darbesi
Struck - by rotating, moving, transported object, including vehicles</t>
  </si>
  <si>
    <t>Araçlar da dahil olmak üzere bir nesne ile çarpışma – bir kişi ile çarpışma (kazazede hareket halindeyken)
Collision with an object, including vehicles - collision with a person (the victim is moving</t>
  </si>
  <si>
    <t>Yukarıda listelenmemiş başka 40 çeşit Sapma
Other group 40 type Contacts -Modes of Injury not listed above</t>
  </si>
  <si>
    <r>
      <t xml:space="preserve">Sivri, uçlu, sert veya kaba bir Materyal Araç ile temas
</t>
    </r>
    <r>
      <rPr>
        <sz val="10"/>
        <rFont val="Times New Roman"/>
        <family val="1"/>
        <charset val="162"/>
      </rPr>
      <t>Contact with sharp, pointed, rough, coarse Material Agent - Not specified</t>
    </r>
  </si>
  <si>
    <t>Keskin bir Materyal Araç ile temas (bıçak, keski, vb.)
Contact with sharp Material Agent (knife, blade etc.)</t>
  </si>
  <si>
    <t>Sivriltilmiş bir Materyal Araç ile temas (çivi, sivri alet, vb.)- Contact with pointed Material Agent (nail, sharp tool etc.)</t>
  </si>
  <si>
    <t>Sert veya kaba Materyal Araç ile temas
Contact with hard or rough Material Agent</t>
  </si>
  <si>
    <t>Yukarıda listelenmemiş başka 50 çeşit Sapma
Other group 50 type Contacts -Modes of Injury not listed above</t>
  </si>
  <si>
    <r>
      <t xml:space="preserve">Kısılmak, ezilmek, vb.
</t>
    </r>
    <r>
      <rPr>
        <sz val="10"/>
        <rFont val="Times New Roman"/>
        <family val="1"/>
        <charset val="162"/>
      </rPr>
      <t>Trapped, crushed, etc. - Not specified</t>
    </r>
  </si>
  <si>
    <t>Kısılmak, ezilmek – içeride
Trapped, crushed - in</t>
  </si>
  <si>
    <t>Kısılmak, ezilmek – altında
Trapped, crushed - under</t>
  </si>
  <si>
    <t>Kısılmak, ezilmek – arasında
Trapped, crushed - between</t>
  </si>
  <si>
    <t>Kol, el veya parmağın kopması, kesilmesi
Limb, hand or finger torn or cut off</t>
  </si>
  <si>
    <t>Yukarıda listelenmemiş başka 60 çeşit Sapma
Other group 60 type Contacts -Modes of Injury not listed above</t>
  </si>
  <si>
    <r>
      <t xml:space="preserve">Fiziksel veya ruhsal baskı
</t>
    </r>
    <r>
      <rPr>
        <sz val="10"/>
        <rFont val="Times New Roman"/>
        <family val="1"/>
        <charset val="162"/>
      </rPr>
      <t>Physical or mental stress - Not specified</t>
    </r>
  </si>
  <si>
    <t>Fiziksel baskı – kas/iskelet sistemi üzerinde
Physical stress - on the musculoskeletal system</t>
  </si>
  <si>
    <t>Fiziksel baskı – radyasyon, gürültü, ışık veya basınç nedeniyle
Physical stress - due to radiation, noise, light or pressure</t>
  </si>
  <si>
    <t>Ruhsal stres veya şok
Mental stress or shock</t>
  </si>
  <si>
    <t>Yukarıda listelenmemiş başka 70 çeşit Sapma
Other group 70 type Contacts -Modes of Injury not listed above</t>
  </si>
  <si>
    <r>
      <t xml:space="preserve">Isırılma, tekme, vb. (hayvan veya insan tarafından)
</t>
    </r>
    <r>
      <rPr>
        <sz val="10"/>
        <rFont val="Times New Roman"/>
        <family val="1"/>
        <charset val="162"/>
      </rPr>
      <t>Bite, kick, etc. (animal or human) - Not specified</t>
    </r>
  </si>
  <si>
    <t>Isırık
Bite</t>
  </si>
  <si>
    <t>Böcek veya balık sokması
Sting from insect or fish</t>
  </si>
  <si>
    <t>Darbe, çifte, toz veya sıkarak boğma
Blow, kick, head butt, strangulation</t>
  </si>
  <si>
    <t>Yukarıda listelenmemiş başka 80 çeşit Sapma
Other group 80 type Contacts -Modes of Injury not listed above</t>
  </si>
  <si>
    <r>
      <t xml:space="preserve">Bu sınıflandırmada listelenmemiş Yaralanmaya sebep olan hareket (olay) - </t>
    </r>
    <r>
      <rPr>
        <sz val="10"/>
        <rFont val="Times New Roman"/>
        <family val="1"/>
        <charset val="162"/>
      </rPr>
      <t>Other Contacts - Modes of Injury not listed in this classification</t>
    </r>
  </si>
  <si>
    <t>00.00</t>
  </si>
  <si>
    <r>
      <t xml:space="preserve">Materyal araç veya bilgi yok
</t>
    </r>
    <r>
      <rPr>
        <sz val="10"/>
        <color theme="1"/>
        <rFont val="Times New Roman"/>
        <family val="1"/>
        <charset val="162"/>
      </rPr>
      <t>No material agent or no information</t>
    </r>
  </si>
  <si>
    <t>00.01</t>
  </si>
  <si>
    <t>Materyal araç yok
No material agent</t>
  </si>
  <si>
    <t>00.02</t>
  </si>
  <si>
    <t>Bilgi yok
No information</t>
  </si>
  <si>
    <t>00.99</t>
  </si>
  <si>
    <t>00 grubunda, yukarıda listelenmemiş başka bilinen durum
Other known group 00 situation not listed above</t>
  </si>
  <si>
    <t>01.00</t>
  </si>
  <si>
    <r>
      <t xml:space="preserve">Binalar, yapılar, yüzeyler – yer düzeyinde (kapalı veya açık, sabit veya seyyar, geçici veya kalıcı) – belirtilmemiş
</t>
    </r>
    <r>
      <rPr>
        <sz val="10"/>
        <color theme="1"/>
        <rFont val="Times New Roman"/>
        <family val="1"/>
        <charset val="162"/>
      </rPr>
      <t>Buildings, structures, surfaces - at ground level (indoor or outdoor, fixed or mobile, temporary or not) - not specified</t>
    </r>
  </si>
  <si>
    <t>01.01</t>
  </si>
  <si>
    <t>Bina parçaları, yapısal parçalar – kapı, duvar, bölme, vb. ve kasıtlı engeller (pencere, vb.)
Building components, structural components - doors, walls, partitions etc. and intentional obstacles (windows, etc.)</t>
  </si>
  <si>
    <t>01.02</t>
  </si>
  <si>
    <t>Yer düzeyindeki yüzeyler – yer ve tabanlar (kapalı veya açık, çiftlik toprağı, spor alanı, kaygan zemin, dağınık zemin, çivili kereste)
Surfaces at ground level - ground and floors (indoor or outdoor, farmland, sports fields, slippery floors, cluttered floors, plank with nails in)</t>
  </si>
  <si>
    <t>01.03</t>
  </si>
  <si>
    <t>Yer düzeyindeki yüzeyler –hareketli
Surfaces at ground level - floating</t>
  </si>
  <si>
    <t>01.99</t>
  </si>
  <si>
    <t>01 numaralı grup içinde, yukarıda listelenmemiş başka bilinen bina, yapı ve yüzeyler – aynı düzeyde
Other known buildings, structures and surfaces, - at same level, in group 01 but not listed above</t>
  </si>
  <si>
    <t>02.00</t>
  </si>
  <si>
    <r>
      <t xml:space="preserve">Binalar, yapılar, yüzeyler – yer düzeyinin üstünde (kapalı veya açık) – belirtilmemiş
</t>
    </r>
    <r>
      <rPr>
        <sz val="10"/>
        <color theme="1"/>
        <rFont val="Times New Roman"/>
        <family val="1"/>
        <charset val="162"/>
      </rPr>
      <t>Buildings, structures, surfaces - above ground level (indoor or outdoor) - not specified</t>
    </r>
  </si>
  <si>
    <t>02.01</t>
  </si>
  <si>
    <t>Yer düzeyinden yukarıdaki bina parçaları – sabit (çatı, teras, kapı ve pencereler, merdiven, iskele)
Parts of building, above ground level - fixed (roofs, terraces, doors and windows, stairs, quays)</t>
  </si>
  <si>
    <t>02.02</t>
  </si>
  <si>
    <t>Yer düzeyinden yukarıdaki yapılar, yüzeyler – sabit (geçit, sabit merdiven, pilonlar da dahil olmak üzere)
Structures, surfaces, above ground level - fixed (including gangways, fixed ladders, pylons)</t>
  </si>
  <si>
    <t>02.03</t>
  </si>
  <si>
    <t>Yer düzeyinden yukarıdaki yapılar, yüzeyler – seyyar (yapı iskelesi, seyyar merdiven, beşik, yükseltme platformları da dahil olmak üzere)
Structures, surfaces, above ground level - mobile (including scaffolding, mobile ladders, cradles, elevating platforms)</t>
  </si>
  <si>
    <t>02.04</t>
  </si>
  <si>
    <t>Yer düzeyinden yukarıdaki yapılar, yüzeyler – geçici (geçici yapı iskelesi, bağlar, salıncaklar da dahil olmak üzere)
Structures, surfaces, above ground level - temporary (including temporary scaffolding, harnesses, swings)</t>
  </si>
  <si>
    <t>02.05</t>
  </si>
  <si>
    <t>Yer düzeyinden yukarıdaki yapılar, yüzeyler – yüzer (arama platformları, mavna iskeleleri de dahil olmak üzere)
Structures, surfaces, above ground level - floating (including drilling platforms, scaffolding on barges)</t>
  </si>
  <si>
    <t>02.99</t>
  </si>
  <si>
    <t>02 numaralı grup içinde yukarıda listelenmemiş başka bilinen yer düzeyinden yukarıdaki bina, yapı, yüzeyler
Other known buildings, structures, surfaces - above ground level, in group 02 but not listed above</t>
  </si>
  <si>
    <t>03.00</t>
  </si>
  <si>
    <r>
      <t xml:space="preserve">Binalar, yapılar, yüzeyler – yer düzeyinin altında – (kapalı veya açık) – belirtilmemiş
</t>
    </r>
    <r>
      <rPr>
        <sz val="10"/>
        <color theme="1"/>
        <rFont val="Times New Roman"/>
        <family val="1"/>
        <charset val="162"/>
      </rPr>
      <t>Buildings, structures, surfaces - below ground level (indoor or outdoor) - not specified</t>
    </r>
  </si>
  <si>
    <t>03.01</t>
  </si>
  <si>
    <t>Hafriyat, hendek, kuyu, ocak, eğik yüzey, dehliz
Excavations, trenches, wells, pits, escarpments, garage pits</t>
  </si>
  <si>
    <t>03.02</t>
  </si>
  <si>
    <t>Yeraltı alanlar, tüneller
Underground areas, tunnels</t>
  </si>
  <si>
    <t>03.03</t>
  </si>
  <si>
    <t>Sualtı ortamlar
Underwater environments</t>
  </si>
  <si>
    <t>03.99</t>
  </si>
  <si>
    <t>03 numaralı grup içinde yukarıda listelenmemiş başka bilinen yer düzeyinin altındaki bina, yapı, yüzeyler
Other known buildings, structures, surfaces - below ground level, in group 03 but not listed above</t>
  </si>
  <si>
    <t>04.00</t>
  </si>
  <si>
    <t>04.01</t>
  </si>
  <si>
    <t>Gaz, hava, sıvı, katı malzeme temini ve dağıtımı sistemleri, boru ağları – sabit –aksaklıklar da dahil olmak üzere
Systems for the supply and distribution of materials, pipe networks - fixed - for gas, air, liquids, solids - including hoppers</t>
  </si>
  <si>
    <t>04.02</t>
  </si>
  <si>
    <t>Malzeme temini ve dağıtımı sistemleri, boru ağları – seyyar
Systems for the supply and distribution of materials, pipe networks - mobile</t>
  </si>
  <si>
    <t>04.03</t>
  </si>
  <si>
    <t>Kanalizasyon, lağım
Sewers, drains</t>
  </si>
  <si>
    <t>04.99</t>
  </si>
  <si>
    <t>04 numaralı grup içinde yukarıda listelenmemiş başka bilinen malzeme temini ve dağıtımı sitemleri, boru ağları
Other known systems for the supply and distribution of materials, pipe networks, in group 04 but not listed above</t>
  </si>
  <si>
    <t>05.00</t>
  </si>
  <si>
    <r>
      <t xml:space="preserve">Motorlar, enerji iletimi ve depolama sistemleri – belirtilmemiş
</t>
    </r>
    <r>
      <rPr>
        <sz val="10"/>
        <color theme="1"/>
        <rFont val="Times New Roman"/>
        <family val="1"/>
        <charset val="162"/>
      </rPr>
      <t>Motors, systems for energy transmission and storage - not specified</t>
    </r>
  </si>
  <si>
    <t>05.01</t>
  </si>
  <si>
    <t>Motorlar, jeneratörler (termal, elektrik, radyasyon)
Motors, power generators (thermal, electric, radiation)</t>
  </si>
  <si>
    <t>05.02</t>
  </si>
  <si>
    <t>Enerji iletim ve depolama sistemleri (mekanik, basınçlı, hidrolik, elektrik, pil ve akümülatörler de dahil olmak üzere)
Systems for energy transmission and storage (mechanical, pneumatic, hydraulic, electric, including batteries and accumulators)</t>
  </si>
  <si>
    <t>05.99</t>
  </si>
  <si>
    <t>05 numaralı grup içinde yukarıda listelenmemiş başka bilinen motor, enerji iletimi ve depolama sistemleri
Other known motors, systems for energy transmission and storage, in group 05 but not listed above</t>
  </si>
  <si>
    <t>06.00</t>
  </si>
  <si>
    <r>
      <t xml:space="preserve"> El aletleri, motorsuz – belirtilmemiş
</t>
    </r>
    <r>
      <rPr>
        <sz val="10"/>
        <color theme="1"/>
        <rFont val="Times New Roman"/>
        <family val="1"/>
        <charset val="162"/>
      </rPr>
      <t>Hand tools, not powered - not specified</t>
    </r>
  </si>
  <si>
    <t>06.01</t>
  </si>
  <si>
    <t>El aletleri, motorsuz – bıçkıcılık için
Hand tools, not powered - for sawing</t>
  </si>
  <si>
    <t>06.02</t>
  </si>
  <si>
    <t>El aletleri, motorsuz – kesmek, ayırmak için (makas, budama makasları da dahil olmak üzere)
Hand tools, not powered - for cutting, separating (including scissors, shears, secateurs)</t>
  </si>
  <si>
    <t>06.03</t>
  </si>
  <si>
    <t>El aletleri, motorsuz – oymak, yiv açmak, yontmak, tıraşlamak, yontmak, kesmek için
Hand tools, not powered - for carving, slotting, chiselling, trimming, clipping, shearing</t>
  </si>
  <si>
    <t>06.04</t>
  </si>
  <si>
    <t>El aletleri, motorsuz – kazımak, parlatmak, ovmak için
Hand tools, not powered - for scraping, polishing, buffing</t>
  </si>
  <si>
    <t>06.05</t>
  </si>
  <si>
    <t>El aletleri, motorsuz – delmek, çevirmek, vidalamak için
Hand tools, not powered - for drilling, turning, screwing</t>
  </si>
  <si>
    <t>06.06</t>
  </si>
  <si>
    <t>El aletleri, motorsuz – çakmak, perçinlemek, zımbalamak için
Hand tools, not powered - for nailing, riveting stapling</t>
  </si>
  <si>
    <t>06.07</t>
  </si>
  <si>
    <t>El aletleri, motorsuz – dikmek, örmek için
Hand tools, not powered - for sewing, knitting</t>
  </si>
  <si>
    <t>06.08</t>
  </si>
  <si>
    <t>El aletleri, motorsuz – kaynatmak, yapıştırmak için
Hand tools, not powered - for welding, gluing</t>
  </si>
  <si>
    <t>06.09</t>
  </si>
  <si>
    <t xml:space="preserve"> El aletleri, motorsuz – toprağı işlemek ve malzeme çıkarmak için (çiftçilik aletleri de dahil olmak üzere)
Hand tools, not powered - for extracting materials and working the ground (including farming tools)</t>
  </si>
  <si>
    <t>06.10</t>
  </si>
  <si>
    <t>El aletleri, motorsuz – cilalamak, yağlamak, yıkamak, temizlemek için
Hand tools, not powered - for waxing, lubricating, washing, cleaning</t>
  </si>
  <si>
    <t>06.11</t>
  </si>
  <si>
    <t>El aletleri, motorsuz – boyamak için
Hand tools, not powered - for painting</t>
  </si>
  <si>
    <t>06.12</t>
  </si>
  <si>
    <t>El aletleri, motorsuz – yerinde tutmak, kavramak için
Hand tools, not powered - for holding in place, grasping</t>
  </si>
  <si>
    <t>06.13</t>
  </si>
  <si>
    <t>El aletleri, motorsuz – mutfak işleri için (bıçaklar dışında)
Hand tools, not powered - for kitchen work (except knives)</t>
  </si>
  <si>
    <t>06.14</t>
  </si>
  <si>
    <t>El aletleri, motorsuz – ameliyat ve tıbbi işler için – keskin, kesme
Hand tools, not powered - for medical and surgical work - sharp, cutting</t>
  </si>
  <si>
    <t>06.15</t>
  </si>
  <si>
    <t>El aletleri, motorsuz – ameliyat ve tıbbi işler için – kesme olmadan, diğerleri
Hand tools, not powered - for medical and surgical work - non-cutting, others</t>
  </si>
  <si>
    <t>06.99</t>
  </si>
  <si>
    <t>06 numaralı grup içinde yukarıda listelenmemiş başka bilinen motorsuz el aletleri- Other known hand tools, not powered, in group 06 but not listed above</t>
  </si>
  <si>
    <t>07.00</t>
  </si>
  <si>
    <r>
      <t xml:space="preserve">El makineleri veya elle yönlendirilen aletler, makineli – belirtilmemiş
</t>
    </r>
    <r>
      <rPr>
        <sz val="10"/>
        <color theme="1"/>
        <rFont val="Times New Roman"/>
        <family val="1"/>
        <charset val="162"/>
      </rPr>
      <t>Hand-held or hand-guided tools, mechanical - not specified</t>
    </r>
  </si>
  <si>
    <t>07.01</t>
  </si>
  <si>
    <t>Makineli el aletleri – bıçkıcılık için
Mechanical hand tools - for sawing</t>
  </si>
  <si>
    <t>07.02</t>
  </si>
  <si>
    <t>Makineli el aletleri – kesmek, ayırmak için (makas, budama makasları da dahil olmak üzere)
Mechanical hand tools - for cutting, separating (including scissors, shears, secateurs)</t>
  </si>
  <si>
    <t>07.03</t>
  </si>
  <si>
    <t>Makineli el aletleri – oymak, yiv açmak, yontmak, (çit biçmek, 09.02’ye bakın) tıraşlamak, yontmak, kesmek için
Mechanical hand tools - for carving, slotting, chiselling, (hedge cutting see 09.02) trimming, clipping, shearing</t>
  </si>
  <si>
    <t>07.04</t>
  </si>
  <si>
    <t>Makineli el aletleri – kazımak, parlatmak, ovmak için
Mechanical hand tools - for scraping, polishing, buffing (including disc cutters)</t>
  </si>
  <si>
    <t>07.05</t>
  </si>
  <si>
    <t>Makineli el aletleri – delmek, çevirmek, vidalamak için
Mechanical hand tools - for drilling, turning, screwing</t>
  </si>
  <si>
    <t>07.06</t>
  </si>
  <si>
    <t>Makineli el aletleri – çakmak, perçinlemek, zımbalamak için
Mechanical hand tools - for nailing, riveting, stapling</t>
  </si>
  <si>
    <t>07.07</t>
  </si>
  <si>
    <t>Makineli el aletleri – dikmek, örmek için
Mechanical hand tools - for sewing, knitting</t>
  </si>
  <si>
    <t>07.08</t>
  </si>
  <si>
    <t>Makineli el aletleri – kaynatmak, yapıştırmak için
Mechanical hand tools - for welding, gluing</t>
  </si>
  <si>
    <t>07.09</t>
  </si>
  <si>
    <t>Makineli el aletleri – toprağı işlemek ve malzeme çıkarmak için (çiftçilik aletleri, beton kırıcılar da dahil olmak üzere)
Mechanical hand tools - for extracting materials and working the ground (including farming tools, concrete breakers)</t>
  </si>
  <si>
    <t>07.10</t>
  </si>
  <si>
    <t>Makineli el aletleri – cilalamak, nemlendirmek, yıkamak, temizlemek için (yüksek basınçlı elektrik süpürgeleri de dahil olmak üzere)
Mechanical hand tools - for waxing, lubricating, washing, cleaning (including high-pressure vacuum cleaner)</t>
  </si>
  <si>
    <t>07.11</t>
  </si>
  <si>
    <t>Makineli el aletleri – boyamak için
Mechanical hand tools - for painting</t>
  </si>
  <si>
    <t>07.12</t>
  </si>
  <si>
    <t>Makineli el aletleri – yerinde tutmak, kavramak için
Mechanical hand tools - for holding in place, grasping</t>
  </si>
  <si>
    <t>07.13</t>
  </si>
  <si>
    <t>Makineli el aletleri – mutfak işleri için (bıçaklar dışında)
Mechanical hand tools - for kitchen work (except knives)</t>
  </si>
  <si>
    <t>07.14</t>
  </si>
  <si>
    <t xml:space="preserve"> Makineli el aletleri – ısıtmak için (kurutucular, alev tabancaları, ütüler de dahil olmak üzere)
Mechanical hand tools - for heating (including driers, flame guns, irons)</t>
  </si>
  <si>
    <t>07.15</t>
  </si>
  <si>
    <t>Makineli el aletleri – ameliyat ve tıbbi işler için –sivri, kesici
Mechanical hand tools - for medical and surgical work - sharp, cutting</t>
  </si>
  <si>
    <t>07.16</t>
  </si>
  <si>
    <t>Makineli el aletleri – ameliyat ve tıbbi işler için –kesici olmadan, diğerleri
Mechanical hand tools - for medical and surgical work - non-cutting, others</t>
  </si>
  <si>
    <t>07.17</t>
  </si>
  <si>
    <t>Basınçlı tabancalar (alet belirtilmeden)
Pneumatic guns (without specification of tool)</t>
  </si>
  <si>
    <t>07.99</t>
  </si>
  <si>
    <t>07 numaralı grup içinde, yukarıda listelenmemiş başka bilinen el makineleri veya elle yönlendirilen aletler
Other known hand-held or hand-guided mechanical tools, in group 07 but not listed above</t>
  </si>
  <si>
    <t>08.00</t>
  </si>
  <si>
    <r>
      <t xml:space="preserve">Güç kaynağı belirtilmeyen el aletleri – belirtilmemiş
</t>
    </r>
    <r>
      <rPr>
        <sz val="10"/>
        <color theme="1"/>
        <rFont val="Times New Roman"/>
        <family val="1"/>
        <charset val="162"/>
      </rPr>
      <t>Hand tools - without specification of power source - not specified</t>
    </r>
  </si>
  <si>
    <t>08.01</t>
  </si>
  <si>
    <t>Güç kaynağı belirtilmeyen el aletleri – bıçkıcılık için
Hand tools, without specification of power source - for sawing</t>
  </si>
  <si>
    <t>08.02</t>
  </si>
  <si>
    <t>Güç kaynağı belirtilmeyen el aletleri – kesmek, ayırmak için (makas, budama makasları da dahil olmak üzere)
Hand tools, without specification of power source - for cutting, separating (including scissors, shears, secateurs)</t>
  </si>
  <si>
    <t>08.03</t>
  </si>
  <si>
    <t>Güç kaynağı belirtilmeyen el aletleri – oymak, yiv açmak, yontmak, tıraşlamak, yontmak, kesmek için
Hand tools, without specification of power source - for carving, slotting, chiselling, trimming, clipping, shearing</t>
  </si>
  <si>
    <t>08.04</t>
  </si>
  <si>
    <t>Güç kaynağı belirtilmeyen el aletleri – kazımak, parlatmak, ovmak için
Hand tools, without specification of power source - for scraping, polishing, buffing</t>
  </si>
  <si>
    <t>08.05</t>
  </si>
  <si>
    <t>Güç kaynağı belirtilmeyen el aletleri – delmek, çevirmek, vidalamak için
Hand tools, without specification of power source - for drilling, turning, screwing</t>
  </si>
  <si>
    <t>08.06</t>
  </si>
  <si>
    <t>Güç kaynağı belirtilmeyen el aletleri – çakmak, perçinlemek, zımbalamak için
Hand tools, without specification of power source - for nailing, riveting stapling</t>
  </si>
  <si>
    <t>08.07</t>
  </si>
  <si>
    <t>Güç kaynağı belirtilmeyen el aletleri – dikmek, örmek için
Hand tools, without specification of power source - for sewing, knitting</t>
  </si>
  <si>
    <t>08.08</t>
  </si>
  <si>
    <t>Güç kaynağı belirtilmeyen el aletleri – kaynatmak, yapıştırmak için
Hand tools, without specification of power source - for welding, gluing</t>
  </si>
  <si>
    <t>08.09</t>
  </si>
  <si>
    <t>Güç kaynağı belirtilmeyen el aletleri – toprağı işlemek ve malzeme çıkarmak için (çiftçilik aletleri de dahil olmak üzere)
Hand tools, without specification of power source - for extracting materials and working the ground (including farming tools)</t>
  </si>
  <si>
    <t>08.10</t>
  </si>
  <si>
    <t>Güç kaynağı belirtilmeyen el aletleri – cilalamak, yağlamak, yıkamak, temizlemek için
Hand tools, without specification of power source - for waxing, lubricating, washing, cleaning</t>
  </si>
  <si>
    <t>08.11</t>
  </si>
  <si>
    <t>Güç kaynağı belirtilmeyen el aletleri – boyamak için
Hand tools, without specification of power source - for painting</t>
  </si>
  <si>
    <t>08.12</t>
  </si>
  <si>
    <t>Güç kaynağı belirtilmeyen el aletleri – yerinde tutmak, kavramak için
Hand tools, without specification of power source - for holding in place, grasping</t>
  </si>
  <si>
    <t>08.13</t>
  </si>
  <si>
    <t>Güç kaynağı belirtilmeyen el aletleri – mutfak işleri için (bıçaklar dışında)
Hand tools, without specification of power source - for kitchen work (except knives)</t>
  </si>
  <si>
    <t>08.14</t>
  </si>
  <si>
    <t>Güç kaynağı belirtilmeyen el aletleri – ameliyat ve tıbbi işler için – keskin, kesme
Hand tools, without specification of power source - for medical and surgical work - sharp, cutting</t>
  </si>
  <si>
    <t>08.15</t>
  </si>
  <si>
    <t>Güç kaynağı belirtilmeyen el aletleri – ameliyat ve tıbbi işler için – kesme olmadan, diğerleri
Hand tools, without specification of power source - for medical and surgical work - non-cutting, others</t>
  </si>
  <si>
    <t>08.99</t>
  </si>
  <si>
    <t>08 numaralı grup içinde, yukarıda listelenmemiş başka bilinen güç kaynağı belirtilmeyen el aletleri
Other known hand tools, without specification of power source, in group 08 but not listed above</t>
  </si>
  <si>
    <t>09.00</t>
  </si>
  <si>
    <r>
      <t xml:space="preserve">Makine ve ekipmanlar – taşınabilir veya seyyar – belirtilmemiş
</t>
    </r>
    <r>
      <rPr>
        <sz val="10"/>
        <color theme="1"/>
        <rFont val="Times New Roman"/>
        <family val="1"/>
        <charset val="162"/>
      </rPr>
      <t>Machines and equipment - portable or mobile - not specified</t>
    </r>
  </si>
  <si>
    <t>09.01</t>
  </si>
  <si>
    <t>Taşınabilir veya seyyar makineler – toprağı işlemek ve malzeme çıkarmak için – bina yapımı ve inşaat mühendisliği işleri için maden, taşocağı ve fabrika
Portable or mobile machines - for extracting materials or working the ground - mines, quarries and plant for building and civil engineering works</t>
  </si>
  <si>
    <t>09.02</t>
  </si>
  <si>
    <t>Taşınabilir veya seyyar makineler – toprağı işlemek, çiftçilik için
Portable or mobile machines - for working the ground, farming</t>
  </si>
  <si>
    <t>09.03</t>
  </si>
  <si>
    <t>Taşınabilir veya seyyar makineler (toprağın işlenmesi için olmayan) – inşaat şantiyeleri için -Portable or mobile machines (not for working the ground) - for construction sites</t>
  </si>
  <si>
    <t>09.04</t>
  </si>
  <si>
    <t>Seyyar yer temizleme makineleri
Mobile floor cleaning machines</t>
  </si>
  <si>
    <t>09.99</t>
  </si>
  <si>
    <t>09 numaralı grup içinde, yukarıda listelenmemiş başka bilinen taşınabilir veya seyyar makine ve ekipmanlar
Other known portable or mobile machines and equipment in group 09 but not listed above</t>
  </si>
  <si>
    <t>10.00</t>
  </si>
  <si>
    <r>
      <t xml:space="preserve">Makine ve ekipmanlar – sabit – belirtilmemiş
</t>
    </r>
    <r>
      <rPr>
        <sz val="10"/>
        <color theme="1"/>
        <rFont val="Times New Roman"/>
        <family val="1"/>
        <charset val="162"/>
      </rPr>
      <t>Machines and equipment - fixed - not specified</t>
    </r>
  </si>
  <si>
    <t>10.01</t>
  </si>
  <si>
    <t>Toprağı işlemek ve malzeme çıkarmak için sabit makineler
Fixed machines for extracting materials or working the ground</t>
  </si>
  <si>
    <t>10.02</t>
  </si>
  <si>
    <t>Malzemeleri hazırlamak, ezmek, tozlaştırmak, filtrelemek, ayırmak, karıştırmak, harmanlamak için makineler- Machines for preparing materials, crushing, pulverising, filtering, separating, mixing, blending</t>
  </si>
  <si>
    <t>10.03</t>
  </si>
  <si>
    <t>Malzemeleri işlemek için makineler – kimyasal işlemler (reaktif, mayalama işlemleri) - Machines for processing materials - chemical processes (reactive, fermenting processes)</t>
  </si>
  <si>
    <t>10.04</t>
  </si>
  <si>
    <t>Malzemeleri işlemek için makineler – sıcak işlemler (fırın, kurutucu, ocaklar)
Machines for processing materials - hot processes (ovens, driers, kilns)</t>
  </si>
  <si>
    <t>10.05</t>
  </si>
  <si>
    <t>Malzemeleri işlemek için makineler – soğuk işlemler (soğukluk üretilmesi)
Machines for processing materials - cold processes (production of cold)</t>
  </si>
  <si>
    <t>10.06</t>
  </si>
  <si>
    <t>Malzemeleri işlemek için makineler – diğer işlemler
Machines for processing materials - other processes</t>
  </si>
  <si>
    <t>10.07</t>
  </si>
  <si>
    <t>10.07 Biçimlendirme makineleri – basmak, ezmek yoluyla
Forming machines - by pressing, crushing</t>
  </si>
  <si>
    <t>10.08</t>
  </si>
  <si>
    <t>Biçimlendirme makineleri – perdahlamak, yuvarlamak, silindir baskılar yoluyla (kağıt baskıları da dahil olmak üzere)
Forming machines - by calendering, rolling, cylinder presses (including paper presses)</t>
  </si>
  <si>
    <t>10.09</t>
  </si>
  <si>
    <t>Biçimlendirme makineleri – enjeksiyon, itip çıkarma, üfleme, eğirme, kalıplama, eritme, dökme yoluyla
Forming machines - by injection, extrusion, blowing, spinning, moulding, melting, casting</t>
  </si>
  <si>
    <t>10.10</t>
  </si>
  <si>
    <t>Metal işleme makineleri – rendelemek, öğütmek, yüzey bakımı, çekmek, cilalamak, tornalamak, delmek için
Machine tools - for planing, milling, surface treatment, grinding, polishing, turning, drilling</t>
  </si>
  <si>
    <t>10.11</t>
  </si>
  <si>
    <t>Metal işleme makineleri – bıçkıcılık için
Machine tools - for sawing</t>
  </si>
  <si>
    <t>10.12</t>
  </si>
  <si>
    <t>Metal işleme makineleri – kesmek, ayırmak, yontmak için (kalıp kesici, biçki makineleri, kırpma makasları, oksijen tabancalı ekipmanlar dahil olmak üzere)
Machine tools - for cutting, splitting, clipping (including die cutters, shearing machines, clippers, oxygen cutting equipment)</t>
  </si>
  <si>
    <t>10.13</t>
  </si>
  <si>
    <t>Yüzey işleme makineleri – temizlik, yıkama, kurulama, boyama, baskı
Machines for surface treatment - cleaning, washing, drying, painting, printing</t>
  </si>
  <si>
    <t>10.14</t>
  </si>
  <si>
    <t>Yüzey işleme makineleri – galvaniz, elektrolit yüzey bakımı
Machines for surface treatment - galvanising, electrolytic surface treatment</t>
  </si>
  <si>
    <t>10.15</t>
  </si>
  <si>
    <t>Montaj makineleri (kaynatma, yapıştırma, çakma, vidalama, perçinleme, eğirme, telleme, dikme, zımbalama) - Assembling machines (welding, gluing, nailing, screwing, riveting, spinning, wiring, sewing, stapling)</t>
  </si>
  <si>
    <t>10.16</t>
  </si>
  <si>
    <t>Paketleme makineleri, sarma makineleri (doldurma, etiketleme, kapatma…)
Packing machines, wrapping machines (filling, labelling, closing...)</t>
  </si>
  <si>
    <t>10.17</t>
  </si>
  <si>
    <t>Özel sanayiler için diğer makineler (çeşitli izleme ve sınama makineleri)
Other machines for specific industries (miscellaneous monitoring and testing machines</t>
  </si>
  <si>
    <t>10.18</t>
  </si>
  <si>
    <t>Çiftçilikte kullanılan ve yukarıdaki makineler arasına dahil olmayan özel makineler - Specific machines used in farming which are not included with the above machines</t>
  </si>
  <si>
    <t>10.99</t>
  </si>
  <si>
    <t>10 numaralı grup içinde, yukarıda listelenmemiş başka bilinen sabit ve makine ve ekipmanlar - Other known fixed machines and equipment in group 10 but not listed above</t>
  </si>
  <si>
    <t>11.00</t>
  </si>
  <si>
    <r>
      <t xml:space="preserve"> Aktarma, taşıma ve depolama sistemleri – belirtilmemiş
</t>
    </r>
    <r>
      <rPr>
        <sz val="10"/>
        <color theme="1"/>
        <rFont val="Times New Roman"/>
        <family val="1"/>
        <charset val="162"/>
      </rPr>
      <t>Conveying, transport and storage systems - not specified</t>
    </r>
  </si>
  <si>
    <t>11.01</t>
  </si>
  <si>
    <t>Sabit taşıyıcı kayış, sürekli işleme ekipman ve sistemleri – kayış, yürüyen merdiven, teleferik, taşıyıcı kayış, vb.)
Fixed conveyors, continuous handling equipment and systems - belts, escalators, cableways, conveyors, etc.)</t>
  </si>
  <si>
    <t>11.02</t>
  </si>
  <si>
    <t>Asansörler – ağır yük asansörü, vinç, kriko, vb.
Elevators, lifts - hoists, bucket elevators, jacks, etc.</t>
  </si>
  <si>
    <t>11.03</t>
  </si>
  <si>
    <t>Sabit vinç, seyyar vinç, araç tarafından taşınan vinç, üst raylarda çalışan vinç, asılı yükü olan kaldırma aygıtları
Fixed cranes, mobile cranes, vehicle-mounted cranes, overhead travelling cranes, hoisting devices with suspended load</t>
  </si>
  <si>
    <t>11.04</t>
  </si>
  <si>
    <t>Seyyar işleme aygıtı, işleme kamyonları (motorlu veya motorsuz) – el arabası, paletli kamyonlar, vb.
Mobile handling devices, handling trucks (powered or not) - barrows, pallet trucks, etc.</t>
  </si>
  <si>
    <t>11.05</t>
  </si>
  <si>
    <t>Kaldırma ekipmanı, sabitleştirme, kavrama ve çeşitli işleme aygıtları (askı, çengel, halat, vb. dahil olmak üzere)
Lifting equipment, securing, gripping and miscellaneous handling devices (including slings, hooks, ropes...)</t>
  </si>
  <si>
    <t>11.06</t>
  </si>
  <si>
    <t>Depolama sistemleri, paketleme ekipmanı, kaplar (silo, tanklar) – sabit – tank, fıçı, kap, vb.
Storage systems, packaging equipment, containers (silos, tanks) - fixed - tanks, vats, containers, etc.</t>
  </si>
  <si>
    <t>11.07</t>
  </si>
  <si>
    <t>Depolama sistemleri, paketleme ekipmanı, kaplar - seyyar
Storage systems, packaging equipment, containers - mobile</t>
  </si>
  <si>
    <t>11.08</t>
  </si>
  <si>
    <t>Depolama aksamı, raf, paletli raf, paletler
Storage accessories, shelving, pallet racks, pallets</t>
  </si>
  <si>
    <t>11.09</t>
  </si>
  <si>
    <t>Çeşitli paketleme, küçük ve orta boy, seyyar (dekovil, çeşitli kap, şişe, sandık, söndürücüler …) - Miscellaneous packaging, small and medium-sized, mobile (skips, miscellaneous containers, bottles, crates, extinguishers...)</t>
  </si>
  <si>
    <t>11.99</t>
  </si>
  <si>
    <t>11 numaralı grup içinde, yukarıda listelenmemiş başka bilinen aktarma, taşıma ve depolama sistemleri
Other known conveying, transport and storage systems in group 11 but not listed above</t>
  </si>
  <si>
    <t>12.00</t>
  </si>
  <si>
    <r>
      <t xml:space="preserve">Kara taşıtları – belirtilmemiş
</t>
    </r>
    <r>
      <rPr>
        <sz val="10"/>
        <color theme="1"/>
        <rFont val="Times New Roman"/>
        <family val="1"/>
        <charset val="162"/>
      </rPr>
      <t>Land vehicles - not specified</t>
    </r>
  </si>
  <si>
    <t>12.01</t>
  </si>
  <si>
    <t>Taşıtlar – ağır: kamyon, otobüsler (yolcu taşıması)
Vehicles - heavy: lorries, buses, coaches (passenger transport)</t>
  </si>
  <si>
    <t>12.02</t>
  </si>
  <si>
    <t>Taşıtlar – hafif: eşya veya yolcu
Vehicles - light: goods or passengers</t>
  </si>
  <si>
    <t>12.03</t>
  </si>
  <si>
    <t>Taşıtlar – iki veya üç tekerlekli, motorlu veya motorsuz
Vehicles - two or three wheels, powered or not</t>
  </si>
  <si>
    <t>12.04</t>
  </si>
  <si>
    <t>Diğer kara taşıtları: kayak, patenler
Other land vehicles: skis, roller-skates</t>
  </si>
  <si>
    <t>12.99</t>
  </si>
  <si>
    <t>12 numaralı grup içinde, yukarıda listelenmemiş başka bilinen kara taşıtları
Other known land vehicles in group 12 but not listed above</t>
  </si>
  <si>
    <t>13.00</t>
  </si>
  <si>
    <r>
      <t xml:space="preserve">Diğer taşıt araçları – belirtilmemiş
</t>
    </r>
    <r>
      <rPr>
        <sz val="10"/>
        <color theme="1"/>
        <rFont val="Times New Roman"/>
        <family val="1"/>
        <charset val="162"/>
      </rPr>
      <t>Other transport vehicles - not specified</t>
    </r>
  </si>
  <si>
    <t>13.01</t>
  </si>
  <si>
    <t>Taşıtlar – rayda, asılı monoraylar dahil: eşya
Vehicles - on rails, including suspended monorails: goods</t>
  </si>
  <si>
    <t>13.02</t>
  </si>
  <si>
    <t>Taşıtlar – rayda, asılı monoraylar dahil: yolcu
Vehicles - on rails, including suspended monorails: passengers</t>
  </si>
  <si>
    <t>13.03</t>
  </si>
  <si>
    <t>Taşıtlar – deniz: eşya
Vehicles - nautical: goods</t>
  </si>
  <si>
    <t>13.04</t>
  </si>
  <si>
    <t>Taşıtlar – deniz: yolcu
Vehicles - nautical: passengers</t>
  </si>
  <si>
    <t>13.05</t>
  </si>
  <si>
    <t>Taşıtlar – deniz: balıkçılık
Vehicles - nautical: fishing</t>
  </si>
  <si>
    <t>13.06</t>
  </si>
  <si>
    <t>Taşıtlar – hava: eşya
Vehicles - aerial: goods</t>
  </si>
  <si>
    <t>13.07</t>
  </si>
  <si>
    <t>Taşıtlar – hava: yolcu
Vehicles - aerial: passenger</t>
  </si>
  <si>
    <t>13.99</t>
  </si>
  <si>
    <t>13 numaralı grup içinde, yukarıda listelenmemiş başka bilinen diğer taşıt araçları - Other known transport vehicles in group 13 but not listed above</t>
  </si>
  <si>
    <t>14.00</t>
  </si>
  <si>
    <r>
      <t xml:space="preserve">Malzeme, nesne, ürün, makine veya taşıt aksamı, enkaz, toz – belirtilmemiş
</t>
    </r>
    <r>
      <rPr>
        <sz val="10"/>
        <color theme="1"/>
        <rFont val="Times New Roman"/>
        <family val="1"/>
        <charset val="162"/>
      </rPr>
      <t>Materials, objects, products, machine or vehicle components, debris, dust - not specified</t>
    </r>
  </si>
  <si>
    <t>14.01</t>
  </si>
  <si>
    <t>Yapı malzemeleri – büyük ve küçük: prefabrike kabuk, kalıp, kiriş, hatıl, tuğla, kiremit, vb.
Building materials - large and small: prefabricated shells, formwork, girders, beams, bricks, tiles, etc.</t>
  </si>
  <si>
    <t>14.02</t>
  </si>
  <si>
    <t>Makine parçaları, taşıt parçaları: şasi, dirsekli mahfaza, manivela, tekerlek, vb.
Machine components, vehicle components: chassis, crankcase, levers, wheels, etc.</t>
  </si>
  <si>
    <t>14.03</t>
  </si>
  <si>
    <t>Makine parça veya bileşikleri, metal işleme makineleri (işbu maddi araçlardan kopan parça ve yongalar da dahil olmak üzere) - Machined parts or components, machine tools (including fragments and chips from these material agents )</t>
  </si>
  <si>
    <t>14.04</t>
  </si>
  <si>
    <t>Birleştirme aygıtları: somun, cıvata, vida, çivi, vb.
Joining devices: nuts, bolts, screws, nails, etc.</t>
  </si>
  <si>
    <t>14.05</t>
  </si>
  <si>
    <t>Zerrecik, toz, kıymık, parçacık, zifos, kırık çömlek parçaları, diğer enkaz
Particles, dust, splinters, fragments, splashes, shards, other debris</t>
  </si>
  <si>
    <t>14.06</t>
  </si>
  <si>
    <t>Çiftlik ürünleri (tohum, saman, diğer çiftlik ürünleri de dahil olmak üzere)
Farm products (including seeds, straw, other farm products)</t>
  </si>
  <si>
    <t>14.07</t>
  </si>
  <si>
    <t>Çiftçilik ve yetiştiricilikte kullanılan ürünler (gübre, yemler de dahil olmak üzere) - Products for use in farming and breeding (including fertilisers, animal feeds)</t>
  </si>
  <si>
    <t>14.08</t>
  </si>
  <si>
    <t>Depolanmış ürünler – depolama alanındaki nesne ve paketler de dahil olmak üzere - Stored products - including objects and packaging in storage areas</t>
  </si>
  <si>
    <t>14.09</t>
  </si>
  <si>
    <t>Depolanmış ürünler – rulo, makara olarak
Stored products - in rolls, coils</t>
  </si>
  <si>
    <t>14.10</t>
  </si>
  <si>
    <t>Yükler – makineli işleme veya aktarma aygıtı tarafından taşınan
Loads - transported by a mechanical handling or conveying device</t>
  </si>
  <si>
    <t>14.11</t>
  </si>
  <si>
    <t>Yükler – bir kaldırma aygıtı, vinçte asılı olan
Loads - suspended from a hoisting device, a crane</t>
  </si>
  <si>
    <t>14.12</t>
  </si>
  <si>
    <t>Yükler – elle işlenen
Loads - handled by hand</t>
  </si>
  <si>
    <t>14.99</t>
  </si>
  <si>
    <t>14 numaralı grup içinde, yukarıda listelenmemiş başka bilinen malzeme, nesne, ürün, makine parçaları - Other known materials, objects, products, machine components in group 14 but not listed above</t>
  </si>
  <si>
    <t>15.00</t>
  </si>
  <si>
    <r>
      <t xml:space="preserve">Kimyasal, patlayıcı, radyoaktif, biyolojik maddeler – belirtilmemiş
</t>
    </r>
    <r>
      <rPr>
        <sz val="10"/>
        <color theme="1"/>
        <rFont val="Times New Roman"/>
        <family val="1"/>
        <charset val="162"/>
      </rPr>
      <t>Chemical, explosive, radioactive, biological substances - not specified</t>
    </r>
  </si>
  <si>
    <t>15.01</t>
  </si>
  <si>
    <t>Maddeler – yakıcı, çürütücü (katı, sıvı veya gaz)
Substances - caustic, corrosive (solid, liquid or gaseous)</t>
  </si>
  <si>
    <t>15.02</t>
  </si>
  <si>
    <t>Maddeler – zararlı, zehirli (katı, sıvı veya gaz)
Substances - harmful, toxic (solid, liquid or gaseous)</t>
  </si>
  <si>
    <t>15.03</t>
  </si>
  <si>
    <t>Maddeler – alevlenebilir (katı, sıvı veya gaz)
Substances - flammables (solid, liquid or gaseous)</t>
  </si>
  <si>
    <t>15.04</t>
  </si>
  <si>
    <t>Maddeler – patlayıcı, reaktif (katı, sıvı veya gaz)
Substances - explosive, reactive (solid, liquid or gaseous)</t>
  </si>
  <si>
    <t>15.05</t>
  </si>
  <si>
    <t>Belirgin etkisi olmayan gaz, buharlar (yaşam biçimleri için atıl, havasız bırakan)
Gases, vapours with no specific effects (inert for life forms, suffocating)</t>
  </si>
  <si>
    <t>15.06</t>
  </si>
  <si>
    <t>Maddeler – radyoaktif
Substances - radioactive</t>
  </si>
  <si>
    <t>15.07</t>
  </si>
  <si>
    <t>Maddeler – biyolojik
Substances - biological</t>
  </si>
  <si>
    <t>15.08</t>
  </si>
  <si>
    <t>Maddeler, malzemeler – özel bir rizikosu olmayan (su, atıl maddeler …)
Substances, materials - with no specific risk (water, inert materials...)</t>
  </si>
  <si>
    <t>15.99</t>
  </si>
  <si>
    <t>15 numaralı grup içinde, yukarıda listelenmemiş başka bilinen kimyasal, patlayıcı, radyoaktif, biyolojik maddeler - Other known chemical, explosive, radioactive, biological substances in group 15 but not listed above</t>
  </si>
  <si>
    <t>16.00</t>
  </si>
  <si>
    <r>
      <t xml:space="preserve">Güvenlik aygıt ve ekipmanı – belirtilmemiş
</t>
    </r>
    <r>
      <rPr>
        <sz val="10"/>
        <color theme="1"/>
        <rFont val="Times New Roman"/>
        <family val="1"/>
        <charset val="162"/>
      </rPr>
      <t>Safety devices and equipment - not specified</t>
    </r>
  </si>
  <si>
    <t>16.01</t>
  </si>
  <si>
    <t>Güvenlik aygıtları – makinelerde
Safety devices - on machines</t>
  </si>
  <si>
    <t>16.02</t>
  </si>
  <si>
    <t>Koruyucu aygıtlar – münferit
Protective devices - individual</t>
  </si>
  <si>
    <t>16.03</t>
  </si>
  <si>
    <t>Alarm aygıt ve ekipmanı
Emergency devices and equipment</t>
  </si>
  <si>
    <t>16.99</t>
  </si>
  <si>
    <t>16 numaralı grup içinde, yukarıda listelenmemiş başka bilinen güvenlik aygıt ve ekipmanı - Other known safety devices and equipment in group 16 but not listed above</t>
  </si>
  <si>
    <t>17.00</t>
  </si>
  <si>
    <r>
      <t xml:space="preserve">Büro ekipmanı, kişisel ekipman, spor ekipmanı, silahlar, ev eşyaları – belirtilmemiş
</t>
    </r>
    <r>
      <rPr>
        <sz val="10"/>
        <color theme="1"/>
        <rFont val="Times New Roman"/>
        <family val="1"/>
        <charset val="162"/>
      </rPr>
      <t>Office equipment, personal equipment, sports equipment, weapons, domestic appliances - not specified</t>
    </r>
  </si>
  <si>
    <t>17.01</t>
  </si>
  <si>
    <t>Mobilya
Furniture</t>
  </si>
  <si>
    <t>17.02</t>
  </si>
  <si>
    <t>Ekipman – bilgisayar, büro otomasyonu, röprodüksiyon, iletişim
Equipment - computer, office automation, reprographic, communications</t>
  </si>
  <si>
    <t>17.03</t>
  </si>
  <si>
    <t>Ekipman – öğretim, yazma, çizme için – daktilo, otomatik pullama makinesi, agrandizör, zaman kaydediciler de dahil olmak üzere
Equipment - for teaching, writing, drawing - including typewriters, stamping machines, enlargers, time-recorders</t>
  </si>
  <si>
    <t>17.04</t>
  </si>
  <si>
    <t>Spor ve oyunlar için eşya ve ekipman
Items and equipment for sports and games</t>
  </si>
  <si>
    <t>17.05</t>
  </si>
  <si>
    <t>Silahlar
Weapons</t>
  </si>
  <si>
    <t>17.06</t>
  </si>
  <si>
    <t>Kişisel eşya, giysi
Personal items, clothing</t>
  </si>
  <si>
    <t>17.07</t>
  </si>
  <si>
    <t>Müzik aletleri
Musical instruments</t>
  </si>
  <si>
    <t>17.08</t>
  </si>
  <si>
    <t>Ev eşyası türü ekipman, alet, nesne, çamaşır (mesleki kullanım)
Domestic-type equipment, tools, objects, linen (professional use)</t>
  </si>
  <si>
    <t>17.99</t>
  </si>
  <si>
    <t>17 numaralı grup içinde, yukarıda listelenmemiş başka bilinen büro ekipmanı, kişisel ekipman, spor ekipmanı, silahlar, ev eşyaları - Other known office equipment, personal equipment, sports equipment, weapons in group 17 but not listed above</t>
  </si>
  <si>
    <t>18.00</t>
  </si>
  <si>
    <r>
      <t xml:space="preserve">Canlılar ve insanlar – belirtilmemiş
</t>
    </r>
    <r>
      <rPr>
        <sz val="10"/>
        <color theme="1"/>
        <rFont val="Times New Roman"/>
        <family val="1"/>
        <charset val="162"/>
      </rPr>
      <t>Living organisms and human-beings - not specified</t>
    </r>
  </si>
  <si>
    <t>18.01</t>
  </si>
  <si>
    <t>Ağaç, bitki, mahsul
Trees, plants, crops</t>
  </si>
  <si>
    <t>18.02</t>
  </si>
  <si>
    <t>Hayvan – evcil ve yetiştirme amaçlı
Animals - domestic and for breeding</t>
  </si>
  <si>
    <t>18.03</t>
  </si>
  <si>
    <t>Hayvan – vahşi hayvanlar, böcek, yılanlar
Animals – wild animals, insects, snakes</t>
  </si>
  <si>
    <t>18.04</t>
  </si>
  <si>
    <t>Mikroorganizmalar
Micro-organisms</t>
  </si>
  <si>
    <t>18.05</t>
  </si>
  <si>
    <t>Bulaşıcı mikroplu amiller
Infectious viral agents</t>
  </si>
  <si>
    <t>18.06</t>
  </si>
  <si>
    <t>İnsanlar
Humans</t>
  </si>
  <si>
    <t>18.99</t>
  </si>
  <si>
    <t>18 numaralı grup içinde, yukarıda listelenmemiş başka bilinen canlılar ve insanlar - Other known living organisms and human-beings in group 18 but not listed above</t>
  </si>
  <si>
    <t>19.00</t>
  </si>
  <si>
    <r>
      <t xml:space="preserve">Kütle atık – belirtilmemiş
</t>
    </r>
    <r>
      <rPr>
        <sz val="10"/>
        <color theme="1"/>
        <rFont val="Times New Roman"/>
        <family val="1"/>
        <charset val="162"/>
      </rPr>
      <t>Bulk waste - not specified</t>
    </r>
  </si>
  <si>
    <t>19.01</t>
  </si>
  <si>
    <t>Kütle atık – hammadde, ürün madde, nesnelerden
Bulk waste - from raw materials, products, materials, objects</t>
  </si>
  <si>
    <t>19.02</t>
  </si>
  <si>
    <t>Kütle atık – kimyasallardan
Bulk waste - from chemicals</t>
  </si>
  <si>
    <t>19.03</t>
  </si>
  <si>
    <t>Kütle atık – biyolojik madde, bitki, hayvanlardan
Bulk waste - from biological substances, plants, animals</t>
  </si>
  <si>
    <t>19.99</t>
  </si>
  <si>
    <t>19 numaralı grup içinde, yukarıda listelenmemiş başka bilinen kütle atık
Other known bulk waste in group 19 but not listed above</t>
  </si>
  <si>
    <t>20.00</t>
  </si>
  <si>
    <r>
      <t xml:space="preserve">Fiziki olgu ve doğal unsurlar – belirtilmemiş
</t>
    </r>
    <r>
      <rPr>
        <sz val="10"/>
        <color theme="1"/>
        <rFont val="Times New Roman"/>
        <family val="1"/>
        <charset val="162"/>
      </rPr>
      <t>Physical phenomena and natural elements - not specified</t>
    </r>
  </si>
  <si>
    <t>20.01</t>
  </si>
  <si>
    <t>Fiziki olgu – gürültü, doğal radyasyon, ışık, ışık huzmesi, basınç yükseltme, basın düşürme, basınç - Physical phenomena - noise, natural radiation, light, light arcs, pressurisation, depressurisation, pressure</t>
  </si>
  <si>
    <t>20.02</t>
  </si>
  <si>
    <t>Doğal ve atmosfer unsurları (akarsu, çamur, yağmur, dolu, kar, buz, rüzgar, vb. de dahil olmak üzere) - Natural and atmospheric elements (including stretches of water, mud, rain, hail, snow, ice, wind, etc,)</t>
  </si>
  <si>
    <t>20.03</t>
  </si>
  <si>
    <t>Doğal afetler (sel, yanardağ infilakı, deprem, tsunami, yangın da dahil olmak üzere)
Natural disasters (including floods, volcanic eruptions, earthquakes, tidal waves, fire, conflagration)</t>
  </si>
  <si>
    <t>20.99</t>
  </si>
  <si>
    <t>20 numaralı grup içinde, yukarıda listelenmemiş başka bilinen fiziki olgu ve unsurlar - Other known physical phenomena and elements in group 20 but not listed above</t>
  </si>
  <si>
    <t>99.00</t>
  </si>
  <si>
    <r>
      <t xml:space="preserve">Bu sınıflandırmada listelenmemiş başka maddi araç
</t>
    </r>
    <r>
      <rPr>
        <sz val="10"/>
        <color theme="1"/>
        <rFont val="Times New Roman"/>
        <family val="1"/>
        <charset val="162"/>
      </rPr>
      <t>Other material agents not listed in this classification</t>
    </r>
  </si>
  <si>
    <r>
      <rPr>
        <b/>
        <sz val="10"/>
        <color theme="1"/>
        <rFont val="Times New Roman"/>
        <family val="1"/>
        <charset val="162"/>
      </rPr>
      <t>Kaza tarihi bilinmiyor</t>
    </r>
    <r>
      <rPr>
        <sz val="10"/>
        <color theme="1"/>
        <rFont val="Times New Roman"/>
        <family val="1"/>
        <charset val="162"/>
      </rPr>
      <t xml:space="preserve">
Date of accident unknown</t>
    </r>
  </si>
  <si>
    <r>
      <rPr>
        <b/>
        <sz val="10"/>
        <color theme="1"/>
        <rFont val="Times New Roman"/>
        <family val="1"/>
        <charset val="162"/>
      </rPr>
      <t>Ocak</t>
    </r>
    <r>
      <rPr>
        <sz val="10"/>
        <color theme="1"/>
        <rFont val="Times New Roman"/>
        <family val="1"/>
        <charset val="162"/>
      </rPr>
      <t>-January</t>
    </r>
  </si>
  <si>
    <r>
      <rPr>
        <b/>
        <sz val="10"/>
        <color theme="1"/>
        <rFont val="Times New Roman"/>
        <family val="1"/>
        <charset val="162"/>
      </rPr>
      <t>Şubat</t>
    </r>
    <r>
      <rPr>
        <sz val="10"/>
        <color theme="1"/>
        <rFont val="Times New Roman"/>
        <family val="1"/>
        <charset val="162"/>
      </rPr>
      <t>-February</t>
    </r>
  </si>
  <si>
    <r>
      <rPr>
        <b/>
        <sz val="10"/>
        <color theme="1"/>
        <rFont val="Times New Roman"/>
        <family val="1"/>
        <charset val="162"/>
      </rPr>
      <t>Mart</t>
    </r>
    <r>
      <rPr>
        <sz val="10"/>
        <color theme="1"/>
        <rFont val="Times New Roman"/>
        <family val="1"/>
        <charset val="162"/>
      </rPr>
      <t>-March</t>
    </r>
  </si>
  <si>
    <r>
      <rPr>
        <b/>
        <sz val="10"/>
        <color theme="1"/>
        <rFont val="Times New Roman"/>
        <family val="1"/>
        <charset val="162"/>
      </rPr>
      <t>Nisan</t>
    </r>
    <r>
      <rPr>
        <sz val="10"/>
        <color theme="1"/>
        <rFont val="Times New Roman"/>
        <family val="1"/>
        <charset val="162"/>
      </rPr>
      <t>-Apri</t>
    </r>
  </si>
  <si>
    <r>
      <rPr>
        <b/>
        <sz val="10"/>
        <color theme="1"/>
        <rFont val="Times New Roman"/>
        <family val="1"/>
        <charset val="162"/>
      </rPr>
      <t>Mayıs</t>
    </r>
    <r>
      <rPr>
        <sz val="10"/>
        <color theme="1"/>
        <rFont val="Times New Roman"/>
        <family val="1"/>
        <charset val="162"/>
      </rPr>
      <t>-May</t>
    </r>
  </si>
  <si>
    <r>
      <rPr>
        <b/>
        <sz val="10"/>
        <color theme="1"/>
        <rFont val="Times New Roman"/>
        <family val="1"/>
        <charset val="162"/>
      </rPr>
      <t>Haziran</t>
    </r>
    <r>
      <rPr>
        <sz val="10"/>
        <color theme="1"/>
        <rFont val="Times New Roman"/>
        <family val="1"/>
        <charset val="162"/>
      </rPr>
      <t>-June</t>
    </r>
  </si>
  <si>
    <r>
      <rPr>
        <b/>
        <sz val="10"/>
        <color theme="1"/>
        <rFont val="Times New Roman"/>
        <family val="1"/>
        <charset val="162"/>
      </rPr>
      <t>Temmuz</t>
    </r>
    <r>
      <rPr>
        <sz val="10"/>
        <color theme="1"/>
        <rFont val="Times New Roman"/>
        <family val="1"/>
        <charset val="162"/>
      </rPr>
      <t>-July</t>
    </r>
  </si>
  <si>
    <r>
      <rPr>
        <b/>
        <sz val="10"/>
        <color theme="1"/>
        <rFont val="Times New Roman"/>
        <family val="1"/>
        <charset val="162"/>
      </rPr>
      <t>Ağustos</t>
    </r>
    <r>
      <rPr>
        <sz val="10"/>
        <color theme="1"/>
        <rFont val="Times New Roman"/>
        <family val="1"/>
        <charset val="162"/>
      </rPr>
      <t>-August</t>
    </r>
  </si>
  <si>
    <r>
      <rPr>
        <b/>
        <sz val="10"/>
        <color theme="1"/>
        <rFont val="Times New Roman"/>
        <family val="1"/>
        <charset val="162"/>
      </rPr>
      <t>Eylül</t>
    </r>
    <r>
      <rPr>
        <sz val="10"/>
        <color theme="1"/>
        <rFont val="Times New Roman"/>
        <family val="1"/>
        <charset val="162"/>
      </rPr>
      <t>-September</t>
    </r>
  </si>
  <si>
    <t>10</t>
  </si>
  <si>
    <r>
      <rPr>
        <b/>
        <sz val="10"/>
        <color theme="1"/>
        <rFont val="Times New Roman"/>
        <family val="1"/>
        <charset val="162"/>
      </rPr>
      <t>Ekim</t>
    </r>
    <r>
      <rPr>
        <sz val="10"/>
        <color theme="1"/>
        <rFont val="Times New Roman"/>
        <family val="1"/>
        <charset val="162"/>
      </rPr>
      <t>-October</t>
    </r>
  </si>
  <si>
    <t>11</t>
  </si>
  <si>
    <r>
      <rPr>
        <b/>
        <sz val="10"/>
        <color theme="1"/>
        <rFont val="Times New Roman"/>
        <family val="1"/>
        <charset val="162"/>
      </rPr>
      <t>Kasım</t>
    </r>
    <r>
      <rPr>
        <sz val="10"/>
        <color theme="1"/>
        <rFont val="Times New Roman"/>
        <family val="1"/>
        <charset val="162"/>
      </rPr>
      <t>-November</t>
    </r>
  </si>
  <si>
    <t>12</t>
  </si>
  <si>
    <r>
      <rPr>
        <b/>
        <sz val="10"/>
        <color theme="1"/>
        <rFont val="Times New Roman"/>
        <family val="1"/>
        <charset val="162"/>
      </rPr>
      <t>Aralık</t>
    </r>
    <r>
      <rPr>
        <sz val="10"/>
        <color theme="1"/>
        <rFont val="Times New Roman"/>
        <family val="1"/>
        <charset val="162"/>
      </rPr>
      <t>-December</t>
    </r>
  </si>
  <si>
    <t>B00</t>
  </si>
  <si>
    <r>
      <t xml:space="preserve">İş Göremezlik Oranı tanımlanmamış
</t>
    </r>
    <r>
      <rPr>
        <sz val="10"/>
        <rFont val="Times New Roman"/>
        <family val="1"/>
        <charset val="162"/>
      </rPr>
      <t>level of disability not specified</t>
    </r>
  </si>
  <si>
    <t>B01</t>
  </si>
  <si>
    <r>
      <t xml:space="preserve">%10' dan az (*)
</t>
    </r>
    <r>
      <rPr>
        <sz val="10"/>
        <rFont val="Times New Roman"/>
        <family val="1"/>
        <charset val="162"/>
      </rPr>
      <t>level of disability, 9% or less (permanent mild cases)</t>
    </r>
  </si>
  <si>
    <t>B02</t>
  </si>
  <si>
    <r>
      <rPr>
        <b/>
        <sz val="10"/>
        <rFont val="Times New Roman"/>
        <family val="1"/>
        <charset val="162"/>
      </rPr>
      <t>%10 ile %14</t>
    </r>
    <r>
      <rPr>
        <sz val="10"/>
        <rFont val="Times New Roman"/>
        <family val="1"/>
        <charset val="162"/>
      </rPr>
      <t xml:space="preserve">
level of disability, from 10 % to 14%</t>
    </r>
  </si>
  <si>
    <t>B03</t>
  </si>
  <si>
    <r>
      <t xml:space="preserve">%15 ile %19
</t>
    </r>
    <r>
      <rPr>
        <sz val="10"/>
        <rFont val="Times New Roman"/>
        <family val="1"/>
        <charset val="162"/>
      </rPr>
      <t>level of disability, from 15 % to 19%</t>
    </r>
  </si>
  <si>
    <t>B04</t>
  </si>
  <si>
    <r>
      <t xml:space="preserve">%20 ile %29
</t>
    </r>
    <r>
      <rPr>
        <sz val="10"/>
        <rFont val="Times New Roman"/>
        <family val="1"/>
        <charset val="162"/>
      </rPr>
      <t>level of disability, from 20 % to 29%</t>
    </r>
  </si>
  <si>
    <t>B05</t>
  </si>
  <si>
    <r>
      <t xml:space="preserve">%30 ile %39
</t>
    </r>
    <r>
      <rPr>
        <sz val="10"/>
        <rFont val="Times New Roman"/>
        <family val="1"/>
        <charset val="162"/>
      </rPr>
      <t>level of disability, from 30 % to 39%</t>
    </r>
  </si>
  <si>
    <r>
      <t xml:space="preserve">%40 ile %49
</t>
    </r>
    <r>
      <rPr>
        <sz val="10"/>
        <rFont val="Times New Roman"/>
        <family val="1"/>
        <charset val="162"/>
      </rPr>
      <t>level of disability, from 40 % to 49%</t>
    </r>
  </si>
  <si>
    <t>B06</t>
  </si>
  <si>
    <r>
      <t xml:space="preserve">%50 ile %100
</t>
    </r>
    <r>
      <rPr>
        <sz val="10"/>
        <rFont val="Times New Roman"/>
        <family val="1"/>
        <charset val="162"/>
      </rPr>
      <t>level of disability, 50 % or more (including &gt; 100%) or pension</t>
    </r>
  </si>
  <si>
    <r>
      <t xml:space="preserve">Toplam </t>
    </r>
    <r>
      <rPr>
        <sz val="10"/>
        <rFont val="Times New Roman"/>
        <family val="1"/>
        <charset val="162"/>
      </rPr>
      <t>- Total</t>
    </r>
  </si>
  <si>
    <t>(*) Meslekte kazanma gücünün en az %10 azaldığı Kurumca tespit edilen sigortalı, sürekli iş göremezlik gelirine hak kazanır (5510/19 md.).</t>
  </si>
  <si>
    <t>(*) Insured person losing his/her capacity to work by at least 10% is entitled to permanent incapacitiy income (Act 5510/19.).</t>
  </si>
  <si>
    <t>(*) Insured person losing his/her capacity to work by at least 10% is entitled to permanent incapacitiy income (Act 5510/19.)</t>
  </si>
  <si>
    <t xml:space="preserve"> </t>
  </si>
  <si>
    <r>
      <t xml:space="preserve">Kadın eş
</t>
    </r>
    <r>
      <rPr>
        <sz val="10"/>
        <rFont val="Times New Roman"/>
        <family val="1"/>
        <charset val="162"/>
      </rPr>
      <t>Wife</t>
    </r>
  </si>
  <si>
    <r>
      <t xml:space="preserve">Erkek eş </t>
    </r>
    <r>
      <rPr>
        <sz val="10"/>
        <rFont val="Times New Roman"/>
        <family val="1"/>
        <charset val="162"/>
      </rPr>
      <t>Husband</t>
    </r>
  </si>
  <si>
    <r>
      <t xml:space="preserve">Kız çocuk </t>
    </r>
    <r>
      <rPr>
        <sz val="10"/>
        <rFont val="Times New Roman"/>
        <family val="1"/>
        <charset val="162"/>
      </rPr>
      <t>Daughter</t>
    </r>
  </si>
  <si>
    <r>
      <t xml:space="preserve">Erkek çocuk        </t>
    </r>
    <r>
      <rPr>
        <sz val="10"/>
        <rFont val="Times New Roman"/>
        <family val="1"/>
        <charset val="162"/>
      </rPr>
      <t>Son</t>
    </r>
  </si>
  <si>
    <r>
      <t xml:space="preserve">Ana         </t>
    </r>
    <r>
      <rPr>
        <sz val="10"/>
        <rFont val="Times New Roman"/>
        <family val="1"/>
        <charset val="162"/>
      </rPr>
      <t>Mother</t>
    </r>
  </si>
  <si>
    <r>
      <t xml:space="preserve">Baba
</t>
    </r>
    <r>
      <rPr>
        <sz val="10"/>
        <rFont val="Times New Roman"/>
        <family val="1"/>
        <charset val="162"/>
      </rPr>
      <t>Father</t>
    </r>
  </si>
  <si>
    <r>
      <t xml:space="preserve">1000000 iş saati                       </t>
    </r>
    <r>
      <rPr>
        <sz val="9"/>
        <rFont val="Times New Roman"/>
        <family val="1"/>
        <charset val="162"/>
      </rPr>
      <t xml:space="preserve"> (per 1000000 work.hours)</t>
    </r>
  </si>
  <si>
    <r>
      <t xml:space="preserve">100 kişide </t>
    </r>
    <r>
      <rPr>
        <sz val="9"/>
        <rFont val="Times New Roman"/>
        <family val="1"/>
        <charset val="162"/>
      </rPr>
      <t>(per 100 person)</t>
    </r>
  </si>
  <si>
    <r>
      <t>Gün</t>
    </r>
    <r>
      <rPr>
        <sz val="9"/>
        <rFont val="Times New Roman"/>
        <family val="1"/>
        <charset val="162"/>
      </rPr>
      <t xml:space="preserve">              (Days)</t>
    </r>
  </si>
  <si>
    <r>
      <t>Saat</t>
    </r>
    <r>
      <rPr>
        <sz val="9"/>
        <rFont val="Times New Roman"/>
        <family val="1"/>
        <charset val="162"/>
      </rPr>
      <t xml:space="preserve"> </t>
    </r>
    <r>
      <rPr>
        <sz val="8"/>
        <rFont val="Times New Roman"/>
        <family val="1"/>
        <charset val="162"/>
      </rPr>
      <t>(Hours)</t>
    </r>
  </si>
  <si>
    <r>
      <t xml:space="preserve">Ocak-Nisan
</t>
    </r>
    <r>
      <rPr>
        <sz val="9"/>
        <rFont val="Times New Roman"/>
        <family val="1"/>
        <charset val="162"/>
      </rPr>
      <t>January-April</t>
    </r>
  </si>
  <si>
    <r>
      <t xml:space="preserve">Mayıs-Ağustos
</t>
    </r>
    <r>
      <rPr>
        <sz val="9"/>
        <rFont val="Times New Roman"/>
        <family val="1"/>
        <charset val="162"/>
      </rPr>
      <t>May-August</t>
    </r>
  </si>
  <si>
    <r>
      <t>Eylül-Aralık</t>
    </r>
    <r>
      <rPr>
        <sz val="9"/>
        <rFont val="Times New Roman"/>
        <family val="1"/>
        <charset val="162"/>
      </rPr>
      <t xml:space="preserve">
September-December</t>
    </r>
  </si>
  <si>
    <r>
      <t>Toplam</t>
    </r>
    <r>
      <rPr>
        <sz val="9"/>
        <rFont val="Times New Roman"/>
        <family val="1"/>
        <charset val="162"/>
      </rPr>
      <t>- Total</t>
    </r>
  </si>
  <si>
    <r>
      <t xml:space="preserve">(*) İŞ KAZASI SIKLIK HIZI </t>
    </r>
    <r>
      <rPr>
        <sz val="9"/>
        <rFont val="Times New Roman"/>
        <family val="1"/>
        <charset val="162"/>
      </rPr>
      <t>- Incidence rate of employment injuries</t>
    </r>
    <r>
      <rPr>
        <b/>
        <sz val="9"/>
        <rFont val="Times New Roman"/>
        <family val="1"/>
        <charset val="162"/>
      </rPr>
      <t xml:space="preserve"> </t>
    </r>
  </si>
  <si>
    <r>
      <t xml:space="preserve">I.YÖNTEM: </t>
    </r>
    <r>
      <rPr>
        <sz val="8.5"/>
        <rFont val="Times New Roman"/>
        <family val="1"/>
        <charset val="162"/>
      </rPr>
      <t>Bir takvim yılında çalışılan 1.000.000 iş saatine karşılık kaç kaza olduğu gösterir.</t>
    </r>
  </si>
  <si>
    <r>
      <t xml:space="preserve">II.YÖNTEM: </t>
    </r>
    <r>
      <rPr>
        <sz val="8.5"/>
        <rFont val="Times New Roman"/>
        <family val="1"/>
        <charset val="162"/>
      </rPr>
      <t>Tam gün çalışan her 100 kişi arasında kaç kaza olduğunu gösterir. Formülü aşağıdaki gibidir.</t>
    </r>
  </si>
  <si>
    <t>İş kazası sıklık hızı</t>
  </si>
  <si>
    <t xml:space="preserve"> = İKS /(PTEGS*8)*1.000.000 </t>
  </si>
  <si>
    <t xml:space="preserve">veya </t>
  </si>
  <si>
    <t xml:space="preserve"> = İKS /(PTEGS*8)*225.000</t>
  </si>
  <si>
    <t xml:space="preserve">İKS = </t>
  </si>
  <si>
    <t>İş kazası sayısı</t>
  </si>
  <si>
    <t xml:space="preserve">PTEGS= </t>
  </si>
  <si>
    <t>Toplam prim tahakkuk eden gün sayısı,</t>
  </si>
  <si>
    <t>PTEGS, her gün için 8 saatlik tam çalışma ile çarpılarak tüm sigortalıların bir yıl içinde toplam çalışma saati bulunur.</t>
  </si>
  <si>
    <t>1,000,000=</t>
  </si>
  <si>
    <t>Çalışılan bir milyon iş saatinde iş kazası saysını bulmak için kullanılır.</t>
  </si>
  <si>
    <t xml:space="preserve">   225,000=</t>
  </si>
  <si>
    <t xml:space="preserve">II yöntemde, tam gün çalışan 100 sigortalının haftada 45 saat, yılda 50 hafta çalıştığı kabul edilerek yapılan hesap  </t>
  </si>
  <si>
    <t>sonucu bulunan bir değerdir.</t>
  </si>
  <si>
    <r>
      <t>I METHOD :</t>
    </r>
    <r>
      <rPr>
        <sz val="8.5"/>
        <rFont val="Times New Roman"/>
        <family val="1"/>
        <charset val="162"/>
      </rPr>
      <t xml:space="preserve"> This method represents the number of injuries per 1.000.000 working hours ,</t>
    </r>
  </si>
  <si>
    <r>
      <t>II METHOD :</t>
    </r>
    <r>
      <rPr>
        <sz val="8.5"/>
        <rFont val="Times New Roman"/>
        <family val="1"/>
        <charset val="162"/>
      </rPr>
      <t xml:space="preserve">  This method represents the number of injuries per 100 full-time workers. Its formula as follows,</t>
    </r>
  </si>
  <si>
    <r>
      <t>Incidence rate of employment inj.</t>
    </r>
    <r>
      <rPr>
        <sz val="8.5"/>
        <rFont val="Times New Roman"/>
        <family val="1"/>
        <charset val="162"/>
      </rPr>
      <t xml:space="preserve"> </t>
    </r>
  </si>
  <si>
    <t>= NEI / (NDPA*8) *1.000.000</t>
  </si>
  <si>
    <t xml:space="preserve">or </t>
  </si>
  <si>
    <t xml:space="preserve"> =NEI / (NDPA*8)*225.000</t>
  </si>
  <si>
    <t>where;</t>
  </si>
  <si>
    <t>NEI=</t>
  </si>
  <si>
    <t>number of employment injuries,</t>
  </si>
  <si>
    <t>NDPA=</t>
  </si>
  <si>
    <t>number of days of premium accrued represents total days worked by all insured persons during calendar year.</t>
  </si>
  <si>
    <t>( multiplied by 8 hours per day)</t>
  </si>
  <si>
    <t>base for proportion of number of injuries per 1,000,000 working hours.</t>
  </si>
  <si>
    <t>for second way, base for 100 equivalent full time insured person (working 45 hours per week, 50 weeks per year).</t>
  </si>
  <si>
    <r>
      <t xml:space="preserve">(**) İŞ KAZASI AĞIRLIK HIZI : </t>
    </r>
    <r>
      <rPr>
        <sz val="8.5"/>
        <rFont val="Times New Roman"/>
        <family val="1"/>
        <charset val="162"/>
      </rPr>
      <t>Weight Rate of Employment Injuries</t>
    </r>
  </si>
  <si>
    <r>
      <t xml:space="preserve">I.YÖNTEM: </t>
    </r>
    <r>
      <rPr>
        <sz val="8.5"/>
        <rFont val="Times New Roman"/>
        <family val="1"/>
        <charset val="162"/>
      </rPr>
      <t>Bir takvim yılında çalışılan 1.000.000 saatte kaç iş gününün iş kazası nedeniyle  kaybedildiğini gösterir.</t>
    </r>
  </si>
  <si>
    <r>
      <t>II.YÖNTEM: Ç</t>
    </r>
    <r>
      <rPr>
        <sz val="8.5"/>
        <rFont val="Times New Roman"/>
        <family val="1"/>
        <charset val="162"/>
      </rPr>
      <t>alışılan her 100 satte kaç saatin kaybedildiğini gösterir. Formülü aşağıdaki gibidir.</t>
    </r>
  </si>
  <si>
    <t>İş kazası ağırlık hızı</t>
  </si>
  <si>
    <t xml:space="preserve">=TGK /(PTEGS*8)*1.000.000 </t>
  </si>
  <si>
    <t>(TGK*8) / (PTEGS*8)*100</t>
  </si>
  <si>
    <t xml:space="preserve">TGK = </t>
  </si>
  <si>
    <t>İş kazası sonucu toplam gün kaybı</t>
  </si>
  <si>
    <t>=</t>
  </si>
  <si>
    <t>(Geçici iş göremezlik süreleri)+ (sürekli işgöremezlik dereceleri toplamı *75) + (ölüm vak'a sayısı *7500)</t>
  </si>
  <si>
    <t>1.000.000=</t>
  </si>
  <si>
    <t>Çalışılan 1.000.000 iş saatinde iş kazası nedeniyle kaybolan iş saatini bulmak için kullanılır.</t>
  </si>
  <si>
    <t xml:space="preserve">          100=</t>
  </si>
  <si>
    <t>II yöntemde,çalışılan 100 iş saatinde iş kazası nedeniyle kaybolan iş saatini bulmak için kullanılır.</t>
  </si>
  <si>
    <r>
      <t>I METHOD :</t>
    </r>
    <r>
      <rPr>
        <sz val="8.5"/>
        <rFont val="Times New Roman"/>
        <family val="1"/>
        <charset val="162"/>
      </rPr>
      <t xml:space="preserve"> This method  represents the number of lost workdays per 1.000.000 working hours </t>
    </r>
  </si>
  <si>
    <r>
      <t>II METHOD :</t>
    </r>
    <r>
      <rPr>
        <sz val="8.5"/>
        <rFont val="Times New Roman"/>
        <family val="1"/>
        <charset val="162"/>
      </rPr>
      <t xml:space="preserve"> This method  represents the number of lost hours per 100 working hours because of employment injuries. Its formula as follows,</t>
    </r>
  </si>
  <si>
    <t>Weight rate of employment inj.</t>
  </si>
  <si>
    <t xml:space="preserve"> = TLD / (NDPA*8) *1.000.000</t>
  </si>
  <si>
    <t xml:space="preserve"> =(TLD*8) / (NDPA*8)*100</t>
  </si>
  <si>
    <t>TLD=</t>
  </si>
  <si>
    <t>number of total lost working days because of employment injuries,</t>
  </si>
  <si>
    <t>(Duration of temp. İncapacity as day)+(Total degress of perm. İncapacity*75)+(N'of death*7.500)</t>
  </si>
  <si>
    <t>base for proportion of number of total lost workdays per 1.000.000 working hours.</t>
  </si>
  <si>
    <t>for second way, base for proportion of number of total lost hours per 100 working hours.</t>
  </si>
  <si>
    <r>
      <t xml:space="preserve">Toplam Kişi
</t>
    </r>
    <r>
      <rPr>
        <sz val="10"/>
        <rFont val="Times New Roman"/>
        <family val="1"/>
        <charset val="162"/>
      </rPr>
      <t>Total Person</t>
    </r>
  </si>
  <si>
    <r>
      <t xml:space="preserve">Dosya
</t>
    </r>
    <r>
      <rPr>
        <sz val="10"/>
        <rFont val="Times New Roman"/>
        <family val="1"/>
        <charset val="162"/>
      </rPr>
      <t>File</t>
    </r>
  </si>
  <si>
    <r>
      <rPr>
        <b/>
        <sz val="10"/>
        <rFont val="Times New Roman"/>
        <family val="1"/>
        <charset val="162"/>
      </rPr>
      <t>Dosya</t>
    </r>
    <r>
      <rPr>
        <sz val="10"/>
        <rFont val="Times New Roman"/>
        <family val="1"/>
        <charset val="162"/>
      </rPr>
      <t xml:space="preserve">
File</t>
    </r>
  </si>
  <si>
    <r>
      <rPr>
        <b/>
        <sz val="10"/>
        <rFont val="Times New Roman"/>
        <family val="1"/>
        <charset val="162"/>
      </rPr>
      <t>Kişi</t>
    </r>
    <r>
      <rPr>
        <sz val="10"/>
        <rFont val="Times New Roman"/>
        <family val="1"/>
        <charset val="162"/>
      </rPr>
      <t xml:space="preserve">
Person</t>
    </r>
  </si>
  <si>
    <t>Kıbrıs</t>
  </si>
  <si>
    <t>1</t>
  </si>
  <si>
    <t>2</t>
  </si>
  <si>
    <t>3</t>
  </si>
  <si>
    <t>4</t>
  </si>
  <si>
    <t>5+</t>
  </si>
  <si>
    <r>
      <t xml:space="preserve"> Ekonomik Faaliyet Sınıflaması (NACE Rev. 2)*
</t>
    </r>
    <r>
      <rPr>
        <sz val="10"/>
        <rFont val="Times New Roman"/>
        <family val="1"/>
        <charset val="162"/>
      </rPr>
      <t>Classification of Economic Activity (NACE Rev.2)</t>
    </r>
  </si>
  <si>
    <r>
      <t xml:space="preserve">İş kazası
</t>
    </r>
    <r>
      <rPr>
        <sz val="10"/>
        <rFont val="Times New Roman"/>
        <family val="1"/>
        <charset val="162"/>
      </rPr>
      <t>Work Accident</t>
    </r>
  </si>
  <si>
    <r>
      <t xml:space="preserve">Meslek hastalığı
</t>
    </r>
    <r>
      <rPr>
        <sz val="10"/>
        <rFont val="Times New Roman"/>
        <family val="1"/>
        <charset val="162"/>
      </rPr>
      <t>Occupational Disease</t>
    </r>
  </si>
  <si>
    <r>
      <t xml:space="preserve"> Ekonomik Faaliyet Sınıflaması (NACE Rev. 2)*
</t>
    </r>
    <r>
      <rPr>
        <sz val="8"/>
        <rFont val="Times New Roman"/>
        <family val="1"/>
        <charset val="162"/>
      </rPr>
      <t>Classification of Economic Activity (NACE Rev.2)</t>
    </r>
  </si>
  <si>
    <r>
      <t xml:space="preserve">Toplam
</t>
    </r>
    <r>
      <rPr>
        <sz val="8"/>
        <rFont val="Times New Roman"/>
        <family val="1"/>
        <charset val="162"/>
      </rPr>
      <t>Total</t>
    </r>
  </si>
  <si>
    <r>
      <t xml:space="preserve">Sigortalılığı sona erdikten sonra meslek hastalığı teşhisi konulan sigortalı sayısı
</t>
    </r>
    <r>
      <rPr>
        <sz val="8"/>
        <rFont val="Times New Roman"/>
        <family val="1"/>
        <charset val="162"/>
      </rPr>
      <t>Number of insured diagnosed occupational disease after the end of the insurance</t>
    </r>
  </si>
  <si>
    <r>
      <t xml:space="preserve">İş göremezlik sürelerine (gün) göre iş kazası geçiren sigortalı sayıları
</t>
    </r>
    <r>
      <rPr>
        <sz val="8"/>
        <rFont val="Times New Roman"/>
        <family val="1"/>
        <charset val="162"/>
      </rPr>
      <t>Number of insured having work accident by incapacity days</t>
    </r>
  </si>
  <si>
    <r>
      <t xml:space="preserve">İş göremezlik sürelerine (gün) göre iş kazası geçiren sigortalı sayıları
</t>
    </r>
    <r>
      <rPr>
        <sz val="10"/>
        <rFont val="Times New Roman"/>
        <family val="1"/>
        <charset val="162"/>
      </rPr>
      <t>Number of insured having work accident by incapacity days</t>
    </r>
  </si>
  <si>
    <r>
      <t xml:space="preserve">Sigortalılığı sona erdikten sonra meslek hastalığı teşhisi konulan sigortalı sayısı
</t>
    </r>
    <r>
      <rPr>
        <sz val="10"/>
        <color theme="1"/>
        <rFont val="Times New Roman"/>
        <family val="1"/>
        <charset val="162"/>
      </rPr>
      <t>Number of insured diagnosed occupational disease after the end of the insurance</t>
    </r>
  </si>
  <si>
    <r>
      <t xml:space="preserve">Meslek hastalığına tutulan sigortalı sayısı
</t>
    </r>
    <r>
      <rPr>
        <sz val="10"/>
        <rFont val="Times New Roman"/>
        <family val="1"/>
        <charset val="162"/>
      </rPr>
      <t>Number of insured having occupational disease</t>
    </r>
    <r>
      <rPr>
        <b/>
        <sz val="10"/>
        <rFont val="Times New Roman"/>
        <family val="1"/>
        <charset val="162"/>
      </rPr>
      <t xml:space="preserve"> </t>
    </r>
  </si>
  <si>
    <r>
      <t xml:space="preserve">Tanı alt grubu
</t>
    </r>
    <r>
      <rPr>
        <sz val="10"/>
        <rFont val="Times New Roman"/>
        <family val="1"/>
        <charset val="162"/>
      </rPr>
      <t>Diagnostic subgroup</t>
    </r>
  </si>
  <si>
    <r>
      <rPr>
        <b/>
        <sz val="9"/>
        <rFont val="Times New Roman"/>
        <family val="1"/>
        <charset val="162"/>
      </rPr>
      <t>Sigortalılığı sona erdikten sonra meslek hastalığı teşhisi konulan sigortalı sayısı</t>
    </r>
    <r>
      <rPr>
        <sz val="9"/>
        <rFont val="Times New Roman"/>
        <family val="1"/>
        <charset val="162"/>
      </rPr>
      <t xml:space="preserve">
Number of insured diagnosed occupational disease after the end of the insurance</t>
    </r>
  </si>
  <si>
    <r>
      <t xml:space="preserve">Meslek grupları (ISCO 08)
</t>
    </r>
    <r>
      <rPr>
        <sz val="10"/>
        <rFont val="Times New Roman"/>
        <family val="1"/>
        <charset val="162"/>
      </rPr>
      <t>Occupation groups (ISCO 08)</t>
    </r>
  </si>
  <si>
    <r>
      <t xml:space="preserve">Sigortalının Son İşveren Nezdindeki Çalışma Süresi
</t>
    </r>
    <r>
      <rPr>
        <sz val="10"/>
        <rFont val="Times New Roman"/>
        <family val="1"/>
        <charset val="162"/>
      </rPr>
      <t xml:space="preserve">Working period of the insured at the last work place
</t>
    </r>
  </si>
  <si>
    <r>
      <t xml:space="preserve">Sigortalının Son İşveren Nezdindeki Çalışma Süresi
</t>
    </r>
    <r>
      <rPr>
        <sz val="10"/>
        <rFont val="Times New Roman"/>
        <family val="1"/>
        <charset val="162"/>
      </rPr>
      <t>Working period of the insured at the last work place</t>
    </r>
  </si>
  <si>
    <r>
      <t xml:space="preserve">Sigortalılığı sona erdikten sonra meslek hastalığı teşhisi konulan sigortalı sayısı
</t>
    </r>
    <r>
      <rPr>
        <sz val="10"/>
        <rFont val="Times New Roman"/>
        <family val="1"/>
        <charset val="162"/>
      </rPr>
      <t>Number of insured diagnosed occupational disease after the end of the insurance</t>
    </r>
  </si>
  <si>
    <r>
      <t xml:space="preserve">Yaranın türü
</t>
    </r>
    <r>
      <rPr>
        <sz val="10"/>
        <color theme="1"/>
        <rFont val="Times New Roman"/>
        <family val="1"/>
        <charset val="162"/>
      </rPr>
      <t>Type of Injury</t>
    </r>
  </si>
  <si>
    <r>
      <t xml:space="preserve">Yaranın Vücuttaki Yeri
</t>
    </r>
    <r>
      <rPr>
        <sz val="10"/>
        <color theme="1"/>
        <rFont val="Times New Roman"/>
        <family val="1"/>
        <charset val="162"/>
      </rPr>
      <t>Part of Body Injured</t>
    </r>
  </si>
  <si>
    <r>
      <t xml:space="preserve">Vücudun yaralanmış diğer bölgelerinden yukarıda belirtilmemiş alanlar
</t>
    </r>
    <r>
      <rPr>
        <sz val="10"/>
        <color theme="1"/>
        <rFont val="Times New Roman"/>
        <family val="1"/>
        <charset val="162"/>
      </rPr>
      <t>Other Parts of body injured, not mentioned above</t>
    </r>
  </si>
  <si>
    <r>
      <t xml:space="preserve">Kazanın Meydana Geldiği Saatler
</t>
    </r>
    <r>
      <rPr>
        <sz val="10"/>
        <rFont val="Times New Roman"/>
        <family val="1"/>
        <charset val="162"/>
      </rPr>
      <t>Time of the Accident</t>
    </r>
  </si>
  <si>
    <r>
      <rPr>
        <b/>
        <sz val="10"/>
        <rFont val="Times New Roman"/>
        <family val="1"/>
        <charset val="162"/>
      </rPr>
      <t xml:space="preserve">İşyerinde çalışan sigortalı sayısı
</t>
    </r>
    <r>
      <rPr>
        <sz val="10"/>
        <rFont val="Times New Roman"/>
        <family val="1"/>
        <charset val="162"/>
      </rPr>
      <t>Number of insured in work place</t>
    </r>
  </si>
  <si>
    <r>
      <t xml:space="preserve">İşyerinde çalışan sigortalı sayısı
</t>
    </r>
    <r>
      <rPr>
        <sz val="10"/>
        <rFont val="Times New Roman"/>
        <family val="1"/>
        <charset val="162"/>
      </rPr>
      <t>Number of insured in work place</t>
    </r>
  </si>
  <si>
    <r>
      <t xml:space="preserve">Çalışılan Ortam
</t>
    </r>
    <r>
      <rPr>
        <sz val="10"/>
        <rFont val="Times New Roman"/>
        <family val="1"/>
        <charset val="162"/>
      </rPr>
      <t>Workstation</t>
    </r>
  </si>
  <si>
    <r>
      <t>Çalışılan Çevre</t>
    </r>
    <r>
      <rPr>
        <sz val="10"/>
        <rFont val="Times New Roman"/>
        <family val="1"/>
        <charset val="162"/>
      </rPr>
      <t xml:space="preserve">
Working Environment</t>
    </r>
  </si>
  <si>
    <r>
      <t xml:space="preserve">Kaza anında sigortalının
yürütmekte olduğu genel faaliyet
</t>
    </r>
    <r>
      <rPr>
        <sz val="10"/>
        <rFont val="Times New Roman"/>
        <family val="1"/>
        <charset val="162"/>
      </rPr>
      <t>General activity of insured at the time of accident</t>
    </r>
  </si>
  <si>
    <r>
      <t xml:space="preserve">Kazadan az önceki zamanda
sigortalının yürüttüğü özel faaliyet
</t>
    </r>
    <r>
      <rPr>
        <sz val="10"/>
        <rFont val="Times New Roman"/>
        <family val="1"/>
        <charset val="162"/>
      </rPr>
      <t>Specific Activity of insured just before the accident</t>
    </r>
  </si>
  <si>
    <r>
      <t xml:space="preserve">Olayı Normal Seyrinden
Saptıran ve Kazaya Sebebiyet
Veren Olay (Sapma)
</t>
    </r>
    <r>
      <rPr>
        <sz val="10"/>
        <rFont val="Times New Roman"/>
        <family val="1"/>
        <charset val="162"/>
      </rPr>
      <t>Deviating from normality and leading to the accident (Deviation)</t>
    </r>
  </si>
  <si>
    <r>
      <t xml:space="preserve">Yaralanmaya Sebep Olan Hareket (Olay)
</t>
    </r>
    <r>
      <rPr>
        <sz val="10"/>
        <rFont val="Times New Roman"/>
        <family val="1"/>
        <charset val="162"/>
      </rPr>
      <t>Mode of Injury</t>
    </r>
  </si>
  <si>
    <r>
      <t xml:space="preserve">Kullanılan Materyal
</t>
    </r>
    <r>
      <rPr>
        <sz val="10"/>
        <rFont val="Times New Roman"/>
        <family val="1"/>
        <charset val="162"/>
      </rPr>
      <t>Material agents
(2-position codes)</t>
    </r>
  </si>
  <si>
    <r>
      <t xml:space="preserve">Aylar
</t>
    </r>
    <r>
      <rPr>
        <sz val="10"/>
        <rFont val="Times New Roman"/>
        <family val="1"/>
        <charset val="162"/>
      </rPr>
      <t>Months</t>
    </r>
  </si>
  <si>
    <r>
      <t xml:space="preserve">İş Kazası
</t>
    </r>
    <r>
      <rPr>
        <sz val="10"/>
        <rFont val="Times New Roman"/>
        <family val="1"/>
        <charset val="162"/>
      </rPr>
      <t>Work Accident</t>
    </r>
  </si>
  <si>
    <r>
      <t xml:space="preserve">Meslek Hastalığı
</t>
    </r>
    <r>
      <rPr>
        <sz val="10"/>
        <rFont val="Times New Roman"/>
        <family val="1"/>
        <charset val="162"/>
      </rPr>
      <t>Occupational Disease</t>
    </r>
  </si>
  <si>
    <r>
      <t xml:space="preserve">İş göremezlik dereceleri
</t>
    </r>
    <r>
      <rPr>
        <sz val="10"/>
        <rFont val="Times New Roman"/>
        <family val="1"/>
        <charset val="162"/>
      </rPr>
      <t>Incapacity levels</t>
    </r>
  </si>
  <si>
    <r>
      <t xml:space="preserve">Başka bir yerde belirtilmemiş
</t>
    </r>
    <r>
      <rPr>
        <sz val="10"/>
        <rFont val="Times New Roman"/>
        <family val="1"/>
        <charset val="162"/>
      </rPr>
      <t>Severity of disease, not elsewhere mentioned</t>
    </r>
  </si>
  <si>
    <r>
      <t xml:space="preserve">Toplam
</t>
    </r>
    <r>
      <rPr>
        <sz val="9"/>
        <rFont val="Times New Roman"/>
        <family val="1"/>
        <charset val="162"/>
      </rPr>
      <t>Total</t>
    </r>
  </si>
  <si>
    <r>
      <t xml:space="preserve">Yaşlar
</t>
    </r>
    <r>
      <rPr>
        <sz val="10"/>
        <rFont val="Times New Roman"/>
        <family val="1"/>
        <charset val="162"/>
      </rPr>
      <t>Ages</t>
    </r>
  </si>
  <si>
    <r>
      <t xml:space="preserve">Meslek hastalığı
</t>
    </r>
    <r>
      <rPr>
        <sz val="10"/>
        <rFont val="Times New Roman"/>
        <family val="1"/>
        <charset val="162"/>
      </rPr>
      <t>Occupational disease</t>
    </r>
  </si>
  <si>
    <r>
      <t xml:space="preserve">Yaşlar
</t>
    </r>
    <r>
      <rPr>
        <sz val="9"/>
        <rFont val="Times New Roman"/>
        <family val="1"/>
        <charset val="162"/>
      </rPr>
      <t>Ages</t>
    </r>
  </si>
  <si>
    <r>
      <t>İş Kazası</t>
    </r>
    <r>
      <rPr>
        <sz val="10"/>
        <rFont val="Times New Roman"/>
        <family val="1"/>
        <charset val="162"/>
      </rPr>
      <t>-Work Accident</t>
    </r>
  </si>
  <si>
    <r>
      <t>Meslek Hastalığı-</t>
    </r>
    <r>
      <rPr>
        <sz val="10"/>
        <rFont val="Times New Roman"/>
        <family val="1"/>
        <charset val="162"/>
      </rPr>
      <t>Occupational Disease</t>
    </r>
  </si>
  <si>
    <r>
      <t xml:space="preserve"> İş kazası sayısı
</t>
    </r>
    <r>
      <rPr>
        <sz val="9"/>
        <rFont val="Times New Roman"/>
        <family val="1"/>
        <charset val="162"/>
      </rPr>
      <t>Number of work accidents</t>
    </r>
  </si>
  <si>
    <r>
      <t xml:space="preserve">İş kazası sıklık hızı 
 </t>
    </r>
    <r>
      <rPr>
        <sz val="9"/>
        <rFont val="Times New Roman"/>
        <family val="1"/>
        <charset val="162"/>
      </rPr>
      <t>Incidence rate of work accident(*)</t>
    </r>
  </si>
  <si>
    <r>
      <t xml:space="preserve">İş kazası ağırlık hızı 
</t>
    </r>
    <r>
      <rPr>
        <sz val="9"/>
        <rFont val="Times New Roman"/>
        <family val="1"/>
        <charset val="162"/>
      </rPr>
      <t>Weight rate of work accident (**)</t>
    </r>
  </si>
  <si>
    <r>
      <t xml:space="preserve">İş Kazası </t>
    </r>
    <r>
      <rPr>
        <sz val="10"/>
        <rFont val="Times New Roman"/>
        <family val="1"/>
        <charset val="162"/>
      </rPr>
      <t xml:space="preserve">- Work accident </t>
    </r>
  </si>
  <si>
    <r>
      <t xml:space="preserve">Meslek Hastalığı - </t>
    </r>
    <r>
      <rPr>
        <sz val="10"/>
        <rFont val="Times New Roman"/>
        <family val="1"/>
        <charset val="162"/>
      </rPr>
      <t>Occupational Disease</t>
    </r>
  </si>
  <si>
    <t>Tablo:3.1/1</t>
  </si>
  <si>
    <t>Tablo:3.1/2</t>
  </si>
  <si>
    <t>Tablo:3.2/1</t>
  </si>
  <si>
    <t>Tablo:3.2/2</t>
  </si>
  <si>
    <t>Tablo: 3.4/1</t>
  </si>
  <si>
    <t>Tablo:3.4/2</t>
  </si>
  <si>
    <t>Tablo:3.5/1</t>
  </si>
  <si>
    <t>Tablo:3.5/2</t>
  </si>
  <si>
    <t>Tablo:3.6/1</t>
  </si>
  <si>
    <t>Tablo:3.6/2</t>
  </si>
  <si>
    <t>Tablo:3.10/1</t>
  </si>
  <si>
    <t>Tablo:3.11/1</t>
  </si>
  <si>
    <t>Tablo:3.11/2</t>
  </si>
  <si>
    <t>Tablo:3.22/1</t>
  </si>
  <si>
    <t>Tablo:3.22/2</t>
  </si>
  <si>
    <t>Tablo:3.25/1</t>
  </si>
  <si>
    <t>Tablo:3.25/2</t>
  </si>
  <si>
    <t>BÖLÜM III</t>
  </si>
  <si>
    <t>PART III</t>
  </si>
  <si>
    <t>İŞ KAZASI VE MESLEK HASTALIĞI İSTATİSTİKLERİ</t>
  </si>
  <si>
    <t>WORK ACCIDENTS AND OCCUPATIONAL DISEASES STATISTICS</t>
  </si>
  <si>
    <r>
      <t xml:space="preserve">Kaza günü (iş göremez)
</t>
    </r>
    <r>
      <rPr>
        <sz val="8"/>
        <rFont val="Times New Roman"/>
        <family val="1"/>
        <charset val="162"/>
      </rPr>
      <t>Accident day (incapacity)</t>
    </r>
  </si>
  <si>
    <r>
      <t>5+</t>
    </r>
    <r>
      <rPr>
        <b/>
        <vertAlign val="superscript"/>
        <sz val="8"/>
        <rFont val="Times New Roman"/>
        <family val="1"/>
        <charset val="162"/>
      </rPr>
      <t>(1)</t>
    </r>
  </si>
  <si>
    <r>
      <t xml:space="preserve">Toplam </t>
    </r>
    <r>
      <rPr>
        <sz val="10"/>
        <rFont val="Times New Roman"/>
        <family val="1"/>
        <charset val="162"/>
      </rPr>
      <t>Total</t>
    </r>
  </si>
  <si>
    <r>
      <t xml:space="preserve">Toplam </t>
    </r>
    <r>
      <rPr>
        <sz val="8"/>
        <rFont val="Times New Roman"/>
        <family val="1"/>
        <charset val="162"/>
      </rPr>
      <t>Total</t>
    </r>
  </si>
  <si>
    <r>
      <rPr>
        <b/>
        <sz val="10"/>
        <rFont val="Times New Roman"/>
        <family val="1"/>
        <charset val="162"/>
      </rPr>
      <t>Toplam-</t>
    </r>
    <r>
      <rPr>
        <sz val="10"/>
        <rFont val="Times New Roman"/>
        <family val="1"/>
        <charset val="162"/>
      </rPr>
      <t>Total</t>
    </r>
  </si>
  <si>
    <t>01-Subaylar</t>
  </si>
  <si>
    <t>02-Subay olmayan silahlı kuvvetlerin daimi mensupları</t>
  </si>
  <si>
    <t>03-Silahlı kuvvetlerde diğer rütbelerdeki meslekler</t>
  </si>
  <si>
    <t>Tablo:3.27/1</t>
  </si>
  <si>
    <t>Tablo:3.27/2</t>
  </si>
  <si>
    <r>
      <rPr>
        <b/>
        <sz val="8"/>
        <rFont val="Times New Roman"/>
        <family val="1"/>
        <charset val="162"/>
      </rPr>
      <t>* Meslek sınıflarının ingilizceleri ektedir.</t>
    </r>
    <r>
      <rPr>
        <sz val="8"/>
        <rFont val="Times New Roman"/>
        <family val="1"/>
        <charset val="162"/>
      </rPr>
      <t xml:space="preserve">  For english names of classification of occupations see appendix.</t>
    </r>
  </si>
  <si>
    <r>
      <t xml:space="preserve">Erkek - </t>
    </r>
    <r>
      <rPr>
        <sz val="10"/>
        <rFont val="Times New Roman"/>
        <family val="1"/>
        <charset val="162"/>
      </rPr>
      <t>Male</t>
    </r>
  </si>
  <si>
    <r>
      <t xml:space="preserve">Kadın - </t>
    </r>
    <r>
      <rPr>
        <sz val="10"/>
        <rFont val="Times New Roman"/>
        <family val="1"/>
        <charset val="162"/>
      </rPr>
      <t>Female</t>
    </r>
  </si>
  <si>
    <r>
      <t xml:space="preserve">Kaza günü (çalışır)
</t>
    </r>
    <r>
      <rPr>
        <sz val="8"/>
        <rFont val="Times New Roman"/>
        <family val="1"/>
        <charset val="162"/>
      </rPr>
      <t>Accident day (at work)</t>
    </r>
  </si>
  <si>
    <r>
      <t xml:space="preserve">Toplam </t>
    </r>
    <r>
      <rPr>
        <sz val="10"/>
        <color theme="1"/>
        <rFont val="Times New Roman"/>
        <family val="1"/>
        <charset val="162"/>
      </rPr>
      <t>Total</t>
    </r>
  </si>
  <si>
    <r>
      <t>Toplam</t>
    </r>
    <r>
      <rPr>
        <sz val="10"/>
        <rFont val="Times New Roman"/>
        <family val="1"/>
        <charset val="162"/>
      </rPr>
      <t xml:space="preserve"> Total</t>
    </r>
  </si>
  <si>
    <t>Tablo:3.43/1</t>
  </si>
  <si>
    <t>Tablo:3.43/2</t>
  </si>
  <si>
    <t>Z Grubu - LİSTEDE OLMAYAN BİR BAŞKA HASTALIK</t>
  </si>
  <si>
    <r>
      <rPr>
        <b/>
        <sz val="8"/>
        <color theme="1"/>
        <rFont val="Times New Roman"/>
        <family val="1"/>
        <charset val="162"/>
      </rPr>
      <t>(1) Açıklamalar bölümüne bakınız</t>
    </r>
    <r>
      <rPr>
        <sz val="8"/>
        <color theme="1"/>
        <rFont val="Times New Roman"/>
        <family val="1"/>
        <charset val="162"/>
      </rPr>
      <t xml:space="preserve"> Look at explanation part.</t>
    </r>
  </si>
  <si>
    <r>
      <t xml:space="preserve">* Ekonomik faaliyet sınıflarının ingilizceleri ektedir.  </t>
    </r>
    <r>
      <rPr>
        <sz val="8"/>
        <rFont val="Times New Roman"/>
        <family val="1"/>
        <charset val="162"/>
      </rPr>
      <t>For english names of classification of activities see appendix.</t>
    </r>
  </si>
  <si>
    <r>
      <t xml:space="preserve">Sürekli işgöremezlik geliri alırken aktif sigortalı olarak çalışanlar 
</t>
    </r>
    <r>
      <rPr>
        <sz val="10"/>
        <rFont val="Times New Roman"/>
        <family val="1"/>
        <charset val="162"/>
      </rPr>
      <t>While receiving permanent incapacity income who is working as an active insured persons</t>
    </r>
  </si>
  <si>
    <r>
      <t xml:space="preserve">Sürekli işgöremezlik geliri alanlardan çalışmayan ve malullük, yaşlılık aylığı almayanların sayısı 
</t>
    </r>
    <r>
      <rPr>
        <sz val="10"/>
        <rFont val="Times New Roman"/>
        <family val="1"/>
        <charset val="162"/>
      </rPr>
      <t>Those who don't work and are not invalidity and old age pensioners while receiving permanent incapacity income</t>
    </r>
  </si>
  <si>
    <r>
      <t xml:space="preserve">Sürekli işgöremezlik geliri alanların toplam sayısı
</t>
    </r>
    <r>
      <rPr>
        <sz val="10"/>
        <rFont val="Times New Roman"/>
        <family val="1"/>
        <charset val="162"/>
      </rPr>
      <t>Total permanent incapacity income receivers</t>
    </r>
  </si>
  <si>
    <r>
      <t>Malullük-</t>
    </r>
    <r>
      <rPr>
        <sz val="10"/>
        <rFont val="Times New Roman"/>
        <family val="1"/>
        <charset val="162"/>
      </rPr>
      <t>Invalidity</t>
    </r>
  </si>
  <si>
    <r>
      <t>Yaşlılık-</t>
    </r>
    <r>
      <rPr>
        <sz val="10"/>
        <rFont val="Times New Roman"/>
        <family val="1"/>
        <charset val="162"/>
      </rPr>
      <t>Old-Age</t>
    </r>
  </si>
  <si>
    <r>
      <t xml:space="preserve">Kaza günü (çalışır)
</t>
    </r>
    <r>
      <rPr>
        <sz val="10"/>
        <rFont val="Times New Roman"/>
        <family val="1"/>
        <charset val="162"/>
      </rPr>
      <t>Accident day (at work)</t>
    </r>
  </si>
  <si>
    <r>
      <t xml:space="preserve">Kaza günü (iş göremez)
</t>
    </r>
    <r>
      <rPr>
        <sz val="10"/>
        <rFont val="Times New Roman"/>
        <family val="1"/>
        <charset val="162"/>
      </rPr>
      <t>Accident day (incapacity)</t>
    </r>
  </si>
  <si>
    <r>
      <t>5+</t>
    </r>
    <r>
      <rPr>
        <b/>
        <vertAlign val="superscript"/>
        <sz val="10"/>
        <rFont val="Times New Roman"/>
        <family val="1"/>
        <charset val="162"/>
      </rPr>
      <t>(1)</t>
    </r>
  </si>
  <si>
    <t>Note: Due to the there is no distinction made the numbers for outpatient/ inpatient treatments for insured having work accident according to incapacity days, the temporary incapacity days given for outpatient/ inpatient treatments should not be compared.</t>
  </si>
  <si>
    <t>Tablo 2 – ESAW metodolojisinde “3 günden daha uzun süre çalışamama” ve “raporlu gün sayısı” kavramları</t>
  </si>
  <si>
    <t>İşe başlama günü</t>
  </si>
  <si>
    <t>Kazanın ESAW’a dahil edilmesi</t>
  </si>
  <si>
    <t>Raporlu gün sayısı</t>
  </si>
  <si>
    <t>Kazanın olduğu gün</t>
  </si>
  <si>
    <t>HAYIR</t>
  </si>
  <si>
    <t>Kazadan sonra ilk günden 4 cü güne kadar</t>
  </si>
  <si>
    <t>Kazadan sonraki 5 inci gün</t>
  </si>
  <si>
    <t>EVET</t>
  </si>
  <si>
    <t>Kazadan sonraki 6 ncı veya daha sonraki günler</t>
  </si>
  <si>
    <t>5 veya daha fazla</t>
  </si>
  <si>
    <t>Table 2 - Concepts of “accidents with more than 3 days’ absence from work" and of numbers of counted “days lost” in the ESAW methodology</t>
  </si>
  <si>
    <t>Accident Included in ESAW</t>
  </si>
  <si>
    <t>Number of days lost</t>
  </si>
  <si>
    <t>Same day of theaccident</t>
  </si>
  <si>
    <t>NO</t>
  </si>
  <si>
    <t>First to fourth days after the accident</t>
  </si>
  <si>
    <t>Fifth day after the accident</t>
  </si>
  <si>
    <t>YES</t>
  </si>
  <si>
    <t>Sixth day after the accident /or beyond</t>
  </si>
  <si>
    <t>5 / or more</t>
  </si>
  <si>
    <t>Resumption of work the:</t>
  </si>
  <si>
    <r>
      <t>İş kazası vaka sayıları:</t>
    </r>
    <r>
      <rPr>
        <sz val="9"/>
        <color theme="1"/>
        <rFont val="Times New Roman"/>
        <family val="1"/>
        <charset val="162"/>
      </rPr>
      <t xml:space="preserve"> 2012 ve öncesi yıllarda iş kazası geçiren sigortalı sayılarına ait istatistikler verilirken ödemesi yapılıp kapatılan iş kazası vaka sayıları esas alınmaktaydı. 2013 yılından itibaren iş kazası bildirim formunun elektronik ortamda alınmaya başlanması ile iş kazası geçiren tüm sigortalı sayılarına ait veriler Avrupa Birliği standartları da (ESAW) dikkate alınarak verilmeye başlanılmıştır. ESAW metodolojisine göre iş kazası sonrası işe başlama kazadan sonraki 5. günde meydana gelmiş ise bu iş kazası istatistiklere yansıtılmaktadır. </t>
    </r>
  </si>
  <si>
    <r>
      <t>Work accident case numbers:</t>
    </r>
    <r>
      <rPr>
        <sz val="9"/>
        <color theme="1"/>
        <rFont val="Times New Roman"/>
        <family val="1"/>
        <charset val="162"/>
      </rPr>
      <t xml:space="preserve"> Year 2012 and before to the number of years spent in work accident insurance statistics are given, the number of cases of occupational accidents was closed made the payment basis. Since 2013, with the introduction of the electronic media the work accident notification forms have been received on electronic enviroment and the work accident insurance datas have published by European Union standards (ESAW) taken into consideration.According to the ESAW methodology if the resumption of work occured 5 days after the work accident, the accident was added to the work accident statistics.</t>
    </r>
  </si>
  <si>
    <r>
      <t>İş kazası:</t>
    </r>
    <r>
      <rPr>
        <sz val="9"/>
        <color theme="1"/>
        <rFont val="Times New Roman"/>
        <family val="1"/>
        <charset val="162"/>
      </rPr>
      <t xml:space="preserve"> Sigortalının işyerinde bulunduğu sırada; işveren tarafından yürütülmekte olan iş nedeniyle veya görevi nedeniyle, sigortalı kendi adına ve hesabına bağımsız çalışıyorsa yürütmekte olduğu iş veya çalışma konusu nedeniyle işyeri dışında; bir işverene bağlı olarak çalışan sigortalının, görevli olarak işyeri dışında başka bir yere gönderilmesi nedeniyle asıl işini yapmaksızın geçen zamanlarda; emziren kadın sigortalının, çocuğuna süt vermek için ayrılan zamanlarda; sigortalıların, işverence sağlanan bir taşıtla işin yapıldığı yere gidiş gelişi sırasında meydana gelen ve sigortalıyı hemen veya sonradan bedenen yada ruhen özüre uğratan olaydır. (5510 sayılı kanunun 13. maddesi)</t>
    </r>
  </si>
  <si>
    <r>
      <t xml:space="preserve">Work Accident: </t>
    </r>
    <r>
      <rPr>
        <sz val="9"/>
        <color theme="1"/>
        <rFont val="Times New Roman"/>
        <family val="1"/>
        <charset val="162"/>
      </rPr>
      <t>Work accident is the incident which occurs; when the insurance holder is at the workplace, due to the work carried out by the employer or by the insurance holder if he/she is working on behalf of own name and account, for an insurance holder working under an employer, at times when he/she is not carrying out his/her main work due to the reason that he/she is sent on duty to another place out of the workplace, at times allocated for nursing her child as per labour legislation, during insurance holder's going to or coming from the place, where the work is carried out, on a vehicle provided by the employer, and which causes, immediate or delayed, physical or mental handicap in the insurance holder. (5510 numbered law’s 13th article)</t>
    </r>
  </si>
  <si>
    <r>
      <t>Meslek hastalığı:</t>
    </r>
    <r>
      <rPr>
        <sz val="9"/>
        <color theme="1"/>
        <rFont val="Times New Roman"/>
        <family val="1"/>
        <charset val="162"/>
      </rPr>
      <t xml:space="preserve"> Sigortalının çalıştığı veya yaptığı işin niteliğinden dolayı tekrarlanan bir sebeple veya işin yürütüm şartları yüzünden uğradığı geçici veya sürekli hastalık, bedensel veya ruhsal engellilik halleridir. Sigortalının çalıştığı işten dolayı meslek hastalığına tutulduğunun; Kurumca yetkilendirilen sağlık hizmet sunucuları tarafından usûlüne uygun olarak düzenlenen sağlık kurulu raporu ve dayanağı tıbbî belgelerin incelenmesi, Kurumca gerekli görüldüğü hallerde, işyerindeki çalışma şartlarını ve buna bağlı tıbbî sonuçlarını ortaya koyan denetim raporları ve gerekli diğer belgelerin incelenmesi, sonucu Kurum Sağlık Kurulu tarafından tespit edilmesi zorunludur. (5510 sayılı kanunun 14. maddesi)</t>
    </r>
  </si>
  <si>
    <r>
      <t>Occupational disease</t>
    </r>
    <r>
      <rPr>
        <sz val="9"/>
        <color theme="1"/>
        <rFont val="Times New Roman"/>
        <family val="1"/>
        <charset val="162"/>
      </rPr>
      <t>: Temporary or permanent disease, physical or mental handicapped status, caused by a reason reiterated due to the quality of the work made or worked by the insurance holder or by the working conditions. It is obligatory to determine that an occupational disease is developed in the insurance holder by the Institution's Health Committee after; examining the health committee report, and the medical documents the report is based on, prepared duly by the providers of healthcare services authorized by the Institution, if found necessary by the Institution, examining the inspection reports, and other necessary documents, which show the working conditions at the workplace and the medical consequences based on this. (5510 numbered law’s 14th article)</t>
    </r>
  </si>
  <si>
    <r>
      <t>İş göremezlik:</t>
    </r>
    <r>
      <rPr>
        <sz val="9"/>
        <color theme="1"/>
        <rFont val="Times New Roman"/>
        <family val="1"/>
        <charset val="162"/>
      </rPr>
      <t xml:space="preserve"> İş Kazası veya Meslek Hastalığı Nedeniyle sigortalının iş göremediği süredir.</t>
    </r>
  </si>
  <si>
    <r>
      <t xml:space="preserve">Absence from work: </t>
    </r>
    <r>
      <rPr>
        <sz val="9"/>
        <color theme="1"/>
        <rFont val="Times New Roman"/>
        <family val="1"/>
        <charset val="162"/>
      </rPr>
      <t>Absence from work because of work accident or occupational disease.</t>
    </r>
  </si>
  <si>
    <r>
      <t>Gelir:</t>
    </r>
    <r>
      <rPr>
        <sz val="9"/>
        <color theme="1"/>
        <rFont val="Times New Roman"/>
        <family val="1"/>
        <charset val="162"/>
      </rPr>
      <t xml:space="preserve"> İş kazası veya meslek hastalığı halinde sigortalıya veya sigortalının ölümü halinde hak sahiplerine, yapılan sürekli ödemeyi ifade eder.</t>
    </r>
  </si>
  <si>
    <r>
      <t xml:space="preserve">Income: </t>
    </r>
    <r>
      <rPr>
        <sz val="9"/>
        <color theme="1"/>
        <rFont val="Times New Roman"/>
        <family val="1"/>
        <charset val="162"/>
      </rPr>
      <t>Work accident or occupational disease case to the beneficiaries or in case of death of the insured or the insured refers to payments made permanent.</t>
    </r>
  </si>
  <si>
    <r>
      <t>Sürekli iş göremezlik:</t>
    </r>
    <r>
      <rPr>
        <sz val="9"/>
        <color theme="1"/>
        <rFont val="Times New Roman"/>
        <family val="1"/>
        <charset val="162"/>
      </rPr>
      <t xml:space="preserve"> İş kazası veya meslek hastalığı sonucu oluşan hastalık ve özürler nedeniyle Kurumca yetkilendirilen sağlık hizmeti sunucularının sağlık kurulları tarafından verilen raporlara istinaden Kurum Sağlık Kurulunca meslekte kazanma gücünün en az % 10 oranında azalmış olma durumunu ifade eder. (5510 sayılı Kanunun 19. Maddesi)</t>
    </r>
  </si>
  <si>
    <r>
      <t xml:space="preserve">Permanent Absence from work: </t>
    </r>
    <r>
      <rPr>
        <sz val="9"/>
        <color theme="1"/>
        <rFont val="Times New Roman"/>
        <family val="1"/>
        <charset val="162"/>
      </rPr>
      <t>The insurance holder, whose earning power in the profession, due to the disease or disabilities caused by work accident or occupational disease, is determined to be reduced by 10% by the Institution's Health Committee based on reports issued by the health committees of health - care service providers authorized by the Institution, shall be qualified for permanent incapacity income. (5510 numbered law’s 19th article)</t>
    </r>
  </si>
  <si>
    <t>Dahil edilmiyor</t>
  </si>
  <si>
    <t>Not included</t>
  </si>
  <si>
    <t>Tablo 3.1 - 5510 Sayılı Kanunun 4-1/a Maddesi Kapsamında  İş Kazası/Meslek Hastalığı Geçiren Sigortalı Sayılarının Ekonomik Faaliyet Sınıflaması Ve Cinsiyet Dağılımı, 2014</t>
  </si>
  <si>
    <t>Table 3.1 - Distribution of the Number of Insured Having Work Accident/Occupational Disease by Classification of Economic Activity and Gender (Under Article 4-1/a of Act 5510), 2014</t>
  </si>
  <si>
    <t>Tablo 3.2  - 5510 Sayılı Kanunun 4-1/a Maddesi Kapsamında  İş Kazası/Meslek Hastalığı Geçiren Sigortalı Sayılarının İl Ve Cinsiyet Dağılımı, 2014</t>
  </si>
  <si>
    <t>Table 3.2 -Distribution of the Number of  Insured Having Work Accident/Occupational Disease by Province and Gender (Under Article 4-1/a of Act 5510), 2014</t>
  </si>
  <si>
    <t>Table 3.3 - Distribution of the Number of Insured Having Work Accident/Occupational Disease by Age and Gender (Under Article 4-1/a of Act 5510), 2014</t>
  </si>
  <si>
    <t>Table 3.4 - Distribution of Temporary Incapacity (Outpatient) and Inpatient Days of Insured Having Work Accident By Classification of Economic Activity and Gender (Under Article 4-1/a of Act 5510), 2014</t>
  </si>
  <si>
    <t>Table 3.5 - Distribution of Temporary Incapacity (Outpatient) and Inpatient Days of Insured Having Occupational Disease by Classification of Economic Activity and Gender (Under Article 4-1/a of Act 5510), 2014</t>
  </si>
  <si>
    <t>Table 3.6 - Distribution of Temporary Incapacity (Outpatient) and Inpatient Days of Insured Having Work Accident By Province and Gender (Under Article 4-1/a of Act 5510), 2014</t>
  </si>
  <si>
    <t>Table 3.7 - Distribution of Temporary Incapacity (Outpatient) and Inpatient Days of Insured Having Occupational Disease by Province and Gender (Under Article 4-1/a of Act 5510), 2014</t>
  </si>
  <si>
    <t>Table 3.9 - Distribution of Number of Temporary Incapacity Days of Insured Having Work Accident/Occupational Disease By Months and Gender (Under Article 4-1/a of Act 5510), 2014</t>
  </si>
  <si>
    <t>Table 3.12 - Distribution of Insured Awarded Permanent Incapacity Due To Work Accident/Occupational Disease Within Year by Age and Gender (Under Article 4-1/a of Act 5510), 2014</t>
  </si>
  <si>
    <t>Table 3.13- Distribution of Insured Awarded Permanent Incapacity Due To Work Accident/Occupational Disease Within Year by Their Incapacity Level and Gender (Under Article 4-1/a of Act 5510), 2014</t>
  </si>
  <si>
    <t>Table 3.17 - Distribution of  Cumulative Number of Insured Receiving Permanent Incapacity Due To Work Accident/Occupational Disease by Persons Active Insured, Receiving Income and Pension (Under Article 4-1/a of Act 5510), 2014</t>
  </si>
  <si>
    <t>Table 3.18 - Distribution of The Deceased Persons Due To Work Accident/Occupational Disease by Classification of Economic Activity and Gender (Under Article 4-1/a of Act 5510), 2014</t>
  </si>
  <si>
    <t>Table 3.19 - Distribution of The Deceased Persons Due To Work Accident/Occupational Disease By Province and Gender (Under Article 4-1/a of Act 5510), 2014</t>
  </si>
  <si>
    <t>Table 3.20 - Distribution of The Deceased Persons Due To Work Accident/Occupational Disease Within Year by Age and Gender (Under Article 4-1/a of Act 5510), 2014</t>
  </si>
  <si>
    <t>Table 3.21 - Distribution of The Deceased Persons Due To Work Accident/Occupational Disease by Months and Gender (Under Article 4-1/a of Act 5510), 2014</t>
  </si>
  <si>
    <t>Table 3.23 - Distribution of Survivors Awarded Death Income Due To Work Accident Within Year by Age and Gender (Under Article 4-1/a of Act 5510), 2014</t>
  </si>
  <si>
    <t>Table 3.24 - Distribution of Survivors Awarded Death Income Due To Occupational Disease Within Year by Age and Gender (Under Article 4-1/a of Act 5510), 2014</t>
  </si>
  <si>
    <t>Table 3.27 - Distribution of  Persons Having Work Accident and Deceased Persons Due To Work Accident By Occupation Groups and Gender (Under Article 4-1/a of Act 5510), 2014</t>
  </si>
  <si>
    <t>Table 3.28 - Distribution of  Persons Having Occupational Disease and Deceased Persons Due To Occupational Disease By Occupation Groups and Gender (Under Article 4-1/a of Act 5510), 2014</t>
  </si>
  <si>
    <t>Table 3.29 - Distribution of  Persons Having Work Accident and Deceased Persons Due To Work Accident By Working Period of the Insured at the Last Work Place and Gender (Under Article 4-1/a of Act 5510), 2014</t>
  </si>
  <si>
    <t>Table 3.30 - Distribution of  Persons Having Occupational Disease and Deceased Persons Due To Occupational Disease By Working Period of the Insured at the Last Work Place and Gender (Under Article 4-1/a of Act 5510), 2014</t>
  </si>
  <si>
    <t>Table 3.31 - Distribution of  Persons Having Work Accident and Deceased Persons Due To Work Accident By Type of Injury and Gender (Under Article 4-1/a of Act 5510), 2014</t>
  </si>
  <si>
    <t>Table 3.32 - Distribution of  Persons Having Work Accident and Deceased Persons Due To Work Accident By Injured Part of  The Body and Gender (Under Article 4-1/a of Act 5510), 2014</t>
  </si>
  <si>
    <t>Tablo 3.33 - 5510 Sayılı Kanunun 4-1/a Maddesi Kapsamında İş Kazası Geçiren Sigortalıların Çalıştıkları Ortama ve Cinsiyete Göre Dağılımı, 2014</t>
  </si>
  <si>
    <t>Table 3.33 - Distribution of the Number of Insured Having Work Accident By Workstation and Gender,(Under Article 4-1/a of Act 5510), 2014</t>
  </si>
  <si>
    <t>Table 3.34 - Distribution of  Persons Having Work Accident and Deceased Persons Due To Work Accident By Working Environment and Gender (Under Article 4-1/a of Act 5510), 2014</t>
  </si>
  <si>
    <t>Table 3.35 - Distribution of  Persons Having Work Accident and Deceased Persons Due To Work Accident By General Activity of Insured at the Time of Accident and Gender (Under Article 4-1/a of Act 5510), 2014</t>
  </si>
  <si>
    <t>Table 3.36 - Distribution of  Persons Having Work Accident and Deceased Persons Due To Work Accident By Specific Activity of Insured Just Before The Accident and Gender (Under Article 4-1/a of Act 5510), 2014</t>
  </si>
  <si>
    <t>Table 3.37 - Distribution of  Persons Having Work Accident and Deceased Persons Due To Work Accident By The Last Event Deviating From Normality And Leading to the Accident and Gender (Under Article 4-1/a of Act 5510), 2014</t>
  </si>
  <si>
    <t>Table 3.38 - Distribution of  Persons Having Work Accident and Deceased Persons Due To Work Accident By Mode of Injury and Gender (Under Article 4-1/a of Act 5510), 2014</t>
  </si>
  <si>
    <t>Table 3.39 - Distribution of  Persons Having Work Accident and Deceased Persons Due To Work Accident By Material Agents and Gender (Under Article 4-1/a of Act 5510), 2014</t>
  </si>
  <si>
    <t>Table 3.40 -  Distribution of  Work Accidents by the Hour-Time of the Accident and Gender (Under Article 4-1/a of Act 5510), 2014</t>
  </si>
  <si>
    <t>Table 3.41 - Distribution of  Persons Having Work Accident and Deceased Persons Due To Work Accident By The  Number of  Insured in Work Place and Gender (Under Article 4-1/a of Act 5510), 2014</t>
  </si>
  <si>
    <t>Table 3.42 - Distribution of  Persons Having Occupational Disease and Deceased Persons Due To Occupational Disease By The  Number of  Insured in Work Place and Gender (Under Article 4-1/a of Act 5510), 2014</t>
  </si>
  <si>
    <t>Tablo 3.43 - 5510 Sayılı Kanunun 4-1/a Maddesi Kapsamında Meslek Hastalığına Tutulanların Tanılarına Ve Cinsiyete Göre Dağılımı, 2014</t>
  </si>
  <si>
    <t>Table 3.43 - Distribution of Insured Having Occupational Disease By Diagnostic and Gender (Under Article 4-1/a of Act 5510), 2014</t>
  </si>
  <si>
    <t>Tablo 3.44 - İş Kazası Sıklık ve Ağırlık Hızları, 2014</t>
  </si>
  <si>
    <t>Table 3.44- Incidence Rate and Weight Rate of Work Accidents, 2014</t>
  </si>
  <si>
    <r>
      <t xml:space="preserve">2014 yıl sonu itibariyle toplam sürekli işgöremezlik derece toplamı
</t>
    </r>
    <r>
      <rPr>
        <sz val="9"/>
        <rFont val="Times New Roman"/>
        <family val="1"/>
        <charset val="162"/>
      </rPr>
      <t>Total levels of permanent incapacity as year-end of 2014</t>
    </r>
  </si>
  <si>
    <r>
      <t xml:space="preserve">Kişi
</t>
    </r>
    <r>
      <rPr>
        <sz val="10"/>
        <rFont val="Times New Roman"/>
        <family val="1"/>
        <charset val="162"/>
      </rPr>
      <t>Person</t>
    </r>
  </si>
  <si>
    <t xml:space="preserve">            Tablo:3.10/2</t>
  </si>
  <si>
    <r>
      <t xml:space="preserve">            Toplam-</t>
    </r>
    <r>
      <rPr>
        <sz val="10"/>
        <rFont val="Times New Roman"/>
        <family val="1"/>
        <charset val="162"/>
      </rPr>
      <t>Total</t>
    </r>
  </si>
  <si>
    <r>
      <t>Yaşlar</t>
    </r>
    <r>
      <rPr>
        <sz val="9"/>
        <rFont val="Times New Roman"/>
        <family val="1"/>
        <charset val="162"/>
      </rPr>
      <t xml:space="preserve">
Ages</t>
    </r>
  </si>
  <si>
    <r>
      <t xml:space="preserve">İş kazası
</t>
    </r>
    <r>
      <rPr>
        <sz val="9"/>
        <rFont val="Times New Roman"/>
        <family val="1"/>
        <charset val="162"/>
      </rPr>
      <t>Work Accident</t>
    </r>
  </si>
  <si>
    <r>
      <t xml:space="preserve">Meslek hastalığı
</t>
    </r>
    <r>
      <rPr>
        <sz val="9"/>
        <rFont val="Times New Roman"/>
        <family val="1"/>
        <charset val="162"/>
      </rPr>
      <t>Occupational disease</t>
    </r>
  </si>
  <si>
    <r>
      <t xml:space="preserve">Meslek hastalığı
</t>
    </r>
    <r>
      <rPr>
        <sz val="9"/>
        <rFont val="Times New Roman"/>
        <family val="1"/>
        <charset val="162"/>
      </rPr>
      <t>Occupational Disease</t>
    </r>
  </si>
  <si>
    <r>
      <t xml:space="preserve">Erkek
</t>
    </r>
    <r>
      <rPr>
        <sz val="9"/>
        <rFont val="Times New Roman"/>
        <family val="1"/>
        <charset val="162"/>
      </rPr>
      <t>Male</t>
    </r>
  </si>
  <si>
    <r>
      <t xml:space="preserve">Kadın
</t>
    </r>
    <r>
      <rPr>
        <sz val="9"/>
        <rFont val="Times New Roman"/>
        <family val="1"/>
        <charset val="162"/>
      </rPr>
      <t>Female</t>
    </r>
  </si>
  <si>
    <t>Tablo 3.11- 5510 Sayılı Kanunun 4-1/a Maddesi Kapsamındaki Sigortalılardan Yıl İçinde İş Kazası veya Meslek Hastalığı Sonucu Sürekli  İş Göremezlik Geliri Bağlananların İl Ve Cinsiyete Göre Dağılımı, 2014</t>
  </si>
  <si>
    <t>Tablo 3.12 - 5510 Sayılı Kanunun 4-1/a Maddesi Kapsamındaki Sigortalılardan Yıl İçinde İş Kazası veya Meslek Hastalığı Sonucu Sürekli İş Göremezlik Geliri Bağlananların Yaş Ve Cinsiyete Göre Dağılımı, 2014</t>
  </si>
  <si>
    <t>Tablo 3.13 - 5510 Sayılı Kanunun 4-1/a Maddesi Kapsamındaki Sigortalılardan Yıl İçinde İş Kazası veya Meslek Hastalığı Sonucu Sürekli İş Göremezlik Geliri Bağlananların İş Göremezlik Derecelerine ve Cinsiyetlerine Göre Dağılımı, 2014</t>
  </si>
  <si>
    <t>Tablo 3.15 - 5510 Sayılı Kanunun 4-1/a Maddesi Kapsamındaki Sigortalılardan İş Kazası veya Meslek Hastalığı Sonucu Sürekli İş Göremezlik Geliri Alanların Yaş Ve Cinsiyete Göre Birikimli Dağılımı,  2014</t>
  </si>
  <si>
    <t>Tablo 3.16 - 5510 Sayılı Kanunun 4-1/a Maddesi Kapsamındaki Sigortalılardan İş Kazası veya Meslek Hastalığı Sonucu Sürekli İş Göremezlik Geliri Alanların İş Göremezlik Derecelerine Göre Birikimli Dağılımı, 2014</t>
  </si>
  <si>
    <t>Tablo 3.23 - 5510 Sayılı Kanunun 4-1/a Maddesi Kapsamındaki Sigortalılardan İş Kazası Sonucu Ölenlerin, Yıl İçinde Ölüm Geliri Bağlanan Hak Sahiplerinin Yaş ve Cinsiyete Göre Dağılımı, 2014</t>
  </si>
  <si>
    <t>Tablo 3.24 - 5510 Sayılı Kanunun 4-1/a Maddesi Kapsamındaki Sigortalılardan Meslek Hastalığı Sonucu Ölenlerin, Yıl İçinde Ölüm Geliri Bağlanan Hak Sahiplerinin Yaş ve Cinsiyete Göre Dağılımı, 2014</t>
  </si>
  <si>
    <t>Tablo 3.26 - 5510 Sayılı Kanunun 4-1/a Maddesi Kapsamındaki Sigortalılardan İş Kazası veya Meslek Hastalığı Sonucu Ölenlerin, Ölüm Geliri Alan Hak Sahiplerinin Yaş ve Cinsiyete Göre Birikimli Dağılımı, 2014</t>
  </si>
  <si>
    <t>Tablo 3.10 - 5510 Sayılı Kanunun 4-1/a Maddesi Kapsamındaki Sigortalılardan Yıl İçinde İş Kazası veya Meslek Hastalığı Sonucu Sürekli  İş Göremezlik Geliri Bağlananların Ekonomik Faaliyet Sınıflamasına Ve Cinsiyete Göre Dağılımı, 2014</t>
  </si>
  <si>
    <t>Tablo 3.17 - 5510 Sayılı Kanunun 4-1/a Maddesi Kapsamındaki Sigortalılardan İş Kazası veya Meslek Hastalığı Sonucu Sürekli İş Göremezlik Geliri Alanların Çalışma, Gelir Ve Aylık Alma Durumlarına Göre Birikimli Dağılımı, 2014</t>
  </si>
  <si>
    <t>Tablo 3.22 - 5510 Sayılı Kanunun 4-1/a Maddesi Kapsamındaki Sigortalılardan İş Kazası veya Meslek Hastalığı Sonucu Ölenlerin, Yıl İçinde (Geçmiş yıllarda ölenlerin bu yıl gelir bağlanan hak sahipleri dahil) Ölüm Geliri Bağlanan Hak Sahiplerinin İl ve Cinsiyete Göre Dağılımı, 2014</t>
  </si>
  <si>
    <t>Tablo 3.25 - 5510 Sayılı Kanunun 4-1/a Maddesi Kapsamındaki Sigortalılardan İş Kazası veya Meslek Hastalığı Sonucu Ölenlerin, Ölüm Geliri Alan Hak Sahiplerinin İl ve Cinsiyete Göre Birikimli Dağılımı, 2014</t>
  </si>
  <si>
    <t>Tablo 3.8 - 5510 Sayılı Kanunun 4-1/a Maddesi Kapsamında İş Kazası/Meslek Hastalığı Geçiren Sigortalı Sayılarının Aylara ve Cinsiyete Göre Dağılımı, 2014</t>
  </si>
  <si>
    <t>Table 3.8 - Distribution of the Number of Insured Having Work Accident/Occupational Disease by Months and Gender (Under Article 4-1/a of Act 5510), 2014</t>
  </si>
  <si>
    <t>0-Dikim için bitki yetiştirilmesi</t>
  </si>
  <si>
    <t>Table 3.10 - Distribution of Insured Awarded Permanent Incapacity Income Within Year Due To Work Accident and Occupational Disease by Classification of Economic Activity and Gender (Under Article 4-1/a of Act 5510), 2014</t>
  </si>
  <si>
    <t>Table 3.11 - Distribution of  Insured Awarded Permanent Incapacity Within Year Due To Work Accident/Occupational Disease By Province and Gender (Under Article 4-1/a of Act 5510), 2014</t>
  </si>
  <si>
    <r>
      <t xml:space="preserve">2014 yılı içinde geçirdiği iş kazası veya meslek hastalığı sonucu gelir bağlanan sigortalılar
</t>
    </r>
    <r>
      <rPr>
        <sz val="8"/>
        <rFont val="Times New Roman"/>
        <family val="1"/>
        <charset val="162"/>
      </rPr>
      <t>Number of Insured Awarded Income in 2014 due to work accident/occupational disease in 2014</t>
    </r>
  </si>
  <si>
    <r>
      <t xml:space="preserve">Geçmiş yıllarda iş kazası veya meslek hastalığı geçiren sigortalılardan 2014 yılı içinde gelir bağlananlar
</t>
    </r>
    <r>
      <rPr>
        <sz val="8"/>
        <rFont val="Times New Roman"/>
        <family val="1"/>
        <charset val="162"/>
      </rPr>
      <t>Number of Insured awarded income in 2014 due to work accident/occupational disease in previous years</t>
    </r>
  </si>
  <si>
    <t>Table 3.14 - Cumulative Distribution of  Insured Awarded Permanent Incapacity Due To Work Accident/Occupational Disease By Provinces and Gender (Under Article 4-1/a of Act 5510), 2014</t>
  </si>
  <si>
    <t>Table 3.15 - Cumulative Distribution of Insured Awarded Permanent Incapacity Due To Work Accident/Occupational Disease by Age and Gender (Under Article 4-1/a of Act 5510), 2014</t>
  </si>
  <si>
    <t>Table 3.16 - Cumulative Distribution of Insured Awarded Permanent Incapacity Due To Work Accident/Occupational Disease by Their Incapacity Level and Gender (Under Article 4-1/a of Act 5510), 2014</t>
  </si>
  <si>
    <r>
      <t xml:space="preserve">Sürekli işgöremezlik geliri alırken malullük ve yaşlılık aylığı alanlar                                                                                                                                            </t>
    </r>
    <r>
      <rPr>
        <sz val="10"/>
        <rFont val="Times New Roman"/>
        <family val="1"/>
        <charset val="162"/>
      </rPr>
      <t xml:space="preserve"> While receiving permanent incapacity income Invalidity and old-age pensioners</t>
    </r>
    <r>
      <rPr>
        <b/>
        <sz val="10"/>
        <rFont val="Times New Roman"/>
        <family val="1"/>
        <charset val="162"/>
      </rPr>
      <t xml:space="preserve">          </t>
    </r>
  </si>
  <si>
    <t>Table 3.22 - Distribution of Survivors Awarded Death Income in 2014 Due To Work Accident/Occupational Disease Within Year and previous years by Province and Gender (Under Article 4-1/a of Act 5510), 2014</t>
  </si>
  <si>
    <r>
      <t xml:space="preserve">2014 yılı içinde iş kazası sonucu ölenlerin, ölüm geliri bağlanan haksahipleri
</t>
    </r>
    <r>
      <rPr>
        <sz val="9"/>
        <rFont val="Times New Roman"/>
        <family val="1"/>
        <charset val="162"/>
      </rPr>
      <t>Survivors awarded death income in  2014 due to work accident in 2014</t>
    </r>
  </si>
  <si>
    <r>
      <t xml:space="preserve">Geçmiş yıllarda iş kazası sonucu ölenlerin, 2014 yılı içinde ölüm geliri bağlanan haksahipleri
</t>
    </r>
    <r>
      <rPr>
        <sz val="8.5"/>
        <rFont val="Times New Roman"/>
        <family val="1"/>
        <charset val="162"/>
      </rPr>
      <t>Survivors awarded death income in 2014 due to work accident in previous years</t>
    </r>
  </si>
  <si>
    <r>
      <t xml:space="preserve">2014 yılı içinde meslek hastalığı sonucu ölenlerin,
ölüm geliri bağlanan haksahipleri
</t>
    </r>
    <r>
      <rPr>
        <sz val="9"/>
        <rFont val="Times New Roman"/>
        <family val="1"/>
        <charset val="162"/>
      </rPr>
      <t>Survivors awarded death income in 2014 due to occupational disease in 2014</t>
    </r>
  </si>
  <si>
    <t>Table 3.25 - Cumulative  Distribution of  Survivors Awarded Death Income Due To Work Accident/Occupational Disease Within Year by Province and Gender (Under Article 4-1/a of Act 5510), 2014</t>
  </si>
  <si>
    <t>Table 3.26 - Cumulative  Distribution of  Survivors Awarded Death Income Due To Work Accident/Occupational Disease by Age and Gender (Under Article 4-1/a of Act 5510), 2014</t>
  </si>
  <si>
    <r>
      <t xml:space="preserve">Meslek hastalığı sonucu ölen sigortalı sayısı
</t>
    </r>
    <r>
      <rPr>
        <sz val="10"/>
        <rFont val="Times New Roman"/>
        <family val="1"/>
        <charset val="162"/>
      </rPr>
      <t>Number of fatal occupational diseases</t>
    </r>
  </si>
  <si>
    <r>
      <t xml:space="preserve"> İş kazası sonucu ölen
sigortalı sayısı</t>
    </r>
    <r>
      <rPr>
        <b/>
        <vertAlign val="superscript"/>
        <sz val="10"/>
        <rFont val="Times New Roman"/>
        <family val="1"/>
        <charset val="162"/>
      </rPr>
      <t>(1)</t>
    </r>
    <r>
      <rPr>
        <b/>
        <sz val="10"/>
        <rFont val="Times New Roman"/>
        <family val="1"/>
        <charset val="162"/>
      </rPr>
      <t xml:space="preserve">
</t>
    </r>
    <r>
      <rPr>
        <sz val="10"/>
        <rFont val="Times New Roman"/>
        <family val="1"/>
        <charset val="162"/>
      </rPr>
      <t xml:space="preserve">Number of fatal accident at work </t>
    </r>
    <r>
      <rPr>
        <vertAlign val="superscript"/>
        <sz val="10"/>
        <rFont val="Times New Roman"/>
        <family val="1"/>
        <charset val="162"/>
      </rPr>
      <t>(1)</t>
    </r>
  </si>
  <si>
    <r>
      <t>İş Kazası Sonucu Ölen Sigortalı Sayısı</t>
    </r>
    <r>
      <rPr>
        <b/>
        <vertAlign val="superscript"/>
        <sz val="9"/>
        <rFont val="Times New Roman"/>
        <family val="1"/>
        <charset val="162"/>
      </rPr>
      <t>(1)</t>
    </r>
    <r>
      <rPr>
        <b/>
        <sz val="9"/>
        <rFont val="Times New Roman"/>
        <family val="1"/>
        <charset val="162"/>
      </rPr>
      <t xml:space="preserve">
</t>
    </r>
    <r>
      <rPr>
        <sz val="9"/>
        <rFont val="Times New Roman"/>
        <family val="1"/>
        <charset val="162"/>
      </rPr>
      <t xml:space="preserve">Number of fatal accident at work </t>
    </r>
    <r>
      <rPr>
        <vertAlign val="superscript"/>
        <sz val="9"/>
        <rFont val="Times New Roman"/>
        <family val="1"/>
        <charset val="162"/>
      </rPr>
      <t>(1)</t>
    </r>
  </si>
  <si>
    <r>
      <t xml:space="preserve">Meslek hastalığı sonucu ölen sigortalı sayısı
</t>
    </r>
    <r>
      <rPr>
        <sz val="9"/>
        <rFont val="Times New Roman"/>
        <family val="1"/>
        <charset val="162"/>
      </rPr>
      <t>Number of fatal occupational diseases</t>
    </r>
  </si>
  <si>
    <r>
      <rPr>
        <b/>
        <sz val="10"/>
        <rFont val="Times New Roman"/>
        <family val="1"/>
        <charset val="162"/>
      </rPr>
      <t>Genel Toplam</t>
    </r>
    <r>
      <rPr>
        <sz val="10"/>
        <rFont val="Times New Roman"/>
        <family val="1"/>
        <charset val="162"/>
      </rPr>
      <t xml:space="preserve">
General total</t>
    </r>
  </si>
  <si>
    <r>
      <t xml:space="preserve">2014 yıl sonu itibariyle geçici iş göremezlik süresi (gün) 
</t>
    </r>
    <r>
      <rPr>
        <sz val="9"/>
        <rFont val="Times New Roman"/>
        <family val="1"/>
        <charset val="162"/>
      </rPr>
      <t>total days of temporary incapacity as year-end of 2014</t>
    </r>
  </si>
  <si>
    <r>
      <t xml:space="preserve">2014 yıl sonu itibariyle ölüm vaka sayısı
 </t>
    </r>
    <r>
      <rPr>
        <sz val="9"/>
        <rFont val="Times New Roman"/>
        <family val="1"/>
        <charset val="162"/>
      </rPr>
      <t>Death cases as year-end of 2014</t>
    </r>
  </si>
  <si>
    <r>
      <t xml:space="preserve"> 2014 Yılı (Dönemler)
 </t>
    </r>
    <r>
      <rPr>
        <sz val="9"/>
        <rFont val="Times New Roman"/>
        <family val="1"/>
        <charset val="162"/>
      </rPr>
      <t>Seasons in 2014</t>
    </r>
  </si>
  <si>
    <r>
      <t>TEMEL KAVRAMLAR VE AÇIKLAMALAR</t>
    </r>
    <r>
      <rPr>
        <b/>
        <vertAlign val="superscript"/>
        <sz val="9"/>
        <color theme="1"/>
        <rFont val="Times New Roman"/>
        <family val="1"/>
        <charset val="162"/>
      </rPr>
      <t>(1)</t>
    </r>
  </si>
  <si>
    <r>
      <t>BASIC CONCEPTS AND EXPLANATIONS</t>
    </r>
    <r>
      <rPr>
        <b/>
        <vertAlign val="superscript"/>
        <sz val="9"/>
        <color theme="1"/>
        <rFont val="Times New Roman"/>
        <family val="1"/>
        <charset val="162"/>
      </rPr>
      <t>(1)</t>
    </r>
  </si>
  <si>
    <r>
      <t>Raporlu olunan gün sayısı</t>
    </r>
    <r>
      <rPr>
        <b/>
        <vertAlign val="superscript"/>
        <sz val="9"/>
        <color theme="1"/>
        <rFont val="Times New Roman"/>
        <family val="1"/>
        <charset val="162"/>
      </rPr>
      <t>(1)</t>
    </r>
    <r>
      <rPr>
        <b/>
        <sz val="9"/>
        <color theme="1"/>
        <rFont val="Times New Roman"/>
        <family val="1"/>
        <charset val="162"/>
      </rPr>
      <t>:</t>
    </r>
    <r>
      <rPr>
        <sz val="9"/>
        <color theme="1"/>
        <rFont val="Times New Roman"/>
        <family val="1"/>
        <charset val="162"/>
      </rPr>
      <t xml:space="preserve"> İş kazasından dolayı raporlu olunan (kaybedilen) (geçici iş göremezlik süresi)  gün sayılarında ise kazadan sonraki 5. gün (3 günden fazla) için 4 kayıp gün (kazanın 2, 3, 4 ve 5+ günleri de) dikkate alınarak verilmektedir.</t>
    </r>
  </si>
  <si>
    <r>
      <t xml:space="preserve">Absence of work day count </t>
    </r>
    <r>
      <rPr>
        <b/>
        <vertAlign val="superscript"/>
        <sz val="9"/>
        <color theme="1"/>
        <rFont val="Times New Roman"/>
        <family val="1"/>
        <charset val="162"/>
      </rPr>
      <t>(1)</t>
    </r>
    <r>
      <rPr>
        <b/>
        <sz val="9"/>
        <color theme="1"/>
        <rFont val="Times New Roman"/>
        <family val="1"/>
        <charset val="162"/>
      </rPr>
      <t xml:space="preserve">: </t>
    </r>
    <r>
      <rPr>
        <sz val="9"/>
        <color theme="1"/>
        <rFont val="Times New Roman"/>
        <family val="1"/>
        <charset val="162"/>
      </rPr>
      <t xml:space="preserve">Calculating, absence of work day which occured by work accident (lost) day counts ( temporary absence by work accident), if resumption of work is on 5th day after accident (more than three days) we accept 4 absent day (accounting 2,3,4 and 5+ days of accident) </t>
    </r>
  </si>
  <si>
    <r>
      <t xml:space="preserve">5+ </t>
    </r>
    <r>
      <rPr>
        <b/>
        <vertAlign val="superscript"/>
        <sz val="9"/>
        <color theme="1"/>
        <rFont val="Times New Roman"/>
        <family val="1"/>
        <charset val="162"/>
      </rPr>
      <t>(1)</t>
    </r>
    <r>
      <rPr>
        <b/>
        <sz val="9"/>
        <color theme="1"/>
        <rFont val="Times New Roman"/>
        <family val="1"/>
        <charset val="162"/>
      </rPr>
      <t xml:space="preserve"> : “</t>
    </r>
    <r>
      <rPr>
        <sz val="9"/>
        <color theme="1"/>
        <rFont val="Times New Roman"/>
        <family val="1"/>
        <charset val="162"/>
      </rPr>
      <t>3 günden fazla raporlu olunan (işten uzak kalınan) iş kazaları” kavramı ESAW metodolojisinde aşağıdaki şekilde açıklanmaktadır. (özet, Tablo 2’dedir): İş kazası geçiren sigortalının raporlu olduğu tam çalışma günleri, kaza gününü dışarıda bırakacak şekilde düşünülmelidir. Sonuç olarak, “3 günden fazla”, “en az 4 gün” demektir ve bu da sadece işe başlamanın kazanın beşinci günü veya daha sonraki raporlu olunan günlerin dahil edileceğini gösterir. Buna dayalı olarak, “raporlu olunan (kaybedilen) gün sayısı” kaza sonrası işe başlama kazayı takip eden beşinci günde gerçekleşirse 4 kayıp gün, altıncı günde gerçekleşirse 5 kayıp gün, vb. olarak sayılmalıdır.</t>
    </r>
  </si>
  <si>
    <r>
      <t>5+</t>
    </r>
    <r>
      <rPr>
        <b/>
        <vertAlign val="superscript"/>
        <sz val="9"/>
        <color theme="1"/>
        <rFont val="Times New Roman"/>
        <family val="1"/>
        <charset val="162"/>
      </rPr>
      <t xml:space="preserve"> (1)</t>
    </r>
    <r>
      <rPr>
        <b/>
        <sz val="9"/>
        <color theme="1"/>
        <rFont val="Times New Roman"/>
        <family val="1"/>
        <charset val="162"/>
      </rPr>
      <t xml:space="preserve"> : </t>
    </r>
    <r>
      <rPr>
        <sz val="9"/>
        <color theme="1"/>
        <rFont val="Times New Roman"/>
        <family val="1"/>
        <charset val="162"/>
      </rPr>
      <t>The concept of "more" than 3 days of absence from work has been implemented in the following way in the ESAW methodology (summary in Table 2): Only full working days of absence from work of the victim have to be considered excluding the day of the accident. Consequently, "more than 3 days" means "at least 4 days", which implies that only accidents with a resumption of work not before the fifth day after the day of the accident or later should be included. Following on from this, the " number of days lost " has to be counted beginning with 4 days lost if the resumption of work takes place the fifth day following the day of the accident, 5 days lost if the resumption of work takes place the sixth day, etc. .</t>
    </r>
  </si>
  <si>
    <r>
      <rPr>
        <u/>
        <vertAlign val="superscript"/>
        <sz val="11"/>
        <color theme="10"/>
        <rFont val="Calibri"/>
        <family val="2"/>
        <charset val="162"/>
        <scheme val="minor"/>
      </rPr>
      <t>(1)</t>
    </r>
    <r>
      <rPr>
        <u/>
        <sz val="11"/>
        <color theme="10"/>
        <rFont val="Calibri"/>
        <family val="2"/>
        <scheme val="minor"/>
      </rPr>
      <t xml:space="preserve"> Kaynak: European Statistics on Accidents at Work (ESAW)</t>
    </r>
  </si>
  <si>
    <r>
      <t xml:space="preserve">İş kazası sonucu ölüm </t>
    </r>
    <r>
      <rPr>
        <b/>
        <vertAlign val="superscript"/>
        <sz val="9"/>
        <color theme="1"/>
        <rFont val="Times New Roman"/>
        <family val="1"/>
        <charset val="162"/>
      </rPr>
      <t>(</t>
    </r>
    <r>
      <rPr>
        <b/>
        <vertAlign val="superscript"/>
        <sz val="9"/>
        <color theme="1"/>
        <rFont val="Calibri"/>
        <family val="2"/>
        <charset val="162"/>
        <scheme val="minor"/>
      </rPr>
      <t>1)</t>
    </r>
    <r>
      <rPr>
        <b/>
        <sz val="9"/>
        <color theme="1"/>
        <rFont val="Times New Roman"/>
        <family val="1"/>
        <charset val="162"/>
      </rPr>
      <t>:</t>
    </r>
    <r>
      <rPr>
        <sz val="9"/>
        <color theme="1"/>
        <rFont val="Times New Roman"/>
        <family val="1"/>
        <charset val="162"/>
      </rPr>
      <t xml:space="preserve"> ESAW projesi tarafından benimsenen tanım çalışanın kazayı izleyen günden (kazadan bir gün sonra başlamak üzere) sonraki bir yıl içinde ölümüyle sonuçlanan iş kazası olarak tanımlanır. Aslında, ölümcül kazaların çoğunluğunda ölüm kazanın meydana geldiği zaman veya kazadan birkaç gün veya birkaç hafta sonra oluşur.</t>
    </r>
  </si>
  <si>
    <r>
      <t xml:space="preserve">Fatal accident at work </t>
    </r>
    <r>
      <rPr>
        <b/>
        <vertAlign val="superscript"/>
        <sz val="9"/>
        <color theme="1"/>
        <rFont val="Times New Roman"/>
        <family val="1"/>
        <charset val="162"/>
      </rPr>
      <t>(1)</t>
    </r>
    <r>
      <rPr>
        <b/>
        <sz val="9"/>
        <color theme="1"/>
        <rFont val="Times New Roman"/>
        <family val="1"/>
        <charset val="162"/>
      </rPr>
      <t xml:space="preserve"> : </t>
    </r>
    <r>
      <rPr>
        <sz val="9"/>
        <color theme="1"/>
        <rFont val="Times New Roman"/>
        <family val="1"/>
        <charset val="162"/>
      </rPr>
      <t>The definition adopted by the ESAW project is that of “accidents at work leading to the death of the victim within a year (after the day) of the accident". In practice the majority of the Member States send the cases of fatal accidents at work counted in their national statistics. In fact, the majority of the accidental deaths occur either immediately at the time of the accident, or within a few days or a few weeks after the accident.</t>
    </r>
  </si>
  <si>
    <r>
      <rPr>
        <b/>
        <sz val="9"/>
        <rFont val="Times New Roman"/>
        <family val="1"/>
        <charset val="162"/>
      </rPr>
      <t>* Ekonomik faaliyet sınıflarının ingilizceleri ektedir.</t>
    </r>
    <r>
      <rPr>
        <sz val="9"/>
        <rFont val="Times New Roman"/>
        <family val="1"/>
        <charset val="162"/>
      </rPr>
      <t xml:space="preserve">  For english names of classification of activities see appendix.</t>
    </r>
  </si>
  <si>
    <r>
      <rPr>
        <b/>
        <vertAlign val="superscript"/>
        <sz val="9"/>
        <color theme="1"/>
        <rFont val="Times New Roman"/>
        <family val="1"/>
        <charset val="162"/>
      </rPr>
      <t>(1)</t>
    </r>
    <r>
      <rPr>
        <b/>
        <sz val="9"/>
        <color theme="1"/>
        <rFont val="Times New Roman"/>
        <family val="1"/>
        <charset val="162"/>
      </rPr>
      <t xml:space="preserve"> Açıklamalar bölümüne bakınız. </t>
    </r>
    <r>
      <rPr>
        <b/>
        <vertAlign val="superscript"/>
        <sz val="9"/>
        <color theme="1"/>
        <rFont val="Times New Roman"/>
        <family val="1"/>
        <charset val="162"/>
      </rPr>
      <t>(1)</t>
    </r>
    <r>
      <rPr>
        <sz val="9"/>
        <color theme="1"/>
        <rFont val="Times New Roman"/>
        <family val="1"/>
        <charset val="162"/>
      </rPr>
      <t xml:space="preserve"> Look at explanation part.</t>
    </r>
  </si>
  <si>
    <t xml:space="preserve">Not:İş kazası geçiren sigortalı sayılarının, iş göremezlik sürelerine göre ayakta/ yatarak tedavi ayrımı yapılmadığından; ayakta/ yatarak tedaviye göre geçici iş göremezlik süreleri (gün) ile karşılaştırma yapılmamalıdır.
</t>
  </si>
  <si>
    <r>
      <rPr>
        <b/>
        <vertAlign val="superscript"/>
        <sz val="9"/>
        <rFont val="Times New Roman"/>
        <family val="1"/>
        <charset val="162"/>
      </rPr>
      <t>(1)</t>
    </r>
    <r>
      <rPr>
        <b/>
        <sz val="9"/>
        <rFont val="Times New Roman"/>
        <family val="1"/>
        <charset val="162"/>
      </rPr>
      <t xml:space="preserve"> Açıklamalar bölümüne bakınız.</t>
    </r>
    <r>
      <rPr>
        <sz val="9"/>
        <rFont val="Times New Roman"/>
        <family val="1"/>
        <charset val="162"/>
      </rPr>
      <t xml:space="preserve"> </t>
    </r>
    <r>
      <rPr>
        <vertAlign val="superscript"/>
        <sz val="9"/>
        <rFont val="Times New Roman"/>
        <family val="1"/>
        <charset val="162"/>
      </rPr>
      <t>(1)</t>
    </r>
    <r>
      <rPr>
        <sz val="9"/>
        <rFont val="Times New Roman"/>
        <family val="1"/>
        <charset val="162"/>
      </rPr>
      <t xml:space="preserve"> Look at explanation part.</t>
    </r>
  </si>
  <si>
    <r>
      <rPr>
        <b/>
        <vertAlign val="superscript"/>
        <sz val="9"/>
        <color theme="1"/>
        <rFont val="Times New Roman"/>
        <family val="1"/>
        <charset val="162"/>
      </rPr>
      <t>(1)</t>
    </r>
    <r>
      <rPr>
        <b/>
        <sz val="9"/>
        <color theme="1"/>
        <rFont val="Times New Roman"/>
        <family val="1"/>
        <charset val="162"/>
      </rPr>
      <t xml:space="preserve"> Açıklamalar bölümüne bakınız.</t>
    </r>
    <r>
      <rPr>
        <sz val="9"/>
        <color theme="1"/>
        <rFont val="Times New Roman"/>
        <family val="1"/>
        <charset val="162"/>
      </rPr>
      <t xml:space="preserve"> </t>
    </r>
    <r>
      <rPr>
        <vertAlign val="superscript"/>
        <sz val="9"/>
        <color theme="1"/>
        <rFont val="Times New Roman"/>
        <family val="1"/>
        <charset val="162"/>
      </rPr>
      <t>(1)</t>
    </r>
    <r>
      <rPr>
        <sz val="9"/>
        <color theme="1"/>
        <rFont val="Times New Roman"/>
        <family val="1"/>
        <charset val="162"/>
      </rPr>
      <t xml:space="preserve"> Look at explanation part.</t>
    </r>
  </si>
  <si>
    <r>
      <rPr>
        <b/>
        <vertAlign val="superscript"/>
        <sz val="9"/>
        <color theme="1"/>
        <rFont val="Times New Roman"/>
        <family val="1"/>
        <charset val="162"/>
      </rPr>
      <t>(1)</t>
    </r>
    <r>
      <rPr>
        <b/>
        <sz val="9"/>
        <color theme="1"/>
        <rFont val="Times New Roman"/>
        <family val="1"/>
        <charset val="162"/>
      </rPr>
      <t xml:space="preserve"> Açıklamalar bölümüne bakınız.</t>
    </r>
    <r>
      <rPr>
        <sz val="9"/>
        <color theme="1"/>
        <rFont val="Times New Roman"/>
        <family val="1"/>
        <charset val="162"/>
      </rPr>
      <t xml:space="preserve"> </t>
    </r>
    <r>
      <rPr>
        <vertAlign val="superscript"/>
        <sz val="9"/>
        <color theme="1"/>
        <rFont val="Times New Roman"/>
        <family val="1"/>
        <charset val="162"/>
      </rPr>
      <t xml:space="preserve">(1) </t>
    </r>
    <r>
      <rPr>
        <sz val="9"/>
        <color theme="1"/>
        <rFont val="Times New Roman"/>
        <family val="1"/>
        <charset val="162"/>
      </rPr>
      <t>Look at explanation part.</t>
    </r>
  </si>
  <si>
    <r>
      <rPr>
        <b/>
        <vertAlign val="superscript"/>
        <sz val="9"/>
        <rFont val="Times New Roman"/>
        <family val="1"/>
        <charset val="162"/>
      </rPr>
      <t>(1)</t>
    </r>
    <r>
      <rPr>
        <b/>
        <sz val="9"/>
        <rFont val="Times New Roman"/>
        <family val="1"/>
        <charset val="162"/>
      </rPr>
      <t xml:space="preserve"> Açıklamalar bölümüne bakınız. </t>
    </r>
    <r>
      <rPr>
        <vertAlign val="superscript"/>
        <sz val="9"/>
        <rFont val="Times New Roman"/>
        <family val="1"/>
        <charset val="162"/>
      </rPr>
      <t>(1)</t>
    </r>
    <r>
      <rPr>
        <sz val="9"/>
        <rFont val="Times New Roman"/>
        <family val="1"/>
        <charset val="162"/>
      </rPr>
      <t xml:space="preserve"> Look at explanation part.</t>
    </r>
  </si>
  <si>
    <r>
      <rPr>
        <b/>
        <vertAlign val="superscript"/>
        <sz val="8"/>
        <rFont val="Times New Roman"/>
        <family val="1"/>
        <charset val="162"/>
      </rPr>
      <t>(1)</t>
    </r>
    <r>
      <rPr>
        <b/>
        <sz val="8"/>
        <rFont val="Times New Roman"/>
        <family val="1"/>
        <charset val="162"/>
      </rPr>
      <t xml:space="preserve"> Açıklamalar bölümüne bakınız.</t>
    </r>
    <r>
      <rPr>
        <sz val="8"/>
        <rFont val="Times New Roman"/>
        <family val="1"/>
        <charset val="162"/>
      </rPr>
      <t xml:space="preserve"> </t>
    </r>
    <r>
      <rPr>
        <vertAlign val="superscript"/>
        <sz val="8"/>
        <rFont val="Times New Roman"/>
        <family val="1"/>
        <charset val="162"/>
      </rPr>
      <t>(1)</t>
    </r>
    <r>
      <rPr>
        <sz val="8"/>
        <rFont val="Times New Roman"/>
        <family val="1"/>
        <charset val="162"/>
      </rPr>
      <t xml:space="preserve"> Look at explanation part.</t>
    </r>
  </si>
  <si>
    <r>
      <rPr>
        <b/>
        <vertAlign val="superscript"/>
        <sz val="9"/>
        <rFont val="Times New Roman"/>
        <family val="1"/>
        <charset val="162"/>
      </rPr>
      <t>(1)</t>
    </r>
    <r>
      <rPr>
        <b/>
        <sz val="9"/>
        <rFont val="Times New Roman"/>
        <family val="1"/>
        <charset val="162"/>
      </rPr>
      <t xml:space="preserve"> Açıklamalar bölümüne bakınız.</t>
    </r>
    <r>
      <rPr>
        <sz val="9"/>
        <rFont val="Times New Roman"/>
        <family val="1"/>
        <charset val="162"/>
      </rPr>
      <t xml:space="preserve"> </t>
    </r>
    <r>
      <rPr>
        <vertAlign val="superscript"/>
        <sz val="9"/>
        <rFont val="Times New Roman"/>
        <family val="1"/>
        <charset val="162"/>
      </rPr>
      <t xml:space="preserve">(1) </t>
    </r>
    <r>
      <rPr>
        <sz val="9"/>
        <rFont val="Times New Roman"/>
        <family val="1"/>
        <charset val="162"/>
      </rPr>
      <t>Look at explanation part.</t>
    </r>
  </si>
  <si>
    <r>
      <t xml:space="preserve">2014 Yılında toplam prim tahakkuk eden gün sayısı 
</t>
    </r>
    <r>
      <rPr>
        <sz val="9"/>
        <rFont val="Times New Roman"/>
        <family val="1"/>
        <charset val="162"/>
      </rPr>
      <t>Number of days premium accrued</t>
    </r>
  </si>
  <si>
    <r>
      <t>İş Kazası Sonucu Ölen Sigortalı Sayısı</t>
    </r>
    <r>
      <rPr>
        <b/>
        <vertAlign val="superscript"/>
        <sz val="10"/>
        <rFont val="Times New Roman"/>
        <family val="1"/>
        <charset val="162"/>
      </rPr>
      <t>(1)</t>
    </r>
    <r>
      <rPr>
        <b/>
        <sz val="10"/>
        <rFont val="Times New Roman"/>
        <family val="1"/>
        <charset val="162"/>
      </rPr>
      <t xml:space="preserve">
</t>
    </r>
    <r>
      <rPr>
        <sz val="10"/>
        <rFont val="Times New Roman"/>
        <family val="1"/>
        <charset val="162"/>
      </rPr>
      <t xml:space="preserve">Number of fatal accident at work </t>
    </r>
    <r>
      <rPr>
        <vertAlign val="superscript"/>
        <sz val="10"/>
        <rFont val="Times New Roman"/>
        <family val="1"/>
        <charset val="162"/>
      </rPr>
      <t>(1)</t>
    </r>
  </si>
  <si>
    <r>
      <t>Toplam</t>
    </r>
    <r>
      <rPr>
        <sz val="8"/>
        <rFont val="Times New Roman"/>
        <family val="1"/>
        <charset val="162"/>
      </rPr>
      <t xml:space="preserve"> Total</t>
    </r>
  </si>
  <si>
    <r>
      <t xml:space="preserve">İş Kazası sonucu kaybedilen gün sayısı
</t>
    </r>
    <r>
      <rPr>
        <sz val="10"/>
        <rFont val="Times New Roman"/>
        <family val="1"/>
        <charset val="162"/>
      </rPr>
      <t>Number of days lost after work accident</t>
    </r>
  </si>
  <si>
    <r>
      <t xml:space="preserve">Erkek </t>
    </r>
    <r>
      <rPr>
        <sz val="10"/>
        <rFont val="Times New Roman"/>
        <family val="1"/>
        <charset val="162"/>
      </rPr>
      <t>Male</t>
    </r>
  </si>
  <si>
    <r>
      <t xml:space="preserve">Kadın </t>
    </r>
    <r>
      <rPr>
        <sz val="10"/>
        <rFont val="Times New Roman"/>
        <family val="1"/>
        <charset val="162"/>
      </rPr>
      <t>Female</t>
    </r>
  </si>
  <si>
    <r>
      <t xml:space="preserve">Geçici İş Göremezlik Süresi (Gün) (Ayakta)
</t>
    </r>
    <r>
      <rPr>
        <sz val="10"/>
        <rFont val="Times New Roman"/>
        <family val="1"/>
        <charset val="162"/>
      </rPr>
      <t>Days of temporary incapacity (Outpatient)</t>
    </r>
  </si>
  <si>
    <r>
      <t xml:space="preserve">Geçici İş Göremezlik Süresi (Gün) (Hastanede yatarak)
</t>
    </r>
    <r>
      <rPr>
        <sz val="10"/>
        <rFont val="Times New Roman"/>
        <family val="1"/>
        <charset val="162"/>
      </rPr>
      <t>Days of temporary incapacity (Inpatient)</t>
    </r>
  </si>
  <si>
    <r>
      <t xml:space="preserve">Toplam Geçici İş Göremezlik Süresi (Ayakta+ Yatarak)
</t>
    </r>
    <r>
      <rPr>
        <sz val="10"/>
        <rFont val="Times New Roman"/>
        <family val="1"/>
        <charset val="162"/>
      </rPr>
      <t>Total Days of Temporary Incapacity (Outpatient+Inpatient)</t>
    </r>
  </si>
  <si>
    <r>
      <t xml:space="preserve">Hastanede geçen günler (gün) (yatarak)
</t>
    </r>
    <r>
      <rPr>
        <sz val="10"/>
        <rFont val="Times New Roman"/>
        <family val="1"/>
        <charset val="162"/>
      </rPr>
      <t>Inpatient Days</t>
    </r>
  </si>
  <si>
    <r>
      <rPr>
        <b/>
        <sz val="10"/>
        <rFont val="Times New Roman"/>
        <family val="1"/>
        <charset val="162"/>
      </rPr>
      <t>* Ekonomik faaliyet sınıflarının ingilizceleri ektedir.</t>
    </r>
    <r>
      <rPr>
        <sz val="10"/>
        <rFont val="Times New Roman"/>
        <family val="1"/>
        <charset val="162"/>
      </rPr>
      <t xml:space="preserve">  For english names of classification of activities see appendix.</t>
    </r>
  </si>
  <si>
    <r>
      <rPr>
        <b/>
        <vertAlign val="superscript"/>
        <sz val="10"/>
        <color theme="1"/>
        <rFont val="Times New Roman"/>
        <family val="1"/>
        <charset val="162"/>
      </rPr>
      <t>(1)</t>
    </r>
    <r>
      <rPr>
        <b/>
        <sz val="10"/>
        <color theme="1"/>
        <rFont val="Times New Roman"/>
        <family val="1"/>
        <charset val="162"/>
      </rPr>
      <t xml:space="preserve"> Açıklamalar bölümüne bakınız. </t>
    </r>
    <r>
      <rPr>
        <b/>
        <vertAlign val="superscript"/>
        <sz val="10"/>
        <color theme="1"/>
        <rFont val="Times New Roman"/>
        <family val="1"/>
        <charset val="162"/>
      </rPr>
      <t>(1)</t>
    </r>
    <r>
      <rPr>
        <sz val="10"/>
        <color theme="1"/>
        <rFont val="Times New Roman"/>
        <family val="1"/>
        <charset val="162"/>
      </rPr>
      <t xml:space="preserve"> Look at explanation part.</t>
    </r>
  </si>
  <si>
    <r>
      <t xml:space="preserve"> Ekonomik Faaliyet Sınıflaması (NACE Rev. 2)*
</t>
    </r>
    <r>
      <rPr>
        <sz val="9"/>
        <rFont val="Times New Roman"/>
        <family val="1"/>
        <charset val="162"/>
      </rPr>
      <t>Classification of Economic Activity (NACE Rev.2)</t>
    </r>
  </si>
  <si>
    <r>
      <t xml:space="preserve">Geçici İş Göremezlik Süresi (Gün) (Ayakta)
</t>
    </r>
    <r>
      <rPr>
        <sz val="9"/>
        <rFont val="Times New Roman"/>
        <family val="1"/>
        <charset val="162"/>
      </rPr>
      <t>Days of temporary incapacity (Outpatient)</t>
    </r>
  </si>
  <si>
    <r>
      <t xml:space="preserve">Geçici İş Göremezlik Süresi (Gün) (Hastanede yatarak)
</t>
    </r>
    <r>
      <rPr>
        <sz val="9"/>
        <rFont val="Times New Roman"/>
        <family val="1"/>
        <charset val="162"/>
      </rPr>
      <t>Days of temporary incapacity (Inpatient)</t>
    </r>
  </si>
  <si>
    <r>
      <t xml:space="preserve">Toplam Geçici İş Göremezlik Süresi (Ayakta+ Yatarak)
</t>
    </r>
    <r>
      <rPr>
        <sz val="9"/>
        <rFont val="Times New Roman"/>
        <family val="1"/>
        <charset val="162"/>
      </rPr>
      <t>Total Days of Temporary Incapacity (Outpatient+Inpatient)</t>
    </r>
  </si>
  <si>
    <r>
      <t xml:space="preserve">İş göremezlik sürelerine (gün) göre iş kazası geçiren sigortalı sayıları
</t>
    </r>
    <r>
      <rPr>
        <sz val="9"/>
        <rFont val="Times New Roman"/>
        <family val="1"/>
        <charset val="162"/>
      </rPr>
      <t>Number of insured having work accident by incapacity days</t>
    </r>
  </si>
  <si>
    <r>
      <t xml:space="preserve">Meslek hastalığına tutulan sigortalı sayısı
</t>
    </r>
    <r>
      <rPr>
        <sz val="9"/>
        <rFont val="Times New Roman"/>
        <family val="1"/>
        <charset val="162"/>
      </rPr>
      <t xml:space="preserve">Number of insured having occupational disease </t>
    </r>
  </si>
  <si>
    <r>
      <t xml:space="preserve">Sigortalılığı sona erdikten sonra meslek hastalığı teşhisi konulan sigortalı sayısı
</t>
    </r>
    <r>
      <rPr>
        <sz val="9"/>
        <color theme="1"/>
        <rFont val="Times New Roman"/>
        <family val="1"/>
        <charset val="162"/>
      </rPr>
      <t>Number of insured diagnosed occupational disease after the end of the insurance</t>
    </r>
  </si>
  <si>
    <r>
      <t xml:space="preserve">Toplam </t>
    </r>
    <r>
      <rPr>
        <sz val="9"/>
        <rFont val="Times New Roman"/>
        <family val="1"/>
        <charset val="162"/>
      </rPr>
      <t>Total</t>
    </r>
  </si>
  <si>
    <r>
      <t>5+</t>
    </r>
    <r>
      <rPr>
        <b/>
        <vertAlign val="superscript"/>
        <sz val="9"/>
        <rFont val="Times New Roman"/>
        <family val="1"/>
        <charset val="162"/>
      </rPr>
      <t>(1)</t>
    </r>
  </si>
  <si>
    <r>
      <t>Toplam
T</t>
    </r>
    <r>
      <rPr>
        <sz val="9"/>
        <rFont val="Times New Roman"/>
        <family val="1"/>
        <charset val="162"/>
      </rPr>
      <t>otal</t>
    </r>
  </si>
  <si>
    <r>
      <t xml:space="preserve">Geçici İş Göremezlik Süresi (gün) - </t>
    </r>
    <r>
      <rPr>
        <sz val="10"/>
        <rFont val="Times New Roman"/>
        <family val="1"/>
        <charset val="162"/>
      </rPr>
      <t>Days of Temporary Incapacity</t>
    </r>
  </si>
  <si>
    <r>
      <t xml:space="preserve">Geçmiş yıllarda iş kazası veya meslek hastalığı geçiren sigortalılardan 2014 yılı içinde gelir bağlananlar
</t>
    </r>
    <r>
      <rPr>
        <sz val="9"/>
        <rFont val="Times New Roman"/>
        <family val="1"/>
        <charset val="162"/>
      </rPr>
      <t>Number of Insured awarded income in 2014 due to work accident/occupational disease in previous years</t>
    </r>
  </si>
  <si>
    <r>
      <t xml:space="preserve">Erkek 
</t>
    </r>
    <r>
      <rPr>
        <sz val="10"/>
        <rFont val="Times New Roman"/>
        <family val="1"/>
        <charset val="162"/>
      </rPr>
      <t>Male</t>
    </r>
  </si>
  <si>
    <r>
      <t xml:space="preserve">Kadın 
</t>
    </r>
    <r>
      <rPr>
        <sz val="10"/>
        <rFont val="Times New Roman"/>
        <family val="1"/>
        <charset val="162"/>
      </rPr>
      <t>Female</t>
    </r>
  </si>
  <si>
    <r>
      <t xml:space="preserve">Bilinmeyen </t>
    </r>
    <r>
      <rPr>
        <sz val="10"/>
        <rFont val="Times New Roman"/>
        <family val="1"/>
        <charset val="162"/>
      </rPr>
      <t>Unknown</t>
    </r>
  </si>
  <si>
    <r>
      <rPr>
        <b/>
        <sz val="10"/>
        <rFont val="Times New Roman"/>
        <family val="1"/>
        <charset val="162"/>
      </rPr>
      <t>* Meslek sınıflarının ingilizceleri ektedir.</t>
    </r>
    <r>
      <rPr>
        <sz val="10"/>
        <rFont val="Times New Roman"/>
        <family val="1"/>
        <charset val="162"/>
      </rPr>
      <t xml:space="preserve">  For english names of classification of occupations see appendix.</t>
    </r>
  </si>
  <si>
    <r>
      <rPr>
        <b/>
        <vertAlign val="superscript"/>
        <sz val="10"/>
        <rFont val="Times New Roman"/>
        <family val="1"/>
        <charset val="162"/>
      </rPr>
      <t>(1)</t>
    </r>
    <r>
      <rPr>
        <b/>
        <sz val="10"/>
        <rFont val="Times New Roman"/>
        <family val="1"/>
        <charset val="162"/>
      </rPr>
      <t xml:space="preserve"> Açıklamalar bölümüne bakınız.</t>
    </r>
    <r>
      <rPr>
        <vertAlign val="superscript"/>
        <sz val="10"/>
        <rFont val="Times New Roman"/>
        <family val="1"/>
        <charset val="162"/>
      </rPr>
      <t xml:space="preserve"> (1)</t>
    </r>
    <r>
      <rPr>
        <sz val="10"/>
        <rFont val="Times New Roman"/>
        <family val="1"/>
        <charset val="162"/>
      </rPr>
      <t xml:space="preserve"> Look at explanation part.</t>
    </r>
  </si>
  <si>
    <r>
      <t xml:space="preserve">Sigortalılığı sona erdikten sonra meslek hastalığı teşhisi konulan sigortalı sayısı
</t>
    </r>
    <r>
      <rPr>
        <sz val="9"/>
        <rFont val="Times New Roman"/>
        <family val="1"/>
        <charset val="162"/>
      </rPr>
      <t>Number of insured diagnosed occupational disease after the end of the insurance</t>
    </r>
  </si>
  <si>
    <r>
      <t xml:space="preserve">Hareket halindeki bir nesnenin çarpması, çarpışma- Belirtilmemiş
</t>
    </r>
    <r>
      <rPr>
        <sz val="10"/>
        <rFont val="Times New Roman"/>
        <family val="1"/>
        <charset val="162"/>
      </rPr>
      <t>Struck by object in motion, collision with - Not specified</t>
    </r>
  </si>
  <si>
    <t>84-Kamu yönetimi ve savunma; zorunlu sos. güvenlik</t>
  </si>
  <si>
    <t>82-Büro yönetimi büro desteği ve iş destek faal.</t>
  </si>
  <si>
    <t>88-Barınacak yer sağlanmaksızın verilen sosyal hizm.</t>
  </si>
  <si>
    <t>99-Uluslar arası örgütler ve temsilciliklerinin faal.</t>
  </si>
  <si>
    <r>
      <t xml:space="preserve">Erkek </t>
    </r>
    <r>
      <rPr>
        <sz val="9"/>
        <rFont val="Times New Roman"/>
        <family val="1"/>
        <charset val="162"/>
      </rPr>
      <t>Male</t>
    </r>
  </si>
  <si>
    <r>
      <t xml:space="preserve">Kadın </t>
    </r>
    <r>
      <rPr>
        <sz val="9"/>
        <rFont val="Times New Roman"/>
        <family val="1"/>
        <charset val="162"/>
      </rPr>
      <t>Female</t>
    </r>
  </si>
  <si>
    <r>
      <rPr>
        <b/>
        <sz val="10"/>
        <color theme="1"/>
        <rFont val="Times New Roman"/>
        <family val="1"/>
        <charset val="162"/>
      </rPr>
      <t xml:space="preserve">Bilinmeyen </t>
    </r>
    <r>
      <rPr>
        <sz val="8"/>
        <color theme="1"/>
        <rFont val="Times New Roman"/>
        <family val="1"/>
        <charset val="162"/>
      </rPr>
      <t>unknown</t>
    </r>
  </si>
  <si>
    <r>
      <t xml:space="preserve">Meslek Hastalığı sonucu kaybedilen gün sayısı
</t>
    </r>
    <r>
      <rPr>
        <sz val="9"/>
        <rFont val="Times New Roman"/>
        <family val="1"/>
        <charset val="162"/>
      </rPr>
      <t>Number of days lost after Occupational Disease</t>
    </r>
  </si>
  <si>
    <r>
      <t xml:space="preserve">Geçmiş yıllarda iş kazası veya meslek hastalığı geçiren sigortalılardan 2014 yılı içinde gelir bağlananlar
</t>
    </r>
    <r>
      <rPr>
        <sz val="10"/>
        <rFont val="Times New Roman"/>
        <family val="1"/>
        <charset val="162"/>
      </rPr>
      <t>Number of Insured awarded income in 2014 due to work accident/occupational disease in previous years</t>
    </r>
  </si>
  <si>
    <r>
      <t xml:space="preserve">2014 yılı içinde geçirdiği iş kazası veya meslek hastalığı sonucu gelir bağlanan sigortalılar
</t>
    </r>
    <r>
      <rPr>
        <sz val="10"/>
        <rFont val="Times New Roman"/>
        <family val="1"/>
        <charset val="162"/>
      </rPr>
      <t>Number of Insured  Awarded Income in 2014 due to work accident/occupational disease in 2014</t>
    </r>
  </si>
  <si>
    <r>
      <t xml:space="preserve">2014 yılı içinde geçirdiği iş kazası veya meslek hastalığı sonucu gelir bağlanan sigortalılar
</t>
    </r>
    <r>
      <rPr>
        <sz val="10"/>
        <rFont val="Times New Roman"/>
        <family val="1"/>
        <charset val="162"/>
      </rPr>
      <t>Number of Insured Awarded Income in 2014 due to work accident/occupational disease in 2014</t>
    </r>
  </si>
  <si>
    <r>
      <t xml:space="preserve">%40 ile %49
</t>
    </r>
    <r>
      <rPr>
        <sz val="10"/>
        <rFont val="Times New Roman"/>
        <family val="1"/>
        <charset val="162"/>
      </rPr>
      <t>level of disability, from 40% to 49%</t>
    </r>
  </si>
  <si>
    <r>
      <t xml:space="preserve">%50 ile %100
</t>
    </r>
    <r>
      <rPr>
        <sz val="10"/>
        <rFont val="Times New Roman"/>
        <family val="1"/>
        <charset val="162"/>
      </rPr>
      <t>level of disability, 50% or more (including &gt; 100%) or pension</t>
    </r>
  </si>
  <si>
    <r>
      <rPr>
        <b/>
        <sz val="10"/>
        <rFont val="Times New Roman"/>
        <family val="1"/>
        <charset val="162"/>
      </rPr>
      <t>%10 ile %14</t>
    </r>
    <r>
      <rPr>
        <sz val="10"/>
        <rFont val="Times New Roman"/>
        <family val="1"/>
        <charset val="162"/>
      </rPr>
      <t xml:space="preserve">
level of disability, from 10% to 14%</t>
    </r>
  </si>
  <si>
    <r>
      <t xml:space="preserve">%20 ile %29
</t>
    </r>
    <r>
      <rPr>
        <sz val="10"/>
        <rFont val="Times New Roman"/>
        <family val="1"/>
        <charset val="162"/>
      </rPr>
      <t>level of disability, from 20% to 29%</t>
    </r>
  </si>
  <si>
    <r>
      <t xml:space="preserve">%30 ile %39
</t>
    </r>
    <r>
      <rPr>
        <sz val="10"/>
        <rFont val="Times New Roman"/>
        <family val="1"/>
        <charset val="162"/>
      </rPr>
      <t>level of disability, from 30% to 39%</t>
    </r>
  </si>
  <si>
    <r>
      <t>* Ekonomik faaliyet sınıflarının ingilizceleri ektedir.</t>
    </r>
    <r>
      <rPr>
        <sz val="8"/>
        <rFont val="Times New Roman"/>
        <family val="1"/>
        <charset val="162"/>
      </rPr>
      <t xml:space="preserve">  For english names of classification of activities see appendix.</t>
    </r>
  </si>
  <si>
    <r>
      <rPr>
        <b/>
        <vertAlign val="superscript"/>
        <sz val="8"/>
        <rFont val="Times New Roman"/>
        <family val="1"/>
        <charset val="162"/>
      </rPr>
      <t>(1)</t>
    </r>
    <r>
      <rPr>
        <b/>
        <sz val="8"/>
        <rFont val="Times New Roman"/>
        <family val="1"/>
        <charset val="162"/>
      </rPr>
      <t xml:space="preserve"> Açıklamalar bölümüne bakınız. </t>
    </r>
    <r>
      <rPr>
        <vertAlign val="superscript"/>
        <sz val="8"/>
        <rFont val="Times New Roman"/>
        <family val="1"/>
        <charset val="162"/>
      </rPr>
      <t>(1)</t>
    </r>
    <r>
      <rPr>
        <sz val="8"/>
        <rFont val="Times New Roman"/>
        <family val="1"/>
        <charset val="162"/>
      </rPr>
      <t xml:space="preserve"> Look at explanation part.</t>
    </r>
  </si>
  <si>
    <t>85+</t>
  </si>
  <si>
    <r>
      <t xml:space="preserve">Geçmiş yıllarda meslek hastalığı sonucu ölenlerin, 2014 yılı içinde ölüm geliri bağlanan haksahipleri
</t>
    </r>
    <r>
      <rPr>
        <sz val="8.5"/>
        <rFont val="Times New Roman"/>
        <family val="1"/>
        <charset val="162"/>
      </rPr>
      <t>Survivors awarded death income in 2014 due to occupa. disease in previous years</t>
    </r>
  </si>
  <si>
    <r>
      <t xml:space="preserve">Malzeme temini ve dağıtımı sistemleri, boru hatları – belirtilmemiş
</t>
    </r>
    <r>
      <rPr>
        <sz val="9"/>
        <color theme="1"/>
        <rFont val="Times New Roman"/>
        <family val="1"/>
        <charset val="162"/>
      </rPr>
      <t>Systems for the supply and distribution of materials, pipe networks - not specified</t>
    </r>
  </si>
  <si>
    <r>
      <rPr>
        <b/>
        <vertAlign val="superscript"/>
        <sz val="8"/>
        <rFont val="Times New Roman"/>
        <family val="1"/>
        <charset val="162"/>
      </rPr>
      <t>(1)</t>
    </r>
    <r>
      <rPr>
        <b/>
        <sz val="8"/>
        <rFont val="Times New Roman"/>
        <family val="1"/>
        <charset val="162"/>
      </rPr>
      <t xml:space="preserve"> Açıklamalar bölümüne bakınız.</t>
    </r>
    <r>
      <rPr>
        <sz val="8"/>
        <rFont val="Times New Roman"/>
        <family val="1"/>
        <charset val="162"/>
      </rPr>
      <t xml:space="preserve"> </t>
    </r>
    <r>
      <rPr>
        <vertAlign val="superscript"/>
        <sz val="8"/>
        <rFont val="Times New Roman"/>
        <family val="1"/>
        <charset val="162"/>
      </rPr>
      <t xml:space="preserve">(1) </t>
    </r>
    <r>
      <rPr>
        <sz val="8"/>
        <rFont val="Times New Roman"/>
        <family val="1"/>
        <charset val="162"/>
      </rPr>
      <t>Look at explanation part.</t>
    </r>
  </si>
  <si>
    <t>Tablo 3.3 - 5510 Sayılı Kanunun 4-1/a Maddesi Kapsamında İş Kazası/Meslek Hastalığı Geçiren Sigortlıların Yaşlara ve Cinsiyete Göre Dağılımı, 2014</t>
  </si>
  <si>
    <t>Tablo 3.5 - 5510 Sayılı Kanunun 4-1/a Maddesi Kapsamında Meslek Hastalığına Tutulan Sigortalıların Geçici İş Göremezlik Süreleri İle Hastanede Geçen Günlerinin Ekonomik Faaliyet Sınıflaması Ve Cinsiyete Göre Dağılımı (Gün), 2014</t>
  </si>
  <si>
    <t>Tablo 3.4 - 5510 Sayılı Kanunun 4-1/a Maddesi Kapsamında İş Kazası Geçiren Sigortalıların Geçici İş Göremezlik Süreleri İle Hastanede Geçen Günlerinin Ekonomik Faaliyet Sınıflaması Ve Cinsiyete Göre Dağılımı (Gün), 2014</t>
  </si>
  <si>
    <t>Tablo 3.6 - 5510 Sayılı Kanunun 4-1/a Maddesi Kapsamında İş Kazası Geçiren Sigortalıların Geçici İş Göremezlik Süreleri İle Hastanede Geçen Günlerinin  İllere Ve Cinsiyete Göre Dağılımı (Gün), 2014</t>
  </si>
  <si>
    <t>Tablo 3.7 - 5510 Sayılı Kanunun 4-1/a Maddesi Kapsamında Meslek Hastalığına Tutulan Sigortalıların Geçici İş Göremezlik Süreleri İle Hastanede Geçen Günlerinin İllere Ve Cinsiyete Göre Dağılımı (Gün), 2014</t>
  </si>
  <si>
    <t>Tablo 3.9 - 5510 Sayılı Kanunun 4-1/a Maddesi Kapsamında İş Kazası/ Meslek Hastalığı Geçiren Sigortalıların Geçici İş Gün Sayılarının Aylara ve Cinsiyete Göre Dağılımı (Gün), 2014</t>
  </si>
  <si>
    <t>Tablo 3.14 - 5510 Sayılı Kanunun 4-1/a Maddesi Kapsamındaki Sigortalılardan İş Kazası veya Meslek Hastalığı Sonucu Sürekli İş Göremezlik Geliri Alanların İllere Ve Cinsiyete Göre Birikimli Dağılımı,  2014</t>
  </si>
  <si>
    <t>Tablo 3.19 - 5510 Sayılı Kanunun 4-1/a Maddesi Kapsamındaki Sigortalılardan Yıl İçinde İş Kazası/Meslek Hastalığı Sonucu Ölenlerin İllere Ve Cinsiyete Göre Dağılımı, 2014</t>
  </si>
  <si>
    <t>Tablo 3.20 - 5510 Sayılı Kanunun 4-1/a Maddesi Kapsamındaki Sigortalılardan Yıl İçinde İş Kazası/Meslek Hastalığı Sonucu Ölenlerin Yaşlara ve Cinsiyete Göre Dağılımı, 2014</t>
  </si>
  <si>
    <t>Tablo 3.28 - 5510 Sayılı Kanunun 4-1/a Maddesi Kapsamındaki Sigortalılardan Meslek Hastalığına Tutulanlar ile Meslek Hastalığı Sonucu Ölenlerin Meslek Gruplarına ve Cinsiyete Göre Dağılımı, 2014</t>
  </si>
  <si>
    <t>Tablo 3.27 - 5510 Sayılı Kanunun 4-1/a Maddesi Kapsamındaki Sigortalılardan İş Kazası Geçirenler ile İş Kazası Sonucu Ölenlerin Meslek Gruplarına ve Cinsiyete Göre Dağılımı, 2014</t>
  </si>
  <si>
    <t>Tablo 3.29 - 5510 Sayılı Kanunun 4-1/a Maddesi Kapsamındaki Sigortalılardan İş Kazası Geçirenler ile  İş Kazası Sonucu Ölenlerin Son İşveren Nezdindeki Çalışma Süresi ve Cinsiyete Göre Dağılımı, 2014</t>
  </si>
  <si>
    <t>Tablo 3.30 - 5510 Sayılı Kanunun 4-1/a Maddesi Kapsamındaki Sigortalılardan Meslek Hastalığına Tutulanlar ile Meslek Hastalığı Sonucu Ölenlerin Son İşveren Nezdindeki Çalışma Süresi ve Cinsiyete Göre Dağılımı, 2014</t>
  </si>
  <si>
    <t>Tablo 3.31 - 5510 Sayılı Kanunun 4-1/a Maddesi Kapsamındaki Sigortalılardan İş Kazası Geçirenler ile İş Kazası Sonucu Ölenlerin Yaranın Türüne Ve Cinsiyete Göre Dağılımı, 2014</t>
  </si>
  <si>
    <t>Tablo 3.32 - 5510 Sayılı Kanunun 4-1/a Maddesi Kapsamındaki Sigortalılardan İş Kazası Geçirenler ile İş Kazası Sonucu Ölenlerin  Yaranın Vücuttaki Yerine Ve Cinsiyete Göre Dağılımı, 2014</t>
  </si>
  <si>
    <t>Tablo 3.34 - 5510 Sayılı Kanunun 4-1/a Maddesi Kapsamındaki Sigortalılardan İş Kazası Geçirenler ile İş Kazası Sonucu Ölenlerin Çalıştıkları Çevreye ve Cinsiyete Göre Dağılımı, 2014</t>
  </si>
  <si>
    <t>Tablo 3.35 - 5510 Sayılı Kanunun 4-1/a Maddesi Kapsamındaki Sigortalılardan İş Kazası Geçirenler ile İş Kazası Sonucu Ölenlerin Kaza Anında Yürütmekte Olduğu Genel Faaliyete ve Cinsiyete Göre Dağılımı, 2014</t>
  </si>
  <si>
    <t>Tablo 3.36 - 5510 Sayılı Kanunun 4-1/a Maddesi Kapsamındaki Sigortalılardan İş Kazası Geçirenler ile İş Kazası Sonucu Ölenlerin Kazadan Az Önceki Zamanda Yürüttüğü Özel Faaliyete ve Cinsiyete Göre Dağılımı, 2014</t>
  </si>
  <si>
    <t>Tablo 3.37 - 5510 Sayılı Kanunun 4-1/a Kapsamındaki Sigortalılardan İş Kazası Geçirenler ile İş Kazası Sonucu Ölenlerin Olayı Normal Seyrinden Saptıran ve Kazaya Sebebiyet Veren Son Olaya (Sapma) ve Cinsiyete Göre Dağılımı, 2014</t>
  </si>
  <si>
    <t>Tablo 3.39 - 5510 Sayılı Kanunun 4-1/a Maddesi Kapsamındaki Sigortalılardan İş Kazası Geçirenler ile İş Kazası Sonucu Ölenlerin Kullandığı Materyale ve Cinsiyete Göre Dağılımı, 2014</t>
  </si>
  <si>
    <t>Tablo 3.38 - 5510 Sayılı Kanunun 4-1/a Maddesi Kapsamındaki Sigortalılardan İş Kazası Geçirenler ile İş Kazası Sonucu Ölenlerin Yaralanmaya Sebep Olan Hareketine (Olay) ve Cinsiyete Göre Dağılımı, 2014</t>
  </si>
  <si>
    <t>Tablo 3.42 - 5510 Sayılı Kanunun 4-1/a Maddesi Kapsamındaki Sigortalılardan Meslek Hastalığına Tutulanlar ile Meslek Hastalığı Sonucu Ölenlerin İş Yerinde Çalışan Sigortalı Sayılarına Göre Dağılımı, 2014</t>
  </si>
  <si>
    <r>
      <t xml:space="preserve">İl kodları
</t>
    </r>
    <r>
      <rPr>
        <sz val="9"/>
        <rFont val="Times New Roman"/>
        <family val="1"/>
        <charset val="162"/>
      </rPr>
      <t>Province codes</t>
    </r>
  </si>
  <si>
    <r>
      <t>İller</t>
    </r>
    <r>
      <rPr>
        <sz val="9"/>
        <rFont val="Times New Roman"/>
        <family val="1"/>
        <charset val="162"/>
      </rPr>
      <t xml:space="preserve">                      Provinces</t>
    </r>
  </si>
  <si>
    <r>
      <t xml:space="preserve">Gelir Grubu
</t>
    </r>
    <r>
      <rPr>
        <sz val="9"/>
        <rFont val="Times New Roman"/>
        <family val="1"/>
        <charset val="162"/>
      </rPr>
      <t>Group of receiving permanent incapacity income</t>
    </r>
  </si>
  <si>
    <r>
      <t>Erkek-</t>
    </r>
    <r>
      <rPr>
        <sz val="10"/>
        <rFont val="Times New Roman"/>
        <family val="1"/>
        <charset val="162"/>
      </rPr>
      <t>Male</t>
    </r>
  </si>
  <si>
    <r>
      <rPr>
        <b/>
        <sz val="10"/>
        <color theme="1"/>
        <rFont val="Times New Roman"/>
        <family val="1"/>
        <charset val="162"/>
      </rPr>
      <t>Erkek</t>
    </r>
    <r>
      <rPr>
        <sz val="10"/>
        <color theme="1"/>
        <rFont val="Times New Roman"/>
        <family val="1"/>
        <charset val="162"/>
      </rPr>
      <t xml:space="preserve">
</t>
    </r>
    <r>
      <rPr>
        <sz val="10"/>
        <rFont val="Times New Roman"/>
        <family val="1"/>
        <charset val="162"/>
      </rPr>
      <t>Male</t>
    </r>
  </si>
  <si>
    <r>
      <rPr>
        <b/>
        <sz val="10"/>
        <color theme="1"/>
        <rFont val="Times New Roman"/>
        <family val="1"/>
        <charset val="162"/>
      </rPr>
      <t>Kadın</t>
    </r>
    <r>
      <rPr>
        <sz val="10"/>
        <color theme="1"/>
        <rFont val="Times New Roman"/>
        <family val="1"/>
        <charset val="162"/>
      </rPr>
      <t xml:space="preserve">
</t>
    </r>
    <r>
      <rPr>
        <sz val="10"/>
        <rFont val="Times New Roman"/>
        <family val="1"/>
        <charset val="162"/>
      </rPr>
      <t>Female</t>
    </r>
  </si>
  <si>
    <r>
      <rPr>
        <b/>
        <sz val="10"/>
        <color theme="1"/>
        <rFont val="Times New Roman"/>
        <family val="1"/>
        <charset val="162"/>
      </rPr>
      <t>Toplam</t>
    </r>
    <r>
      <rPr>
        <sz val="10"/>
        <color theme="1"/>
        <rFont val="Times New Roman"/>
        <family val="1"/>
        <charset val="162"/>
      </rPr>
      <t xml:space="preserve">
</t>
    </r>
    <r>
      <rPr>
        <sz val="10"/>
        <rFont val="Times New Roman"/>
        <family val="1"/>
        <charset val="162"/>
      </rPr>
      <t>Total</t>
    </r>
  </si>
  <si>
    <r>
      <t xml:space="preserve">Kaza günü (işgöremez)
</t>
    </r>
    <r>
      <rPr>
        <sz val="10"/>
        <rFont val="Times New Roman"/>
        <family val="1"/>
        <charset val="162"/>
      </rPr>
      <t>Accident day (incapacity)</t>
    </r>
  </si>
  <si>
    <r>
      <t xml:space="preserve">Kaza günü (işgöremez)
</t>
    </r>
    <r>
      <rPr>
        <sz val="8"/>
        <rFont val="Times New Roman"/>
        <family val="1"/>
        <charset val="162"/>
      </rPr>
      <t>Accident day (incapacity)</t>
    </r>
  </si>
  <si>
    <t>65-Zorunlu sosyal güvenlik hariç sigorta reasürans ve emeklilik fonları</t>
  </si>
  <si>
    <r>
      <t xml:space="preserve"> İş kazası sonucu ölen
sigortalı sayısı</t>
    </r>
    <r>
      <rPr>
        <b/>
        <vertAlign val="superscript"/>
        <sz val="9"/>
        <rFont val="Times New Roman"/>
        <family val="1"/>
        <charset val="162"/>
      </rPr>
      <t>(1)</t>
    </r>
    <r>
      <rPr>
        <b/>
        <sz val="9"/>
        <rFont val="Times New Roman"/>
        <family val="1"/>
        <charset val="162"/>
      </rPr>
      <t xml:space="preserve">
</t>
    </r>
    <r>
      <rPr>
        <sz val="9"/>
        <rFont val="Times New Roman"/>
        <family val="1"/>
        <charset val="162"/>
      </rPr>
      <t xml:space="preserve">Number of fatal accident at work </t>
    </r>
    <r>
      <rPr>
        <vertAlign val="superscript"/>
        <sz val="9"/>
        <rFont val="Times New Roman"/>
        <family val="1"/>
        <charset val="162"/>
      </rPr>
      <t>(1)</t>
    </r>
  </si>
  <si>
    <r>
      <rPr>
        <b/>
        <sz val="9"/>
        <color theme="1"/>
        <rFont val="Times New Roman"/>
        <family val="1"/>
        <charset val="162"/>
      </rPr>
      <t>Erkek</t>
    </r>
    <r>
      <rPr>
        <sz val="9"/>
        <color theme="1"/>
        <rFont val="Times New Roman"/>
        <family val="1"/>
        <charset val="162"/>
      </rPr>
      <t xml:space="preserve">
</t>
    </r>
    <r>
      <rPr>
        <sz val="9"/>
        <rFont val="Times New Roman"/>
        <family val="1"/>
        <charset val="162"/>
      </rPr>
      <t>Male</t>
    </r>
  </si>
  <si>
    <r>
      <rPr>
        <b/>
        <sz val="9"/>
        <color theme="1"/>
        <rFont val="Times New Roman"/>
        <family val="1"/>
        <charset val="162"/>
      </rPr>
      <t>Kadın</t>
    </r>
    <r>
      <rPr>
        <sz val="9"/>
        <color theme="1"/>
        <rFont val="Times New Roman"/>
        <family val="1"/>
        <charset val="162"/>
      </rPr>
      <t xml:space="preserve">
</t>
    </r>
    <r>
      <rPr>
        <sz val="9"/>
        <rFont val="Times New Roman"/>
        <family val="1"/>
        <charset val="162"/>
      </rPr>
      <t>Female</t>
    </r>
  </si>
  <si>
    <r>
      <rPr>
        <b/>
        <sz val="9"/>
        <color theme="1"/>
        <rFont val="Times New Roman"/>
        <family val="1"/>
        <charset val="162"/>
      </rPr>
      <t>Toplam</t>
    </r>
    <r>
      <rPr>
        <sz val="9"/>
        <color theme="1"/>
        <rFont val="Times New Roman"/>
        <family val="1"/>
        <charset val="162"/>
      </rPr>
      <t xml:space="preserve">
</t>
    </r>
    <r>
      <rPr>
        <sz val="9"/>
        <rFont val="Times New Roman"/>
        <family val="1"/>
        <charset val="162"/>
      </rPr>
      <t>Total</t>
    </r>
  </si>
  <si>
    <r>
      <t xml:space="preserve">Meslek hastalığına tutulan sigortalı sayısı
</t>
    </r>
    <r>
      <rPr>
        <sz val="9"/>
        <rFont val="Times New Roman"/>
        <family val="1"/>
        <charset val="162"/>
      </rPr>
      <t>Number of insured having occupational disease</t>
    </r>
    <r>
      <rPr>
        <b/>
        <sz val="9"/>
        <rFont val="Times New Roman"/>
        <family val="1"/>
        <charset val="162"/>
      </rPr>
      <t xml:space="preserve"> </t>
    </r>
  </si>
  <si>
    <t>Tablo 3.18 - 5510 Sayılı Kanunun 4-1/a Maddesi Kapsamındaki Sigortalılardan İş Kazası veya Meslek Hastalığı Sonucu Ölenlerin Ekonomik Faaliyet Sınıflaması Ve Cinsiyete Göre Dağılımı, 2014</t>
  </si>
  <si>
    <t>Tablo 3.21 - 5510 Sayılı Kanunun 4-1/a Maddesi Kapsamındaki Sigortalılardan İş Kazası/ Meslek Hastalığı Sonucu Ölenlerin Aylara ve Cinsiyete Göre Dağılımı, 2014</t>
  </si>
  <si>
    <t>Tablo 3.40 - 5510 Sayılı Kanunun 4-1/a Maddesi Kapsamında İş Kazası Geçiren Sigortalıların İş Kazasının Meydana Geldiği Saatlere ve Cinsiyete Göre Dağılımı, 2014</t>
  </si>
  <si>
    <t>Tablo 3.41 - 5510 Sayılı Kanunun 4-1/a Maddesi Kapsamındaki Sigortalılardan İş Kazası Geçirenler ile İş Kazası Sonucu Ölenlerin İş Yerinde Çalışan Sigortalı Sayılarına ve Cinsiyete Göre Dağılımı, 2014</t>
  </si>
  <si>
    <t>80+</t>
  </si>
  <si>
    <t>75+</t>
  </si>
  <si>
    <r>
      <t xml:space="preserve">İş göremezlik sürelerine (gün) göre </t>
    </r>
    <r>
      <rPr>
        <b/>
        <sz val="9"/>
        <color rgb="FFFF0000"/>
        <rFont val="Times New Roman"/>
        <family val="1"/>
        <charset val="162"/>
      </rPr>
      <t>iş kazası</t>
    </r>
    <r>
      <rPr>
        <b/>
        <sz val="9"/>
        <rFont val="Times New Roman"/>
        <family val="1"/>
        <charset val="162"/>
      </rPr>
      <t xml:space="preserve"> geçiren sigortalı sayıları
</t>
    </r>
    <r>
      <rPr>
        <sz val="9"/>
        <rFont val="Times New Roman"/>
        <family val="1"/>
        <charset val="162"/>
      </rPr>
      <t>Number of insured having work accident by incapacity days</t>
    </r>
  </si>
  <si>
    <t>Kaynak:</t>
  </si>
  <si>
    <t>'den indirilmiştir</t>
  </si>
  <si>
    <t>http://www.sgk.gov.tr/wps/portal/tr/kurumsal/istatistikler/sgk_istatistik_yilliklari/</t>
  </si>
</sst>
</file>

<file path=xl/styles.xml><?xml version="1.0" encoding="utf-8"?>
<styleSheet xmlns="http://schemas.openxmlformats.org/spreadsheetml/2006/main">
  <numFmts count="7">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0_-;\-* #,##0.00_-;_-* &quot;-&quot;??_-;_-@_-"/>
    <numFmt numFmtId="165" formatCode="General_)"/>
    <numFmt numFmtId="166" formatCode="_-* #,##0\ _T_L_-;\-* #,##0\ _T_L_-;_-* &quot;-&quot;??\ _T_L_-;_-@_-"/>
  </numFmts>
  <fonts count="88">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8"/>
      <name val="Arial"/>
      <family val="2"/>
      <charset val="162"/>
    </font>
    <font>
      <sz val="8"/>
      <color theme="1"/>
      <name val="Arial"/>
      <family val="2"/>
      <charset val="16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name val="Arial"/>
      <family val="2"/>
      <charset val="162"/>
    </font>
    <font>
      <b/>
      <sz val="11"/>
      <color rgb="FF3F3F3F"/>
      <name val="Calibri"/>
      <family val="2"/>
      <scheme val="minor"/>
    </font>
    <font>
      <sz val="11"/>
      <color rgb="FF3F3F76"/>
      <name val="Calibri"/>
      <family val="2"/>
      <scheme val="minor"/>
    </font>
    <font>
      <b/>
      <sz val="11"/>
      <color rgb="FFFA7D00"/>
      <name val="Calibri"/>
      <family val="2"/>
      <scheme val="minor"/>
    </font>
    <font>
      <u/>
      <sz val="10"/>
      <color indexed="12"/>
      <name val="Arial Tur"/>
      <charset val="162"/>
    </font>
    <font>
      <b/>
      <sz val="11"/>
      <color theme="0"/>
      <name val="Calibri"/>
      <family val="2"/>
      <scheme val="minor"/>
    </font>
    <font>
      <sz val="11"/>
      <color rgb="FF006100"/>
      <name val="Calibri"/>
      <family val="2"/>
      <scheme val="minor"/>
    </font>
    <font>
      <u/>
      <sz val="8"/>
      <color rgb="FF800080"/>
      <name val="Calibri"/>
      <family val="2"/>
      <charset val="162"/>
      <scheme val="minor"/>
    </font>
    <font>
      <u/>
      <sz val="8"/>
      <color rgb="FF0000FF"/>
      <name val="Calibri"/>
      <family val="2"/>
      <charset val="162"/>
      <scheme val="minor"/>
    </font>
    <font>
      <sz val="11"/>
      <color rgb="FF9C0006"/>
      <name val="Calibri"/>
      <family val="2"/>
      <scheme val="minor"/>
    </font>
    <font>
      <sz val="11"/>
      <color indexed="8"/>
      <name val="Calibri"/>
      <family val="2"/>
      <charset val="162"/>
    </font>
    <font>
      <sz val="11"/>
      <color indexed="8"/>
      <name val="Calibri"/>
      <family val="2"/>
    </font>
    <font>
      <sz val="11"/>
      <color rgb="FF9C6500"/>
      <name val="Calibri"/>
      <family val="2"/>
      <scheme val="minor"/>
    </font>
    <font>
      <b/>
      <sz val="11"/>
      <color theme="1"/>
      <name val="Calibri"/>
      <family val="2"/>
      <scheme val="minor"/>
    </font>
    <font>
      <sz val="11"/>
      <color rgb="FFFF0000"/>
      <name val="Calibri"/>
      <family val="2"/>
      <scheme val="minor"/>
    </font>
    <font>
      <b/>
      <sz val="10"/>
      <name val="Times New Roman"/>
      <family val="1"/>
      <charset val="162"/>
    </font>
    <font>
      <sz val="10"/>
      <name val="Times New Roman"/>
      <family val="1"/>
      <charset val="162"/>
    </font>
    <font>
      <sz val="9"/>
      <name val="Times New Roman"/>
      <family val="1"/>
      <charset val="162"/>
    </font>
    <font>
      <b/>
      <sz val="9"/>
      <name val="Times New Roman"/>
      <family val="1"/>
      <charset val="162"/>
    </font>
    <font>
      <b/>
      <sz val="10"/>
      <color theme="1"/>
      <name val="Times New Roman"/>
      <family val="1"/>
      <charset val="162"/>
    </font>
    <font>
      <sz val="10"/>
      <color theme="1"/>
      <name val="Times New Roman"/>
      <family val="1"/>
      <charset val="162"/>
    </font>
    <font>
      <sz val="8"/>
      <name val="Times New Roman"/>
      <family val="1"/>
      <charset val="162"/>
    </font>
    <font>
      <b/>
      <sz val="8"/>
      <name val="Times New Roman"/>
      <family val="1"/>
      <charset val="162"/>
    </font>
    <font>
      <sz val="10"/>
      <name val="Arial Tur"/>
      <charset val="162"/>
    </font>
    <font>
      <sz val="10"/>
      <name val="MS Sans Serif"/>
      <family val="2"/>
      <charset val="162"/>
    </font>
    <font>
      <b/>
      <sz val="10"/>
      <color indexed="8"/>
      <name val="Times New Roman"/>
      <family val="1"/>
      <charset val="162"/>
    </font>
    <font>
      <b/>
      <sz val="8"/>
      <color rgb="FF333399"/>
      <name val="Arial"/>
      <family val="2"/>
      <charset val="162"/>
    </font>
    <font>
      <i/>
      <sz val="10"/>
      <name val="Times New Roman"/>
      <family val="1"/>
      <charset val="162"/>
    </font>
    <font>
      <sz val="10"/>
      <color theme="0"/>
      <name val="Times New Roman"/>
      <family val="1"/>
      <charset val="162"/>
    </font>
    <font>
      <sz val="8"/>
      <color theme="1"/>
      <name val="Times New Roman"/>
      <family val="1"/>
      <charset val="162"/>
    </font>
    <font>
      <b/>
      <sz val="8.5"/>
      <name val="Times New Roman"/>
      <family val="1"/>
      <charset val="162"/>
    </font>
    <font>
      <sz val="8.5"/>
      <name val="Times New Roman"/>
      <family val="1"/>
      <charset val="162"/>
    </font>
    <font>
      <sz val="8.5"/>
      <color indexed="8"/>
      <name val="Times New Roman"/>
      <family val="1"/>
      <charset val="162"/>
    </font>
    <font>
      <i/>
      <sz val="10"/>
      <color theme="1"/>
      <name val="Times New Roman"/>
      <family val="1"/>
      <charset val="162"/>
    </font>
    <font>
      <sz val="7"/>
      <name val="Times New Roman"/>
      <family val="1"/>
      <charset val="162"/>
    </font>
    <font>
      <b/>
      <sz val="8"/>
      <color rgb="FF333399"/>
      <name val="Times New Roman"/>
      <family val="1"/>
      <charset val="162"/>
    </font>
    <font>
      <b/>
      <sz val="20"/>
      <name val="Arial"/>
      <family val="2"/>
      <charset val="162"/>
    </font>
    <font>
      <b/>
      <sz val="20"/>
      <name val="Times New Roman"/>
      <family val="1"/>
      <charset val="162"/>
    </font>
    <font>
      <b/>
      <vertAlign val="superscript"/>
      <sz val="8"/>
      <name val="Times New Roman"/>
      <family val="1"/>
      <charset val="162"/>
    </font>
    <font>
      <b/>
      <vertAlign val="superscript"/>
      <sz val="10"/>
      <name val="Times New Roman"/>
      <family val="1"/>
      <charset val="162"/>
    </font>
    <font>
      <b/>
      <sz val="8"/>
      <color theme="1"/>
      <name val="Times New Roman"/>
      <family val="1"/>
      <charset val="162"/>
    </font>
    <font>
      <b/>
      <sz val="7"/>
      <color theme="1"/>
      <name val="Arial"/>
      <family val="2"/>
      <charset val="162"/>
    </font>
    <font>
      <sz val="7"/>
      <color theme="1"/>
      <name val="Arial"/>
      <family val="2"/>
      <charset val="162"/>
    </font>
    <font>
      <u/>
      <sz val="11"/>
      <color theme="10"/>
      <name val="Calibri"/>
      <family val="2"/>
      <scheme val="minor"/>
    </font>
    <font>
      <sz val="9"/>
      <color theme="1"/>
      <name val="Times New Roman"/>
      <family val="1"/>
      <charset val="162"/>
    </font>
    <font>
      <b/>
      <sz val="9"/>
      <color theme="1"/>
      <name val="Times New Roman"/>
      <family val="1"/>
      <charset val="162"/>
    </font>
    <font>
      <b/>
      <vertAlign val="superscript"/>
      <sz val="9"/>
      <color theme="1"/>
      <name val="Times New Roman"/>
      <family val="1"/>
      <charset val="162"/>
    </font>
    <font>
      <sz val="14"/>
      <color rgb="FFFF0000"/>
      <name val="Times New Roman"/>
      <family val="1"/>
      <charset val="162"/>
    </font>
    <font>
      <sz val="16"/>
      <color rgb="FFFF0000"/>
      <name val="Times New Roman"/>
      <family val="1"/>
      <charset val="162"/>
    </font>
    <font>
      <sz val="16"/>
      <color rgb="FFFF0000"/>
      <name val="Calibri"/>
      <family val="2"/>
      <charset val="162"/>
      <scheme val="minor"/>
    </font>
    <font>
      <sz val="10"/>
      <color rgb="FFFF0000"/>
      <name val="Times New Roman"/>
      <family val="1"/>
      <charset val="162"/>
    </font>
    <font>
      <b/>
      <vertAlign val="superscript"/>
      <sz val="9"/>
      <name val="Times New Roman"/>
      <family val="1"/>
      <charset val="162"/>
    </font>
    <font>
      <vertAlign val="superscript"/>
      <sz val="10"/>
      <name val="Times New Roman"/>
      <family val="1"/>
      <charset val="162"/>
    </font>
    <font>
      <vertAlign val="superscript"/>
      <sz val="9"/>
      <name val="Times New Roman"/>
      <family val="1"/>
      <charset val="162"/>
    </font>
    <font>
      <u/>
      <vertAlign val="superscript"/>
      <sz val="11"/>
      <color theme="10"/>
      <name val="Calibri"/>
      <family val="2"/>
      <charset val="162"/>
      <scheme val="minor"/>
    </font>
    <font>
      <u/>
      <sz val="11"/>
      <color theme="10"/>
      <name val="Calibri"/>
      <family val="2"/>
      <charset val="162"/>
      <scheme val="minor"/>
    </font>
    <font>
      <b/>
      <vertAlign val="superscript"/>
      <sz val="9"/>
      <color theme="1"/>
      <name val="Calibri"/>
      <family val="2"/>
      <charset val="162"/>
      <scheme val="minor"/>
    </font>
    <font>
      <vertAlign val="superscript"/>
      <sz val="9"/>
      <color theme="1"/>
      <name val="Times New Roman"/>
      <family val="1"/>
      <charset val="162"/>
    </font>
    <font>
      <vertAlign val="superscript"/>
      <sz val="8"/>
      <name val="Times New Roman"/>
      <family val="1"/>
      <charset val="162"/>
    </font>
    <font>
      <sz val="10"/>
      <color theme="1"/>
      <name val="Arial"/>
      <family val="2"/>
      <charset val="162"/>
    </font>
    <font>
      <b/>
      <vertAlign val="superscript"/>
      <sz val="10"/>
      <color theme="1"/>
      <name val="Times New Roman"/>
      <family val="1"/>
      <charset val="162"/>
    </font>
    <font>
      <sz val="9"/>
      <color theme="1"/>
      <name val="Arial"/>
      <family val="2"/>
      <charset val="162"/>
    </font>
    <font>
      <b/>
      <sz val="7.5"/>
      <name val="Times New Roman"/>
      <family val="1"/>
      <charset val="162"/>
    </font>
    <font>
      <i/>
      <sz val="9"/>
      <color theme="1"/>
      <name val="Times New Roman"/>
      <family val="1"/>
      <charset val="162"/>
    </font>
    <font>
      <b/>
      <sz val="7"/>
      <color theme="1"/>
      <name val="Times New Roman"/>
      <family val="1"/>
      <charset val="162"/>
    </font>
    <font>
      <b/>
      <sz val="9"/>
      <color indexed="8"/>
      <name val="Times New Roman"/>
      <family val="1"/>
      <charset val="162"/>
    </font>
    <font>
      <i/>
      <sz val="9"/>
      <name val="Times New Roman"/>
      <family val="1"/>
      <charset val="162"/>
    </font>
    <font>
      <b/>
      <sz val="9"/>
      <color rgb="FFFF0000"/>
      <name val="Times New Roman"/>
      <family val="1"/>
      <charset val="162"/>
    </font>
    <font>
      <b/>
      <sz val="11"/>
      <name val="Arial"/>
      <family val="2"/>
      <charset val="16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2" tint="-9.9948118533890809E-2"/>
        <bgColor indexed="64"/>
      </patternFill>
    </fill>
    <fill>
      <patternFill patternType="solid">
        <fgColor rgb="FFD1FFFF"/>
        <bgColor indexed="64"/>
      </patternFill>
    </fill>
    <fill>
      <patternFill patternType="solid">
        <fgColor rgb="FFF5F5F5"/>
        <bgColor indexed="64"/>
      </patternFill>
    </fill>
    <fill>
      <patternFill patternType="solid">
        <fgColor rgb="FFFFE7FF"/>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E9EFF7"/>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ouble">
        <color indexed="64"/>
      </bottom>
      <diagonal/>
    </border>
    <border>
      <left/>
      <right/>
      <top style="double">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rgb="FF959595"/>
      </left>
      <right style="hair">
        <color rgb="FF959595"/>
      </right>
      <top style="hair">
        <color rgb="FF959595"/>
      </top>
      <bottom style="hair">
        <color rgb="FF959595"/>
      </bottom>
      <diagonal/>
    </border>
    <border>
      <left/>
      <right/>
      <top style="hair">
        <color auto="1"/>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rgb="FF959595"/>
      </left>
      <right style="hair">
        <color rgb="FF959595"/>
      </right>
      <top/>
      <bottom style="hair">
        <color rgb="FF959595"/>
      </bottom>
      <diagonal/>
    </border>
  </borders>
  <cellStyleXfs count="83">
    <xf numFmtId="0" fontId="0" fillId="0" borderId="0"/>
    <xf numFmtId="0" fontId="8" fillId="0" borderId="0"/>
    <xf numFmtId="0" fontId="8" fillId="0" borderId="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0" fontId="20" fillId="6" borderId="5" applyNumberFormat="0" applyAlignment="0" applyProtection="0"/>
    <xf numFmtId="0" fontId="21" fillId="5" borderId="4" applyNumberFormat="0" applyAlignment="0" applyProtection="0"/>
    <xf numFmtId="0" fontId="22" fillId="6" borderId="4" applyNumberFormat="0" applyAlignment="0" applyProtection="0"/>
    <xf numFmtId="0" fontId="23" fillId="0" borderId="0" applyNumberFormat="0" applyFill="0" applyBorder="0" applyAlignment="0" applyProtection="0">
      <alignment vertical="top"/>
      <protection locked="0"/>
    </xf>
    <xf numFmtId="0" fontId="24" fillId="7" borderId="7" applyNumberFormat="0" applyAlignment="0" applyProtection="0"/>
    <xf numFmtId="0" fontId="25" fillId="2"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 borderId="0" applyNumberFormat="0" applyBorder="0" applyAlignment="0" applyProtection="0"/>
    <xf numFmtId="0" fontId="19" fillId="0" borderId="0"/>
    <xf numFmtId="0" fontId="8" fillId="0" borderId="0"/>
    <xf numFmtId="0" fontId="19" fillId="0" borderId="0"/>
    <xf numFmtId="0" fontId="8" fillId="0" borderId="0"/>
    <xf numFmtId="0" fontId="29" fillId="0" borderId="0"/>
    <xf numFmtId="0" fontId="19" fillId="0" borderId="0"/>
    <xf numFmtId="0" fontId="8" fillId="0" borderId="0"/>
    <xf numFmtId="0" fontId="19" fillId="0" borderId="0"/>
    <xf numFmtId="0" fontId="30" fillId="8" borderId="8" applyNumberFormat="0" applyFont="0" applyAlignment="0" applyProtection="0"/>
    <xf numFmtId="0" fontId="31" fillId="4" borderId="0" applyNumberFormat="0" applyBorder="0" applyAlignment="0" applyProtection="0"/>
    <xf numFmtId="0" fontId="32" fillId="0" borderId="9" applyNumberFormat="0" applyFill="0" applyAlignment="0" applyProtection="0"/>
    <xf numFmtId="0" fontId="33" fillId="0" borderId="0" applyNumberForma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9" fontId="19" fillId="0" borderId="0" applyFont="0" applyFill="0" applyBorder="0" applyAlignment="0" applyProtection="0"/>
    <xf numFmtId="0" fontId="7" fillId="0" borderId="0"/>
    <xf numFmtId="0" fontId="7" fillId="0" borderId="0"/>
    <xf numFmtId="43" fontId="19" fillId="0" borderId="0" applyFont="0" applyFill="0" applyBorder="0" applyAlignment="0" applyProtection="0"/>
    <xf numFmtId="0" fontId="43" fillId="0" borderId="0"/>
    <xf numFmtId="0" fontId="7" fillId="0" borderId="0"/>
    <xf numFmtId="0" fontId="42" fillId="0" borderId="0"/>
    <xf numFmtId="0" fontId="6" fillId="0" borderId="0"/>
    <xf numFmtId="0" fontId="5" fillId="0" borderId="0"/>
    <xf numFmtId="1" fontId="19" fillId="0" borderId="0"/>
    <xf numFmtId="0" fontId="4" fillId="0" borderId="0"/>
    <xf numFmtId="0" fontId="19" fillId="0" borderId="0"/>
    <xf numFmtId="1" fontId="19" fillId="0" borderId="0"/>
    <xf numFmtId="3" fontId="19" fillId="0" borderId="0">
      <alignment vertical="center" wrapText="1"/>
    </xf>
    <xf numFmtId="0" fontId="42" fillId="0" borderId="0"/>
    <xf numFmtId="0" fontId="3" fillId="0" borderId="0"/>
    <xf numFmtId="0" fontId="19" fillId="0" borderId="0"/>
    <xf numFmtId="164" fontId="19" fillId="0" borderId="0" applyFont="0" applyFill="0" applyBorder="0" applyAlignment="0" applyProtection="0"/>
    <xf numFmtId="0" fontId="2" fillId="0" borderId="0"/>
    <xf numFmtId="0" fontId="62" fillId="0" borderId="0" applyNumberFormat="0" applyFill="0" applyBorder="0" applyAlignment="0" applyProtection="0"/>
  </cellStyleXfs>
  <cellXfs count="1140">
    <xf numFmtId="0" fontId="0" fillId="0" borderId="0" xfId="0"/>
    <xf numFmtId="0" fontId="10" fillId="0" borderId="0" xfId="2" applyFont="1" applyAlignment="1">
      <alignment vertical="center"/>
    </xf>
    <xf numFmtId="0" fontId="35" fillId="0" borderId="0" xfId="1" applyFont="1"/>
    <xf numFmtId="0" fontId="35" fillId="0" borderId="0" xfId="41" applyFont="1" applyFill="1"/>
    <xf numFmtId="0" fontId="35" fillId="0" borderId="0" xfId="41" applyFont="1"/>
    <xf numFmtId="0" fontId="36" fillId="0" borderId="0" xfId="41" applyFont="1" applyFill="1"/>
    <xf numFmtId="0" fontId="34" fillId="0" borderId="13" xfId="41" applyFont="1" applyFill="1" applyBorder="1" applyAlignment="1">
      <alignment horizontal="center" vertical="center" wrapText="1"/>
    </xf>
    <xf numFmtId="0" fontId="34" fillId="0" borderId="23" xfId="41" applyFont="1" applyFill="1" applyBorder="1" applyAlignment="1">
      <alignment horizontal="center" vertical="center" wrapText="1"/>
    </xf>
    <xf numFmtId="0" fontId="34" fillId="0" borderId="12" xfId="41" applyFont="1" applyFill="1" applyBorder="1" applyAlignment="1">
      <alignment horizontal="center" vertical="center" wrapText="1"/>
    </xf>
    <xf numFmtId="0" fontId="37" fillId="0" borderId="0" xfId="48" applyFont="1" applyFill="1" applyBorder="1" applyAlignment="1">
      <alignment vertical="center"/>
    </xf>
    <xf numFmtId="0" fontId="8" fillId="0" borderId="0" xfId="1"/>
    <xf numFmtId="0" fontId="34" fillId="0" borderId="0" xfId="41" applyFont="1" applyAlignment="1">
      <alignment vertical="center"/>
    </xf>
    <xf numFmtId="0" fontId="34" fillId="0" borderId="0" xfId="41" applyFont="1" applyAlignment="1">
      <alignment horizontal="left" vertical="center" wrapText="1"/>
    </xf>
    <xf numFmtId="0" fontId="34" fillId="0" borderId="11" xfId="41" applyFont="1" applyBorder="1" applyAlignment="1">
      <alignment vertical="center"/>
    </xf>
    <xf numFmtId="0" fontId="10" fillId="0" borderId="0" xfId="2" applyFont="1" applyAlignment="1">
      <alignment horizontal="left" vertical="center"/>
    </xf>
    <xf numFmtId="0" fontId="10" fillId="0" borderId="0" xfId="42" applyFont="1" applyAlignment="1">
      <alignment vertical="center"/>
    </xf>
    <xf numFmtId="0" fontId="10" fillId="0" borderId="0" xfId="65" applyFont="1" applyAlignment="1">
      <alignment vertical="center"/>
    </xf>
    <xf numFmtId="0" fontId="39" fillId="0" borderId="0" xfId="65" applyFont="1"/>
    <xf numFmtId="0" fontId="34" fillId="0" borderId="0" xfId="65" applyFont="1" applyFill="1" applyBorder="1" applyAlignment="1">
      <alignment horizontal="center" vertical="center" textRotation="90"/>
    </xf>
    <xf numFmtId="0" fontId="35" fillId="0" borderId="0" xfId="65" applyFont="1" applyFill="1"/>
    <xf numFmtId="3" fontId="44" fillId="0" borderId="0" xfId="66" quotePrefix="1" applyNumberFormat="1" applyFont="1" applyBorder="1" applyAlignment="1">
      <alignment horizontal="center" vertical="center"/>
    </xf>
    <xf numFmtId="165" fontId="34" fillId="0" borderId="0" xfId="67" applyNumberFormat="1" applyFont="1" applyFill="1" applyBorder="1" applyAlignment="1" applyProtection="1">
      <alignment horizontal="left"/>
    </xf>
    <xf numFmtId="3" fontId="44" fillId="0" borderId="0" xfId="66" applyNumberFormat="1" applyFont="1" applyBorder="1" applyAlignment="1">
      <alignment horizontal="center" vertical="center"/>
    </xf>
    <xf numFmtId="3" fontId="39" fillId="0" borderId="0" xfId="65" applyNumberFormat="1" applyFont="1" applyFill="1"/>
    <xf numFmtId="165" fontId="34" fillId="0" borderId="0" xfId="67" applyNumberFormat="1" applyFont="1" applyFill="1" applyBorder="1" applyAlignment="1" applyProtection="1">
      <alignment horizontal="left" vertical="center"/>
    </xf>
    <xf numFmtId="0" fontId="35" fillId="0" borderId="11" xfId="65" applyFont="1" applyBorder="1" applyAlignment="1">
      <alignment vertical="center"/>
    </xf>
    <xf numFmtId="0" fontId="34" fillId="0" borderId="11" xfId="65" applyFont="1" applyBorder="1" applyAlignment="1">
      <alignment vertical="center"/>
    </xf>
    <xf numFmtId="3" fontId="35" fillId="0" borderId="0" xfId="41" applyNumberFormat="1" applyFont="1" applyFill="1"/>
    <xf numFmtId="3" fontId="35" fillId="0" borderId="0" xfId="41" applyNumberFormat="1" applyFont="1" applyFill="1" applyAlignment="1">
      <alignment vertical="center"/>
    </xf>
    <xf numFmtId="3" fontId="34" fillId="0" borderId="0" xfId="41" applyNumberFormat="1" applyFont="1" applyFill="1" applyAlignment="1">
      <alignment vertical="center"/>
    </xf>
    <xf numFmtId="0" fontId="35" fillId="0" borderId="0" xfId="65" applyFont="1"/>
    <xf numFmtId="3" fontId="39" fillId="0" borderId="0" xfId="65" applyNumberFormat="1" applyFont="1" applyAlignment="1">
      <alignment vertical="center"/>
    </xf>
    <xf numFmtId="3" fontId="38" fillId="0" borderId="0" xfId="65" applyNumberFormat="1" applyFont="1" applyAlignment="1">
      <alignment vertical="center"/>
    </xf>
    <xf numFmtId="3" fontId="38" fillId="0" borderId="11" xfId="65" applyNumberFormat="1" applyFont="1" applyBorder="1" applyAlignment="1">
      <alignment vertical="center"/>
    </xf>
    <xf numFmtId="3" fontId="35" fillId="0" borderId="0" xfId="41" applyNumberFormat="1" applyFont="1" applyAlignment="1">
      <alignment vertical="center"/>
    </xf>
    <xf numFmtId="3" fontId="34" fillId="0" borderId="11" xfId="41" applyNumberFormat="1" applyFont="1" applyBorder="1" applyAlignment="1">
      <alignment vertical="center"/>
    </xf>
    <xf numFmtId="0" fontId="11" fillId="0" borderId="0" xfId="68" applyFont="1"/>
    <xf numFmtId="3" fontId="35" fillId="0" borderId="0" xfId="56" applyNumberFormat="1" applyFont="1" applyFill="1" applyBorder="1" applyAlignment="1">
      <alignment vertical="center" wrapText="1"/>
    </xf>
    <xf numFmtId="3" fontId="34" fillId="0" borderId="0" xfId="56" applyNumberFormat="1" applyFont="1" applyFill="1" applyBorder="1" applyAlignment="1">
      <alignment vertical="center" wrapText="1"/>
    </xf>
    <xf numFmtId="0" fontId="11" fillId="0" borderId="0" xfId="70" applyFont="1"/>
    <xf numFmtId="0" fontId="45" fillId="0" borderId="0" xfId="70" applyFont="1" applyAlignment="1">
      <alignment wrapText="1"/>
    </xf>
    <xf numFmtId="0" fontId="35" fillId="0" borderId="0" xfId="43" applyFont="1"/>
    <xf numFmtId="0" fontId="34" fillId="0" borderId="0" xfId="43" applyFont="1" applyAlignment="1">
      <alignment vertical="center" wrapText="1"/>
    </xf>
    <xf numFmtId="0" fontId="46" fillId="0" borderId="0" xfId="43" applyFont="1" applyBorder="1" applyAlignment="1">
      <alignment horizontal="justify" vertical="center" wrapText="1"/>
    </xf>
    <xf numFmtId="3" fontId="35" fillId="0" borderId="0" xfId="56" applyNumberFormat="1" applyFont="1" applyFill="1" applyBorder="1" applyAlignment="1">
      <alignment horizontal="right" vertical="center" wrapText="1" indent="1"/>
    </xf>
    <xf numFmtId="0" fontId="38" fillId="0" borderId="0" xfId="71" applyFont="1" applyAlignment="1">
      <alignment vertical="center"/>
    </xf>
    <xf numFmtId="0" fontId="39" fillId="0" borderId="0" xfId="71" applyFont="1" applyAlignment="1">
      <alignment vertical="center"/>
    </xf>
    <xf numFmtId="3" fontId="34" fillId="0" borderId="11" xfId="43" quotePrefix="1" applyNumberFormat="1" applyFont="1" applyFill="1" applyBorder="1" applyAlignment="1">
      <alignment horizontal="right" vertical="center" wrapText="1" indent="1"/>
    </xf>
    <xf numFmtId="0" fontId="34" fillId="0" borderId="0" xfId="43" quotePrefix="1" applyFont="1" applyFill="1" applyBorder="1" applyAlignment="1">
      <alignment horizontal="left" vertical="center" wrapText="1"/>
    </xf>
    <xf numFmtId="3" fontId="34" fillId="0" borderId="11" xfId="43" quotePrefix="1" applyNumberFormat="1" applyFont="1" applyFill="1" applyBorder="1" applyAlignment="1">
      <alignment horizontal="right" vertical="center" wrapText="1"/>
    </xf>
    <xf numFmtId="3" fontId="35" fillId="0" borderId="0" xfId="56" applyNumberFormat="1" applyFont="1" applyFill="1" applyBorder="1" applyAlignment="1">
      <alignment horizontal="right" vertical="center" wrapText="1"/>
    </xf>
    <xf numFmtId="3" fontId="35" fillId="0" borderId="0" xfId="43" applyNumberFormat="1" applyFont="1" applyFill="1" applyBorder="1" applyAlignment="1">
      <alignment horizontal="right" vertical="center"/>
    </xf>
    <xf numFmtId="3" fontId="35" fillId="0" borderId="0" xfId="43" applyNumberFormat="1" applyFont="1" applyAlignment="1">
      <alignment horizontal="right" vertical="center"/>
    </xf>
    <xf numFmtId="3" fontId="35" fillId="0" borderId="0" xfId="43" applyNumberFormat="1" applyFont="1" applyFill="1" applyAlignment="1">
      <alignment horizontal="right" vertical="center"/>
    </xf>
    <xf numFmtId="3" fontId="38" fillId="0" borderId="0" xfId="71" applyNumberFormat="1" applyFont="1" applyAlignment="1">
      <alignment horizontal="right" vertical="center"/>
    </xf>
    <xf numFmtId="3" fontId="39" fillId="0" borderId="0" xfId="71" applyNumberFormat="1" applyFont="1" applyAlignment="1">
      <alignment horizontal="right" vertical="center"/>
    </xf>
    <xf numFmtId="3" fontId="34" fillId="0" borderId="0" xfId="43" applyNumberFormat="1" applyFont="1" applyFill="1" applyBorder="1" applyAlignment="1">
      <alignment horizontal="right" vertical="center" indent="1"/>
    </xf>
    <xf numFmtId="0" fontId="39" fillId="0" borderId="0" xfId="71" applyFont="1"/>
    <xf numFmtId="0" fontId="39" fillId="0" borderId="0" xfId="71" applyFont="1" applyAlignment="1">
      <alignment horizontal="left" vertical="center" wrapText="1"/>
    </xf>
    <xf numFmtId="3" fontId="38" fillId="0" borderId="0" xfId="71" applyNumberFormat="1" applyFont="1" applyFill="1" applyAlignment="1">
      <alignment horizontal="right" vertical="center"/>
    </xf>
    <xf numFmtId="0" fontId="38" fillId="0" borderId="0" xfId="71" applyFont="1" applyAlignment="1">
      <alignment horizontal="left" vertical="center" wrapText="1"/>
    </xf>
    <xf numFmtId="3" fontId="39" fillId="0" borderId="0" xfId="71" applyNumberFormat="1" applyFont="1" applyFill="1" applyAlignment="1">
      <alignment horizontal="right" vertical="center"/>
    </xf>
    <xf numFmtId="3" fontId="38" fillId="0" borderId="11" xfId="71" applyNumberFormat="1" applyFont="1" applyBorder="1" applyAlignment="1">
      <alignment horizontal="right" vertical="center"/>
    </xf>
    <xf numFmtId="3" fontId="38" fillId="0" borderId="0" xfId="71" applyNumberFormat="1" applyFont="1" applyAlignment="1">
      <alignment vertical="center"/>
    </xf>
    <xf numFmtId="3" fontId="38" fillId="0" borderId="0" xfId="71" applyNumberFormat="1" applyFont="1" applyFill="1" applyAlignment="1">
      <alignment vertical="center"/>
    </xf>
    <xf numFmtId="3" fontId="39" fillId="0" borderId="0" xfId="71" applyNumberFormat="1" applyFont="1" applyAlignment="1">
      <alignment vertical="center"/>
    </xf>
    <xf numFmtId="3" fontId="39" fillId="0" borderId="0" xfId="71" applyNumberFormat="1" applyFont="1" applyFill="1" applyAlignment="1">
      <alignment vertical="center"/>
    </xf>
    <xf numFmtId="3" fontId="38" fillId="0" borderId="11" xfId="71" applyNumberFormat="1" applyFont="1" applyBorder="1" applyAlignment="1">
      <alignment vertical="center"/>
    </xf>
    <xf numFmtId="0" fontId="35" fillId="0" borderId="0" xfId="69" applyFont="1"/>
    <xf numFmtId="0" fontId="35" fillId="0" borderId="0" xfId="69" applyFont="1" applyBorder="1"/>
    <xf numFmtId="0" fontId="34" fillId="0" borderId="0" xfId="69" quotePrefix="1" applyFont="1" applyFill="1" applyBorder="1" applyAlignment="1">
      <alignment horizontal="center" vertical="center" wrapText="1"/>
    </xf>
    <xf numFmtId="20" fontId="34" fillId="0" borderId="0" xfId="69" quotePrefix="1" applyNumberFormat="1" applyFont="1" applyFill="1" applyBorder="1" applyAlignment="1">
      <alignment horizontal="center" vertical="center"/>
    </xf>
    <xf numFmtId="20" fontId="34" fillId="0" borderId="0" xfId="69" quotePrefix="1" applyNumberFormat="1" applyFont="1" applyFill="1" applyBorder="1" applyAlignment="1">
      <alignment horizontal="left" vertical="center"/>
    </xf>
    <xf numFmtId="3" fontId="35" fillId="0" borderId="0" xfId="69" applyNumberFormat="1" applyFont="1" applyAlignment="1">
      <alignment vertical="center"/>
    </xf>
    <xf numFmtId="3" fontId="34" fillId="0" borderId="11" xfId="56" applyNumberFormat="1" applyFont="1" applyFill="1" applyBorder="1" applyAlignment="1">
      <alignment vertical="center" wrapText="1"/>
    </xf>
    <xf numFmtId="0" fontId="35" fillId="0" borderId="0" xfId="41" applyFont="1" applyBorder="1"/>
    <xf numFmtId="3" fontId="35" fillId="0" borderId="0" xfId="41" applyNumberFormat="1" applyFont="1" applyAlignment="1">
      <alignment horizontal="right" vertical="center"/>
    </xf>
    <xf numFmtId="3" fontId="35" fillId="0" borderId="0" xfId="41" applyNumberFormat="1" applyFont="1" applyFill="1" applyAlignment="1">
      <alignment horizontal="right" vertical="center"/>
    </xf>
    <xf numFmtId="3" fontId="34" fillId="0" borderId="11" xfId="41" applyNumberFormat="1" applyFont="1" applyBorder="1" applyAlignment="1">
      <alignment horizontal="right" vertical="center"/>
    </xf>
    <xf numFmtId="0" fontId="34" fillId="0" borderId="0" xfId="41" quotePrefix="1" applyFont="1" applyBorder="1" applyAlignment="1">
      <alignment horizontal="center" vertical="center"/>
    </xf>
    <xf numFmtId="0" fontId="35" fillId="0" borderId="0" xfId="41" applyFont="1" applyAlignment="1">
      <alignment vertical="center"/>
    </xf>
    <xf numFmtId="0" fontId="34" fillId="0" borderId="0" xfId="41" quotePrefix="1" applyFont="1" applyBorder="1" applyAlignment="1">
      <alignment horizontal="left" vertical="center"/>
    </xf>
    <xf numFmtId="0" fontId="34" fillId="0" borderId="0" xfId="41" applyFont="1" applyBorder="1" applyAlignment="1">
      <alignment horizontal="center" vertical="center"/>
    </xf>
    <xf numFmtId="0" fontId="34" fillId="0" borderId="0" xfId="41" applyFont="1" applyBorder="1" applyAlignment="1">
      <alignment horizontal="left" vertical="center"/>
    </xf>
    <xf numFmtId="0" fontId="34" fillId="0" borderId="11" xfId="41" quotePrefix="1" applyFont="1" applyBorder="1" applyAlignment="1">
      <alignment horizontal="left" vertical="center"/>
    </xf>
    <xf numFmtId="0" fontId="34" fillId="0" borderId="0" xfId="41" applyFont="1" applyFill="1"/>
    <xf numFmtId="0" fontId="34" fillId="0" borderId="0" xfId="71" quotePrefix="1" applyFont="1" applyBorder="1" applyAlignment="1">
      <alignment horizontal="center" vertical="center" wrapText="1"/>
    </xf>
    <xf numFmtId="0" fontId="34" fillId="0" borderId="0" xfId="71" applyFont="1" applyBorder="1" applyAlignment="1">
      <alignment horizontal="left" vertical="center" wrapText="1"/>
    </xf>
    <xf numFmtId="0" fontId="35" fillId="0" borderId="0" xfId="43" applyFont="1" applyAlignment="1">
      <alignment vertical="center"/>
    </xf>
    <xf numFmtId="3" fontId="34" fillId="0" borderId="0" xfId="43" applyNumberFormat="1" applyFont="1" applyAlignment="1">
      <alignment vertical="center"/>
    </xf>
    <xf numFmtId="0" fontId="34" fillId="0" borderId="0" xfId="71" quotePrefix="1" applyFont="1" applyFill="1" applyBorder="1" applyAlignment="1">
      <alignment horizontal="center" vertical="center" wrapText="1"/>
    </xf>
    <xf numFmtId="0" fontId="34" fillId="0" borderId="0" xfId="71" quotePrefix="1" applyFont="1" applyFill="1" applyBorder="1" applyAlignment="1">
      <alignment vertical="center" wrapText="1"/>
    </xf>
    <xf numFmtId="0" fontId="34" fillId="0" borderId="11" xfId="71" quotePrefix="1" applyFont="1" applyFill="1" applyBorder="1" applyAlignment="1">
      <alignment horizontal="center" vertical="center" wrapText="1"/>
    </xf>
    <xf numFmtId="0" fontId="34" fillId="0" borderId="11" xfId="71" quotePrefix="1" applyFont="1" applyFill="1" applyBorder="1" applyAlignment="1">
      <alignment vertical="center" wrapText="1"/>
    </xf>
    <xf numFmtId="3" fontId="34" fillId="0" borderId="11" xfId="56" applyNumberFormat="1" applyFont="1" applyFill="1" applyBorder="1" applyAlignment="1">
      <alignment horizontal="right" vertical="center" wrapText="1"/>
    </xf>
    <xf numFmtId="0" fontId="47" fillId="0" borderId="0" xfId="43" applyFont="1"/>
    <xf numFmtId="0" fontId="34" fillId="0" borderId="0" xfId="43" quotePrefix="1" applyFont="1" applyAlignment="1">
      <alignment vertical="center"/>
    </xf>
    <xf numFmtId="0" fontId="34" fillId="0" borderId="0" xfId="43" quotePrefix="1" applyFont="1" applyAlignment="1">
      <alignment horizontal="left" vertical="center"/>
    </xf>
    <xf numFmtId="0" fontId="34" fillId="0" borderId="0" xfId="43" applyFont="1" applyFill="1" applyAlignment="1">
      <alignment horizontal="left" vertical="center" wrapText="1"/>
    </xf>
    <xf numFmtId="0" fontId="34" fillId="0" borderId="0" xfId="43" applyFont="1" applyFill="1" applyAlignment="1">
      <alignment vertical="center" wrapText="1"/>
    </xf>
    <xf numFmtId="0" fontId="35" fillId="0" borderId="11" xfId="43" applyFont="1" applyBorder="1" applyAlignment="1">
      <alignment vertical="center"/>
    </xf>
    <xf numFmtId="0" fontId="34" fillId="0" borderId="11" xfId="43" applyFont="1" applyBorder="1" applyAlignment="1">
      <alignment vertical="center"/>
    </xf>
    <xf numFmtId="3" fontId="34" fillId="0" borderId="11" xfId="43" applyNumberFormat="1" applyFont="1" applyBorder="1" applyAlignment="1">
      <alignment vertical="center"/>
    </xf>
    <xf numFmtId="0" fontId="38" fillId="0" borderId="0" xfId="71" quotePrefix="1" applyFont="1" applyAlignment="1">
      <alignment horizontal="center" vertical="center"/>
    </xf>
    <xf numFmtId="3" fontId="34" fillId="0" borderId="0" xfId="43" applyNumberFormat="1" applyFont="1" applyAlignment="1">
      <alignment horizontal="right" vertical="center"/>
    </xf>
    <xf numFmtId="3" fontId="34" fillId="0" borderId="11" xfId="43" applyNumberFormat="1" applyFont="1" applyBorder="1" applyAlignment="1">
      <alignment horizontal="right" vertical="center"/>
    </xf>
    <xf numFmtId="0" fontId="38" fillId="0" borderId="0" xfId="71" applyFont="1" applyFill="1" applyAlignment="1">
      <alignment vertical="center"/>
    </xf>
    <xf numFmtId="0" fontId="39" fillId="0" borderId="0" xfId="71" applyFont="1" applyAlignment="1">
      <alignment vertical="center" wrapText="1"/>
    </xf>
    <xf numFmtId="3" fontId="34" fillId="0" borderId="0" xfId="43" applyNumberFormat="1" applyFont="1" applyFill="1" applyAlignment="1">
      <alignment horizontal="right" vertical="center"/>
    </xf>
    <xf numFmtId="3" fontId="35" fillId="33" borderId="0" xfId="41" applyNumberFormat="1" applyFont="1" applyFill="1" applyAlignment="1">
      <alignment vertical="center"/>
    </xf>
    <xf numFmtId="3" fontId="34" fillId="33" borderId="0" xfId="41" applyNumberFormat="1" applyFont="1" applyFill="1" applyAlignment="1">
      <alignment vertical="center"/>
    </xf>
    <xf numFmtId="3" fontId="34" fillId="33" borderId="11" xfId="41" applyNumberFormat="1" applyFont="1" applyFill="1" applyBorder="1" applyAlignment="1">
      <alignment vertical="center"/>
    </xf>
    <xf numFmtId="0" fontId="39" fillId="0" borderId="0" xfId="65" applyFont="1" applyFill="1"/>
    <xf numFmtId="3" fontId="44" fillId="0" borderId="0" xfId="66" quotePrefix="1" applyNumberFormat="1" applyFont="1" applyFill="1" applyBorder="1" applyAlignment="1">
      <alignment horizontal="center" vertical="center"/>
    </xf>
    <xf numFmtId="3" fontId="38" fillId="0" borderId="0" xfId="65" applyNumberFormat="1" applyFont="1" applyFill="1"/>
    <xf numFmtId="3" fontId="44" fillId="0" borderId="0" xfId="66" applyNumberFormat="1" applyFont="1" applyFill="1" applyBorder="1" applyAlignment="1">
      <alignment horizontal="center" vertical="center"/>
    </xf>
    <xf numFmtId="0" fontId="34" fillId="0" borderId="11" xfId="41" applyFont="1" applyFill="1" applyBorder="1" applyAlignment="1">
      <alignment horizontal="center" vertical="center" wrapText="1"/>
    </xf>
    <xf numFmtId="0" fontId="34" fillId="0" borderId="13" xfId="41" applyFont="1" applyFill="1" applyBorder="1" applyAlignment="1">
      <alignment horizontal="center" vertical="center" wrapText="1"/>
    </xf>
    <xf numFmtId="0" fontId="34" fillId="0" borderId="13" xfId="41" applyFont="1" applyFill="1" applyBorder="1" applyAlignment="1">
      <alignment horizontal="center" vertical="center" wrapText="1"/>
    </xf>
    <xf numFmtId="0" fontId="34" fillId="0" borderId="23" xfId="41" applyFont="1" applyFill="1" applyBorder="1" applyAlignment="1">
      <alignment horizontal="center" vertical="center" wrapText="1"/>
    </xf>
    <xf numFmtId="1" fontId="35" fillId="0" borderId="0" xfId="72" applyFont="1" applyFill="1"/>
    <xf numFmtId="1" fontId="34" fillId="0" borderId="0" xfId="72" quotePrefix="1" applyFont="1" applyFill="1" applyBorder="1" applyAlignment="1">
      <alignment horizontal="center" vertical="center" wrapText="1"/>
    </xf>
    <xf numFmtId="1" fontId="34" fillId="0" borderId="0" xfId="72" applyFont="1" applyFill="1" applyBorder="1" applyAlignment="1">
      <alignment horizontal="left" vertical="center" wrapText="1"/>
    </xf>
    <xf numFmtId="3" fontId="35" fillId="0" borderId="0" xfId="72" applyNumberFormat="1" applyFont="1" applyFill="1" applyBorder="1" applyAlignment="1">
      <alignment horizontal="right" vertical="center"/>
    </xf>
    <xf numFmtId="3" fontId="34" fillId="0" borderId="0" xfId="72" applyNumberFormat="1" applyFont="1" applyFill="1" applyBorder="1" applyAlignment="1">
      <alignment horizontal="right" vertical="center"/>
    </xf>
    <xf numFmtId="1" fontId="34" fillId="0" borderId="0" xfId="72" applyFont="1" applyFill="1" applyAlignment="1">
      <alignment vertical="center"/>
    </xf>
    <xf numFmtId="1" fontId="34" fillId="0" borderId="0" xfId="72" quotePrefix="1" applyFont="1" applyFill="1" applyBorder="1" applyAlignment="1">
      <alignment horizontal="left" vertical="center" wrapText="1"/>
    </xf>
    <xf numFmtId="1" fontId="35" fillId="0" borderId="0" xfId="72" quotePrefix="1" applyFont="1" applyFill="1" applyBorder="1" applyAlignment="1">
      <alignment horizontal="left" vertical="center" wrapText="1"/>
    </xf>
    <xf numFmtId="3" fontId="34" fillId="0" borderId="11" xfId="72" applyNumberFormat="1" applyFont="1" applyFill="1" applyBorder="1" applyAlignment="1">
      <alignment vertical="center"/>
    </xf>
    <xf numFmtId="1" fontId="35" fillId="0" borderId="0" xfId="72" applyFont="1" applyFill="1" applyAlignment="1">
      <alignment horizontal="left" vertical="center" wrapText="1"/>
    </xf>
    <xf numFmtId="1" fontId="34" fillId="0" borderId="0" xfId="72" applyFont="1" applyFill="1" applyBorder="1" applyAlignment="1">
      <alignment vertical="center" wrapText="1"/>
    </xf>
    <xf numFmtId="1" fontId="34" fillId="0" borderId="11" xfId="72" applyFont="1" applyFill="1" applyBorder="1" applyAlignment="1">
      <alignment vertical="center"/>
    </xf>
    <xf numFmtId="0" fontId="39" fillId="0" borderId="0" xfId="73" applyFont="1"/>
    <xf numFmtId="0" fontId="38" fillId="0" borderId="0" xfId="73" applyFont="1" applyAlignment="1">
      <alignment horizontal="center" vertical="center"/>
    </xf>
    <xf numFmtId="3" fontId="34" fillId="0" borderId="0" xfId="43" applyNumberFormat="1" applyFont="1"/>
    <xf numFmtId="3" fontId="39" fillId="0" borderId="0" xfId="73" applyNumberFormat="1" applyFont="1"/>
    <xf numFmtId="3" fontId="39" fillId="0" borderId="0" xfId="73" applyNumberFormat="1" applyFont="1" applyFill="1"/>
    <xf numFmtId="1" fontId="35" fillId="0" borderId="0" xfId="72" applyFont="1" applyFill="1" applyAlignment="1">
      <alignment vertical="center"/>
    </xf>
    <xf numFmtId="3" fontId="35" fillId="0" borderId="0" xfId="76" applyFont="1" applyAlignment="1">
      <alignment vertical="center" wrapText="1"/>
    </xf>
    <xf numFmtId="0" fontId="39" fillId="0" borderId="0" xfId="73" applyFont="1" applyAlignment="1">
      <alignment horizontal="right" vertical="center"/>
    </xf>
    <xf numFmtId="3" fontId="35" fillId="0" borderId="0" xfId="76" applyFont="1">
      <alignment vertical="center" wrapText="1"/>
    </xf>
    <xf numFmtId="3" fontId="35" fillId="0" borderId="0" xfId="76" applyFont="1" applyAlignment="1">
      <alignment horizontal="center"/>
    </xf>
    <xf numFmtId="1" fontId="34" fillId="0" borderId="10" xfId="72" applyFont="1" applyFill="1" applyBorder="1" applyAlignment="1">
      <alignment horizontal="center" vertical="center" wrapText="1"/>
    </xf>
    <xf numFmtId="1" fontId="34" fillId="0" borderId="0" xfId="72" applyFont="1" applyFill="1" applyAlignment="1">
      <alignment horizontal="center" vertical="center"/>
    </xf>
    <xf numFmtId="1" fontId="35" fillId="0" borderId="0" xfId="72" applyFont="1" applyFill="1" applyAlignment="1">
      <alignment horizontal="right" vertical="center"/>
    </xf>
    <xf numFmtId="0" fontId="35" fillId="0" borderId="0" xfId="77" applyFont="1" applyFill="1" applyAlignment="1">
      <alignment vertical="center"/>
    </xf>
    <xf numFmtId="3" fontId="35" fillId="0" borderId="0" xfId="77" applyNumberFormat="1" applyFont="1" applyFill="1" applyAlignment="1">
      <alignment vertical="center"/>
    </xf>
    <xf numFmtId="0" fontId="34" fillId="0" borderId="23" xfId="41" applyFont="1" applyBorder="1" applyAlignment="1">
      <alignment vertical="center"/>
    </xf>
    <xf numFmtId="3" fontId="35" fillId="33" borderId="23" xfId="41" applyNumberFormat="1" applyFont="1" applyFill="1" applyBorder="1" applyAlignment="1">
      <alignment vertical="center"/>
    </xf>
    <xf numFmtId="3" fontId="34" fillId="33" borderId="23" xfId="41" applyNumberFormat="1" applyFont="1" applyFill="1" applyBorder="1" applyAlignment="1">
      <alignment vertical="center"/>
    </xf>
    <xf numFmtId="0" fontId="37" fillId="0" borderId="0" xfId="48" quotePrefix="1" applyFont="1" applyFill="1" applyBorder="1" applyAlignment="1">
      <alignment horizontal="center" vertical="center"/>
    </xf>
    <xf numFmtId="0" fontId="37" fillId="0" borderId="23" xfId="48" quotePrefix="1" applyFont="1" applyFill="1" applyBorder="1" applyAlignment="1">
      <alignment horizontal="center" vertical="center"/>
    </xf>
    <xf numFmtId="0" fontId="34" fillId="0" borderId="10" xfId="41" applyFont="1" applyFill="1" applyBorder="1" applyAlignment="1">
      <alignment horizontal="center" vertical="center" wrapText="1"/>
    </xf>
    <xf numFmtId="0" fontId="35" fillId="0" borderId="23" xfId="41" applyFont="1" applyFill="1" applyBorder="1" applyAlignment="1">
      <alignment horizontal="left" wrapText="1"/>
    </xf>
    <xf numFmtId="3" fontId="44" fillId="0" borderId="23" xfId="66" applyNumberFormat="1" applyFont="1" applyFill="1" applyBorder="1" applyAlignment="1">
      <alignment horizontal="center" vertical="center"/>
    </xf>
    <xf numFmtId="165" fontId="34" fillId="0" borderId="23" xfId="67" applyNumberFormat="1" applyFont="1" applyFill="1" applyBorder="1" applyAlignment="1" applyProtection="1">
      <alignment horizontal="left" vertical="center"/>
    </xf>
    <xf numFmtId="3" fontId="39" fillId="0" borderId="23" xfId="65" applyNumberFormat="1" applyFont="1" applyFill="1" applyBorder="1"/>
    <xf numFmtId="3" fontId="35" fillId="0" borderId="23" xfId="41" applyNumberFormat="1" applyFont="1" applyFill="1" applyBorder="1" applyAlignment="1">
      <alignment vertical="center"/>
    </xf>
    <xf numFmtId="3" fontId="38" fillId="0" borderId="23" xfId="65" applyNumberFormat="1" applyFont="1" applyFill="1" applyBorder="1"/>
    <xf numFmtId="0" fontId="35" fillId="0" borderId="0" xfId="41" applyFont="1" applyFill="1" applyBorder="1" applyAlignment="1">
      <alignment horizontal="left" wrapText="1"/>
    </xf>
    <xf numFmtId="3" fontId="44" fillId="0" borderId="23" xfId="66" applyNumberFormat="1" applyFont="1" applyBorder="1" applyAlignment="1">
      <alignment horizontal="center" vertical="center"/>
    </xf>
    <xf numFmtId="3" fontId="39" fillId="0" borderId="23" xfId="65" applyNumberFormat="1" applyFont="1" applyBorder="1" applyAlignment="1">
      <alignment vertical="center"/>
    </xf>
    <xf numFmtId="3" fontId="38" fillId="0" borderId="23" xfId="65" applyNumberFormat="1" applyFont="1" applyBorder="1" applyAlignment="1">
      <alignment vertical="center"/>
    </xf>
    <xf numFmtId="3" fontId="35" fillId="0" borderId="0" xfId="69" applyNumberFormat="1" applyFont="1" applyFill="1" applyAlignment="1">
      <alignment vertical="center"/>
    </xf>
    <xf numFmtId="0" fontId="34" fillId="0" borderId="0" xfId="41" quotePrefix="1" applyFont="1" applyFill="1" applyBorder="1" applyAlignment="1">
      <alignment horizontal="left" vertical="center" wrapText="1"/>
    </xf>
    <xf numFmtId="0" fontId="35" fillId="0" borderId="0" xfId="41" applyFont="1" applyFill="1" applyAlignment="1">
      <alignment vertical="center"/>
    </xf>
    <xf numFmtId="3" fontId="39" fillId="0" borderId="0" xfId="73" applyNumberFormat="1" applyFont="1" applyAlignment="1">
      <alignment vertical="center"/>
    </xf>
    <xf numFmtId="3" fontId="38" fillId="0" borderId="0" xfId="73" applyNumberFormat="1" applyFont="1" applyAlignment="1">
      <alignment vertical="center"/>
    </xf>
    <xf numFmtId="1" fontId="34" fillId="0" borderId="11" xfId="72" applyFont="1" applyFill="1" applyBorder="1" applyAlignment="1">
      <alignment horizontal="center" vertical="center" wrapText="1"/>
    </xf>
    <xf numFmtId="0" fontId="35" fillId="0" borderId="0" xfId="79" applyFont="1" applyFill="1"/>
    <xf numFmtId="0" fontId="36" fillId="0" borderId="0" xfId="79" applyFont="1" applyFill="1" applyBorder="1"/>
    <xf numFmtId="0" fontId="36" fillId="0" borderId="0" xfId="79" applyFont="1" applyFill="1"/>
    <xf numFmtId="3" fontId="36" fillId="0" borderId="0" xfId="79" applyNumberFormat="1" applyFont="1" applyFill="1" applyBorder="1"/>
    <xf numFmtId="0" fontId="36" fillId="0" borderId="23" xfId="79" applyFont="1" applyFill="1" applyBorder="1"/>
    <xf numFmtId="3" fontId="36" fillId="0" borderId="0" xfId="79" applyNumberFormat="1" applyFont="1" applyFill="1"/>
    <xf numFmtId="0" fontId="37" fillId="0" borderId="0" xfId="79" applyFont="1" applyFill="1" applyBorder="1"/>
    <xf numFmtId="166" fontId="35" fillId="0" borderId="0" xfId="79" applyNumberFormat="1" applyFont="1" applyFill="1"/>
    <xf numFmtId="0" fontId="49" fillId="0" borderId="14" xfId="79" applyFont="1" applyFill="1" applyBorder="1" applyAlignment="1">
      <alignment vertical="center"/>
    </xf>
    <xf numFmtId="0" fontId="50" fillId="0" borderId="15" xfId="79" applyFont="1" applyFill="1" applyBorder="1" applyAlignment="1"/>
    <xf numFmtId="0" fontId="50" fillId="0" borderId="15" xfId="79" applyFont="1" applyFill="1" applyBorder="1"/>
    <xf numFmtId="0" fontId="49" fillId="0" borderId="15" xfId="79" applyFont="1" applyFill="1" applyBorder="1" applyAlignment="1">
      <alignment horizontal="left"/>
    </xf>
    <xf numFmtId="0" fontId="50" fillId="0" borderId="15" xfId="79" applyFont="1" applyFill="1" applyBorder="1" applyAlignment="1">
      <alignment horizontal="center"/>
    </xf>
    <xf numFmtId="0" fontId="50" fillId="0" borderId="15" xfId="79" applyFont="1" applyFill="1" applyBorder="1" applyAlignment="1">
      <alignment horizontal="left"/>
    </xf>
    <xf numFmtId="0" fontId="50" fillId="0" borderId="16" xfId="79" applyFont="1" applyFill="1" applyBorder="1" applyAlignment="1">
      <alignment vertical="center" wrapText="1"/>
    </xf>
    <xf numFmtId="0" fontId="49" fillId="0" borderId="17" xfId="79" applyFont="1" applyFill="1" applyBorder="1" applyAlignment="1">
      <alignment vertical="center"/>
    </xf>
    <xf numFmtId="0" fontId="50" fillId="0" borderId="0" xfId="79" applyFont="1" applyFill="1" applyBorder="1" applyAlignment="1"/>
    <xf numFmtId="0" fontId="50" fillId="0" borderId="0" xfId="79" applyFont="1" applyFill="1" applyBorder="1"/>
    <xf numFmtId="0" fontId="49" fillId="0" borderId="0" xfId="79" applyFont="1" applyFill="1" applyBorder="1" applyAlignment="1">
      <alignment horizontal="left"/>
    </xf>
    <xf numFmtId="0" fontId="50" fillId="0" borderId="0" xfId="79" applyFont="1" applyFill="1" applyBorder="1" applyAlignment="1">
      <alignment horizontal="center"/>
    </xf>
    <xf numFmtId="0" fontId="50" fillId="0" borderId="0" xfId="79" applyFont="1" applyFill="1" applyBorder="1" applyAlignment="1">
      <alignment horizontal="left"/>
    </xf>
    <xf numFmtId="0" fontId="50" fillId="0" borderId="18" xfId="79" applyFont="1" applyFill="1" applyBorder="1" applyAlignment="1">
      <alignment vertical="center" wrapText="1"/>
    </xf>
    <xf numFmtId="0" fontId="50" fillId="0" borderId="17" xfId="79" applyFont="1" applyFill="1" applyBorder="1" applyAlignment="1">
      <alignment vertical="center"/>
    </xf>
    <xf numFmtId="0" fontId="49" fillId="0" borderId="17" xfId="79" applyFont="1" applyFill="1" applyBorder="1" applyAlignment="1">
      <alignment horizontal="center"/>
    </xf>
    <xf numFmtId="0" fontId="49" fillId="0" borderId="0" xfId="79" applyFont="1" applyFill="1" applyBorder="1" applyAlignment="1">
      <alignment horizontal="center"/>
    </xf>
    <xf numFmtId="0" fontId="49" fillId="0" borderId="18" xfId="79" applyFont="1" applyFill="1" applyBorder="1" applyAlignment="1">
      <alignment horizontal="center"/>
    </xf>
    <xf numFmtId="0" fontId="50" fillId="0" borderId="17" xfId="79" applyFont="1" applyFill="1" applyBorder="1"/>
    <xf numFmtId="0" fontId="49" fillId="0" borderId="0" xfId="79" applyFont="1" applyFill="1" applyBorder="1" applyAlignment="1">
      <alignment horizontal="left" vertical="center"/>
    </xf>
    <xf numFmtId="0" fontId="50" fillId="0" borderId="0" xfId="79" applyFont="1" applyFill="1" applyBorder="1" applyAlignment="1">
      <alignment horizontal="left" vertical="center"/>
    </xf>
    <xf numFmtId="0" fontId="50" fillId="0" borderId="0" xfId="79" applyFont="1" applyFill="1" applyBorder="1" applyAlignment="1">
      <alignment horizontal="left" wrapText="1"/>
    </xf>
    <xf numFmtId="0" fontId="50" fillId="0" borderId="18" xfId="79" applyFont="1" applyFill="1" applyBorder="1" applyAlignment="1">
      <alignment horizontal="center" vertical="center"/>
    </xf>
    <xf numFmtId="0" fontId="49" fillId="0" borderId="0" xfId="79" applyFont="1" applyFill="1" applyBorder="1" applyAlignment="1">
      <alignment horizontal="left" vertical="center" wrapText="1"/>
    </xf>
    <xf numFmtId="0" fontId="50" fillId="0" borderId="0" xfId="79" applyFont="1" applyFill="1" applyBorder="1" applyAlignment="1">
      <alignment vertical="center" wrapText="1"/>
    </xf>
    <xf numFmtId="0" fontId="50" fillId="0" borderId="0" xfId="79" applyFont="1" applyFill="1" applyBorder="1" applyAlignment="1">
      <alignment horizontal="left" vertical="center" wrapText="1"/>
    </xf>
    <xf numFmtId="166" fontId="50" fillId="0" borderId="0" xfId="80" applyNumberFormat="1" applyFont="1" applyFill="1" applyBorder="1" applyAlignment="1">
      <alignment horizontal="center"/>
    </xf>
    <xf numFmtId="0" fontId="50" fillId="0" borderId="18" xfId="79" applyFont="1" applyFill="1" applyBorder="1"/>
    <xf numFmtId="0" fontId="50" fillId="0" borderId="0" xfId="79" applyFont="1" applyFill="1" applyBorder="1" applyAlignment="1">
      <alignment horizontal="center" vertical="center"/>
    </xf>
    <xf numFmtId="0" fontId="50" fillId="0" borderId="0" xfId="79" quotePrefix="1" applyFont="1" applyFill="1" applyBorder="1" applyAlignment="1">
      <alignment horizontal="left"/>
    </xf>
    <xf numFmtId="0" fontId="49" fillId="0" borderId="0" xfId="79" applyFont="1" applyFill="1" applyBorder="1" applyAlignment="1">
      <alignment horizontal="right" vertical="center" wrapText="1"/>
    </xf>
    <xf numFmtId="0" fontId="49" fillId="0" borderId="0" xfId="79" applyFont="1" applyFill="1" applyBorder="1" applyAlignment="1">
      <alignment horizontal="right"/>
    </xf>
    <xf numFmtId="0" fontId="50" fillId="0" borderId="24" xfId="79" applyFont="1" applyFill="1" applyBorder="1"/>
    <xf numFmtId="0" fontId="49" fillId="0" borderId="23" xfId="79" applyFont="1" applyFill="1" applyBorder="1" applyAlignment="1">
      <alignment horizontal="left"/>
    </xf>
    <xf numFmtId="0" fontId="50" fillId="0" borderId="23" xfId="79" applyFont="1" applyFill="1" applyBorder="1" applyAlignment="1">
      <alignment horizontal="left"/>
    </xf>
    <xf numFmtId="0" fontId="50" fillId="0" borderId="23" xfId="79" applyFont="1" applyFill="1" applyBorder="1" applyAlignment="1">
      <alignment horizontal="center"/>
    </xf>
    <xf numFmtId="166" fontId="50" fillId="0" borderId="23" xfId="80" applyNumberFormat="1" applyFont="1" applyFill="1" applyBorder="1" applyAlignment="1">
      <alignment horizontal="center"/>
    </xf>
    <xf numFmtId="0" fontId="50" fillId="0" borderId="23" xfId="79" applyFont="1" applyFill="1" applyBorder="1"/>
    <xf numFmtId="0" fontId="50" fillId="0" borderId="21" xfId="79" applyFont="1" applyFill="1" applyBorder="1"/>
    <xf numFmtId="0" fontId="49" fillId="0" borderId="15" xfId="79" applyFont="1" applyFill="1" applyBorder="1" applyAlignment="1">
      <alignment horizontal="center"/>
    </xf>
    <xf numFmtId="0" fontId="49" fillId="0" borderId="0" xfId="79" applyFont="1" applyFill="1" applyBorder="1" applyAlignment="1">
      <alignment horizontal="right" vertical="center"/>
    </xf>
    <xf numFmtId="0" fontId="49" fillId="0" borderId="23" xfId="79" applyFont="1" applyFill="1" applyBorder="1"/>
    <xf numFmtId="1" fontId="34" fillId="0" borderId="10" xfId="72" applyFont="1" applyFill="1" applyBorder="1" applyAlignment="1">
      <alignment horizontal="center" vertical="center" wrapText="1"/>
    </xf>
    <xf numFmtId="3" fontId="35" fillId="0" borderId="0" xfId="72" applyNumberFormat="1" applyFont="1" applyFill="1" applyAlignment="1">
      <alignment horizontal="right" vertical="center"/>
    </xf>
    <xf numFmtId="3" fontId="34" fillId="0" borderId="0" xfId="72" applyNumberFormat="1" applyFont="1" applyFill="1" applyAlignment="1">
      <alignment vertical="center"/>
    </xf>
    <xf numFmtId="3" fontId="35" fillId="0" borderId="0" xfId="72" applyNumberFormat="1" applyFont="1" applyFill="1" applyAlignment="1">
      <alignment vertical="center"/>
    </xf>
    <xf numFmtId="0" fontId="35" fillId="0" borderId="0" xfId="81" applyFont="1"/>
    <xf numFmtId="0" fontId="39" fillId="0" borderId="0" xfId="81" applyFont="1"/>
    <xf numFmtId="0" fontId="35" fillId="0" borderId="11" xfId="81" applyFont="1" applyBorder="1" applyAlignment="1">
      <alignment vertical="center"/>
    </xf>
    <xf numFmtId="0" fontId="34" fillId="0" borderId="11" xfId="81" applyFont="1" applyBorder="1" applyAlignment="1">
      <alignment vertical="center"/>
    </xf>
    <xf numFmtId="3" fontId="39" fillId="0" borderId="0" xfId="81" applyNumberFormat="1" applyFont="1" applyAlignment="1">
      <alignment vertical="center"/>
    </xf>
    <xf numFmtId="3" fontId="38" fillId="0" borderId="11" xfId="81" applyNumberFormat="1" applyFont="1" applyBorder="1" applyAlignment="1">
      <alignment vertical="center"/>
    </xf>
    <xf numFmtId="3" fontId="34" fillId="0" borderId="0" xfId="67" applyNumberFormat="1" applyFont="1" applyFill="1" applyBorder="1" applyAlignment="1" applyProtection="1">
      <alignment horizontal="center" vertical="center"/>
    </xf>
    <xf numFmtId="3" fontId="39" fillId="0" borderId="0" xfId="81" applyNumberFormat="1" applyFont="1" applyAlignment="1">
      <alignment horizontal="center" vertical="center"/>
    </xf>
    <xf numFmtId="3" fontId="35" fillId="0" borderId="0" xfId="72" applyNumberFormat="1" applyFont="1" applyFill="1" applyBorder="1" applyAlignment="1">
      <alignment horizontal="center" vertical="center" wrapText="1"/>
    </xf>
    <xf numFmtId="3" fontId="34" fillId="0" borderId="0" xfId="75" applyNumberFormat="1" applyFont="1" applyFill="1" applyBorder="1" applyAlignment="1">
      <alignment horizontal="center" vertical="center" wrapText="1"/>
    </xf>
    <xf numFmtId="3" fontId="38" fillId="0" borderId="0" xfId="81" applyNumberFormat="1" applyFont="1" applyAlignment="1">
      <alignment horizontal="center" vertical="center"/>
    </xf>
    <xf numFmtId="3" fontId="38" fillId="0" borderId="0" xfId="81" applyNumberFormat="1" applyFont="1" applyAlignment="1">
      <alignment vertical="center"/>
    </xf>
    <xf numFmtId="0" fontId="34" fillId="0" borderId="10" xfId="41" applyFont="1" applyFill="1" applyBorder="1" applyAlignment="1">
      <alignment horizontal="center" vertical="center" wrapText="1"/>
    </xf>
    <xf numFmtId="0" fontId="34" fillId="0" borderId="12" xfId="41" applyFont="1" applyFill="1" applyBorder="1" applyAlignment="1">
      <alignment horizontal="center" vertical="center" wrapText="1"/>
    </xf>
    <xf numFmtId="0" fontId="34" fillId="0" borderId="13" xfId="41" applyFont="1" applyFill="1" applyBorder="1" applyAlignment="1">
      <alignment horizontal="center" vertical="center" wrapText="1"/>
    </xf>
    <xf numFmtId="0" fontId="34" fillId="0" borderId="23" xfId="41" applyFont="1" applyFill="1" applyBorder="1" applyAlignment="1">
      <alignment horizontal="center" vertical="center" wrapText="1"/>
    </xf>
    <xf numFmtId="0" fontId="34" fillId="0" borderId="10" xfId="41" applyFont="1" applyFill="1" applyBorder="1" applyAlignment="1">
      <alignment horizontal="center" vertical="center" wrapText="1"/>
    </xf>
    <xf numFmtId="0" fontId="34" fillId="0" borderId="12" xfId="41" applyFont="1" applyFill="1" applyBorder="1" applyAlignment="1">
      <alignment horizontal="center" vertical="center" wrapText="1"/>
    </xf>
    <xf numFmtId="0" fontId="34" fillId="0" borderId="13" xfId="41" applyFont="1" applyFill="1" applyBorder="1" applyAlignment="1">
      <alignment horizontal="center" vertical="center" wrapText="1"/>
    </xf>
    <xf numFmtId="0" fontId="34" fillId="0" borderId="23" xfId="41" applyFont="1" applyFill="1" applyBorder="1" applyAlignment="1">
      <alignment horizontal="center" vertical="center" wrapText="1"/>
    </xf>
    <xf numFmtId="3" fontId="40" fillId="0" borderId="0" xfId="1" applyNumberFormat="1" applyFont="1" applyFill="1" applyBorder="1" applyAlignment="1">
      <alignment horizontal="right" vertical="center" wrapText="1"/>
    </xf>
    <xf numFmtId="3" fontId="41" fillId="0" borderId="11" xfId="2" applyNumberFormat="1" applyFont="1" applyFill="1" applyBorder="1" applyAlignment="1">
      <alignment horizontal="right" vertical="center" wrapText="1"/>
    </xf>
    <xf numFmtId="0" fontId="35" fillId="0" borderId="0" xfId="44" applyFont="1" applyFill="1"/>
    <xf numFmtId="49" fontId="41" fillId="0" borderId="13" xfId="64" applyNumberFormat="1" applyFont="1" applyFill="1" applyBorder="1" applyAlignment="1">
      <alignment horizontal="center" vertical="center" wrapText="1"/>
    </xf>
    <xf numFmtId="0" fontId="40" fillId="0" borderId="0" xfId="65" applyFont="1" applyAlignment="1">
      <alignment vertical="center"/>
    </xf>
    <xf numFmtId="3" fontId="40" fillId="0" borderId="0" xfId="64" applyNumberFormat="1" applyFont="1" applyFill="1" applyBorder="1" applyAlignment="1">
      <alignment horizontal="right" vertical="center" wrapText="1"/>
    </xf>
    <xf numFmtId="3" fontId="41" fillId="0" borderId="0" xfId="64" applyNumberFormat="1" applyFont="1" applyFill="1" applyBorder="1" applyAlignment="1">
      <alignment horizontal="right" vertical="center" wrapText="1"/>
    </xf>
    <xf numFmtId="49" fontId="40" fillId="0" borderId="0" xfId="65" applyNumberFormat="1" applyFont="1" applyFill="1" applyBorder="1" applyAlignment="1">
      <alignment horizontal="left" vertical="center" wrapText="1"/>
    </xf>
    <xf numFmtId="3" fontId="41" fillId="0" borderId="0" xfId="65" applyNumberFormat="1" applyFont="1" applyFill="1" applyBorder="1" applyAlignment="1">
      <alignment horizontal="right" vertical="center" wrapText="1"/>
    </xf>
    <xf numFmtId="0" fontId="41" fillId="0" borderId="0" xfId="65" applyFont="1" applyFill="1" applyBorder="1" applyAlignment="1">
      <alignment horizontal="right" vertical="center" wrapText="1"/>
    </xf>
    <xf numFmtId="49" fontId="40" fillId="0" borderId="0" xfId="65" applyNumberFormat="1" applyFont="1" applyFill="1" applyBorder="1" applyAlignment="1">
      <alignment horizontal="left" vertical="top" wrapText="1"/>
    </xf>
    <xf numFmtId="3" fontId="41" fillId="0" borderId="11" xfId="64" applyNumberFormat="1" applyFont="1" applyFill="1" applyBorder="1" applyAlignment="1">
      <alignment horizontal="right" vertical="center" wrapText="1"/>
    </xf>
    <xf numFmtId="49" fontId="41" fillId="0" borderId="13" xfId="1" applyNumberFormat="1" applyFont="1" applyFill="1" applyBorder="1" applyAlignment="1">
      <alignment horizontal="center" vertical="center" wrapText="1"/>
    </xf>
    <xf numFmtId="49" fontId="41" fillId="0" borderId="10" xfId="1" applyNumberFormat="1" applyFont="1" applyFill="1" applyBorder="1" applyAlignment="1">
      <alignment horizontal="center" vertical="center" wrapText="1"/>
    </xf>
    <xf numFmtId="3" fontId="39" fillId="0" borderId="0" xfId="65" applyNumberFormat="1" applyFont="1" applyFill="1" applyAlignment="1">
      <alignment horizontal="left"/>
    </xf>
    <xf numFmtId="0" fontId="35" fillId="0" borderId="11" xfId="65" applyFont="1" applyFill="1" applyBorder="1" applyAlignment="1">
      <alignment vertical="center"/>
    </xf>
    <xf numFmtId="0" fontId="34" fillId="0" borderId="11" xfId="65" applyFont="1" applyFill="1" applyBorder="1" applyAlignment="1">
      <alignment vertical="center"/>
    </xf>
    <xf numFmtId="3" fontId="38" fillId="0" borderId="11" xfId="65" applyNumberFormat="1" applyFont="1" applyFill="1" applyBorder="1" applyAlignment="1">
      <alignment vertical="center"/>
    </xf>
    <xf numFmtId="0" fontId="39" fillId="0" borderId="0" xfId="65" applyFont="1" applyFill="1" applyAlignment="1">
      <alignment vertical="center"/>
    </xf>
    <xf numFmtId="0" fontId="35" fillId="0" borderId="0" xfId="41" applyFont="1" applyFill="1" applyBorder="1"/>
    <xf numFmtId="0" fontId="39" fillId="0" borderId="0" xfId="65" applyFont="1" applyBorder="1"/>
    <xf numFmtId="0" fontId="34" fillId="0" borderId="10" xfId="41" applyFont="1" applyFill="1" applyBorder="1" applyAlignment="1">
      <alignment horizontal="center" vertical="center" wrapText="1"/>
    </xf>
    <xf numFmtId="0" fontId="34" fillId="0" borderId="13" xfId="41" applyFont="1" applyFill="1" applyBorder="1" applyAlignment="1">
      <alignment horizontal="center" vertical="center" wrapText="1"/>
    </xf>
    <xf numFmtId="0" fontId="34" fillId="0" borderId="23" xfId="41" applyFont="1" applyFill="1" applyBorder="1" applyAlignment="1">
      <alignment horizontal="center" vertical="center" wrapText="1"/>
    </xf>
    <xf numFmtId="49" fontId="37" fillId="34" borderId="0" xfId="68" applyNumberFormat="1" applyFont="1" applyFill="1" applyBorder="1" applyAlignment="1">
      <alignment horizontal="left" vertical="center" wrapText="1"/>
    </xf>
    <xf numFmtId="0" fontId="41" fillId="34" borderId="0" xfId="68" applyFont="1" applyFill="1" applyBorder="1" applyAlignment="1">
      <alignment horizontal="center" vertical="center" wrapText="1"/>
    </xf>
    <xf numFmtId="0" fontId="41" fillId="0" borderId="0" xfId="68" applyFont="1" applyFill="1" applyBorder="1" applyAlignment="1">
      <alignment horizontal="center" vertical="center" wrapText="1"/>
    </xf>
    <xf numFmtId="3" fontId="41" fillId="0" borderId="0" xfId="68" applyNumberFormat="1" applyFont="1" applyFill="1" applyBorder="1" applyAlignment="1">
      <alignment horizontal="center" vertical="center" wrapText="1"/>
    </xf>
    <xf numFmtId="3" fontId="41" fillId="34" borderId="0" xfId="68" applyNumberFormat="1" applyFont="1" applyFill="1" applyBorder="1" applyAlignment="1">
      <alignment horizontal="center" vertical="center" wrapText="1"/>
    </xf>
    <xf numFmtId="49" fontId="41" fillId="0" borderId="11" xfId="68" applyNumberFormat="1" applyFont="1" applyFill="1" applyBorder="1" applyAlignment="1">
      <alignment horizontal="left" vertical="center" wrapText="1"/>
    </xf>
    <xf numFmtId="3" fontId="41" fillId="0" borderId="11" xfId="68" applyNumberFormat="1" applyFont="1" applyFill="1" applyBorder="1" applyAlignment="1">
      <alignment horizontal="center" vertical="center" wrapText="1"/>
    </xf>
    <xf numFmtId="0" fontId="40" fillId="0" borderId="0" xfId="70" applyFont="1" applyAlignment="1">
      <alignment horizontal="left" vertical="center" wrapText="1"/>
    </xf>
    <xf numFmtId="49" fontId="41" fillId="0" borderId="11" xfId="70" applyNumberFormat="1" applyFont="1" applyFill="1" applyBorder="1" applyAlignment="1">
      <alignment horizontal="left" vertical="center" wrapText="1"/>
    </xf>
    <xf numFmtId="0" fontId="54" fillId="0" borderId="0" xfId="70" applyFont="1" applyAlignment="1">
      <alignment horizontal="left" wrapText="1"/>
    </xf>
    <xf numFmtId="3" fontId="41" fillId="0" borderId="0" xfId="70" applyNumberFormat="1" applyFont="1" applyFill="1" applyBorder="1" applyAlignment="1">
      <alignment horizontal="center" vertical="center"/>
    </xf>
    <xf numFmtId="0" fontId="40" fillId="0" borderId="0" xfId="70" applyFont="1" applyFill="1" applyBorder="1" applyAlignment="1">
      <alignment horizontal="center" vertical="center"/>
    </xf>
    <xf numFmtId="0" fontId="41" fillId="0" borderId="0" xfId="70" applyFont="1" applyFill="1" applyBorder="1" applyAlignment="1">
      <alignment horizontal="center" vertical="center" wrapText="1"/>
    </xf>
    <xf numFmtId="0" fontId="40" fillId="0" borderId="0" xfId="70" applyFont="1" applyFill="1" applyBorder="1" applyAlignment="1">
      <alignment horizontal="center" vertical="center" wrapText="1"/>
    </xf>
    <xf numFmtId="3" fontId="40" fillId="0" borderId="0" xfId="70" applyNumberFormat="1" applyFont="1" applyFill="1" applyBorder="1" applyAlignment="1">
      <alignment horizontal="center" vertical="center"/>
    </xf>
    <xf numFmtId="3" fontId="40" fillId="0" borderId="0" xfId="70" applyNumberFormat="1" applyFont="1" applyFill="1" applyBorder="1" applyAlignment="1">
      <alignment horizontal="center" vertical="center" wrapText="1"/>
    </xf>
    <xf numFmtId="3" fontId="41" fillId="0" borderId="11" xfId="70" applyNumberFormat="1" applyFont="1" applyFill="1" applyBorder="1" applyAlignment="1">
      <alignment horizontal="center" vertical="center" wrapText="1"/>
    </xf>
    <xf numFmtId="49" fontId="34" fillId="0" borderId="13" xfId="64" applyNumberFormat="1" applyFont="1" applyFill="1" applyBorder="1" applyAlignment="1">
      <alignment horizontal="center" vertical="center" wrapText="1"/>
    </xf>
    <xf numFmtId="0" fontId="52" fillId="0" borderId="23" xfId="71" applyFont="1" applyBorder="1" applyAlignment="1">
      <alignment vertical="center" wrapText="1"/>
    </xf>
    <xf numFmtId="49" fontId="34" fillId="0" borderId="12" xfId="1" applyNumberFormat="1" applyFont="1" applyFill="1" applyBorder="1" applyAlignment="1">
      <alignment horizontal="center" vertical="center" wrapText="1"/>
    </xf>
    <xf numFmtId="49" fontId="34" fillId="0" borderId="13" xfId="1" applyNumberFormat="1" applyFont="1" applyFill="1" applyBorder="1" applyAlignment="1">
      <alignment horizontal="center" vertical="center" wrapText="1"/>
    </xf>
    <xf numFmtId="49" fontId="34" fillId="0" borderId="10" xfId="1" applyNumberFormat="1" applyFont="1" applyFill="1" applyBorder="1" applyAlignment="1">
      <alignment horizontal="center" vertical="center" wrapText="1"/>
    </xf>
    <xf numFmtId="1" fontId="37" fillId="0" borderId="11" xfId="72" applyFont="1" applyFill="1" applyBorder="1" applyAlignment="1">
      <alignment vertical="center" wrapText="1"/>
    </xf>
    <xf numFmtId="1" fontId="34" fillId="0" borderId="11" xfId="72" applyFont="1" applyFill="1" applyBorder="1" applyAlignment="1">
      <alignment vertical="center" wrapText="1"/>
    </xf>
    <xf numFmtId="3" fontId="38" fillId="0" borderId="0" xfId="73" applyNumberFormat="1" applyFont="1"/>
    <xf numFmtId="0" fontId="34" fillId="0" borderId="11" xfId="43" applyFont="1" applyBorder="1" applyAlignment="1">
      <alignment vertical="center" wrapText="1"/>
    </xf>
    <xf numFmtId="3" fontId="34" fillId="0" borderId="11" xfId="81" applyNumberFormat="1" applyFont="1" applyBorder="1" applyAlignment="1">
      <alignment horizontal="right" vertical="center"/>
    </xf>
    <xf numFmtId="3" fontId="35" fillId="0" borderId="0" xfId="72" applyNumberFormat="1" applyFont="1" applyFill="1" applyBorder="1" applyAlignment="1">
      <alignment horizontal="right" wrapText="1"/>
    </xf>
    <xf numFmtId="3" fontId="34" fillId="0" borderId="0" xfId="67" applyNumberFormat="1" applyFont="1" applyFill="1" applyBorder="1" applyAlignment="1" applyProtection="1">
      <alignment horizontal="right" vertical="center"/>
    </xf>
    <xf numFmtId="3" fontId="35" fillId="0" borderId="0" xfId="72" applyNumberFormat="1" applyFont="1" applyFill="1" applyBorder="1" applyAlignment="1">
      <alignment horizontal="right" vertical="center" wrapText="1"/>
    </xf>
    <xf numFmtId="3" fontId="39" fillId="0" borderId="0" xfId="81" applyNumberFormat="1" applyFont="1" applyAlignment="1">
      <alignment horizontal="right" vertical="center"/>
    </xf>
    <xf numFmtId="3" fontId="38" fillId="0" borderId="0" xfId="81" applyNumberFormat="1" applyFont="1" applyAlignment="1">
      <alignment horizontal="right" vertical="center"/>
    </xf>
    <xf numFmtId="3" fontId="34" fillId="0" borderId="0" xfId="75" applyNumberFormat="1" applyFont="1" applyFill="1" applyBorder="1" applyAlignment="1">
      <alignment horizontal="right" vertical="center" wrapText="1"/>
    </xf>
    <xf numFmtId="3" fontId="34" fillId="0" borderId="23" xfId="67" applyNumberFormat="1" applyFont="1" applyFill="1" applyBorder="1" applyAlignment="1" applyProtection="1">
      <alignment horizontal="right" vertical="center"/>
    </xf>
    <xf numFmtId="3" fontId="35" fillId="0" borderId="23" xfId="72" applyNumberFormat="1" applyFont="1" applyFill="1" applyBorder="1" applyAlignment="1">
      <alignment horizontal="right" vertical="center" wrapText="1"/>
    </xf>
    <xf numFmtId="3" fontId="39" fillId="0" borderId="23" xfId="81" applyNumberFormat="1" applyFont="1" applyBorder="1" applyAlignment="1">
      <alignment horizontal="right" vertical="center"/>
    </xf>
    <xf numFmtId="3" fontId="35" fillId="0" borderId="23" xfId="72" applyNumberFormat="1" applyFont="1" applyFill="1" applyBorder="1" applyAlignment="1">
      <alignment horizontal="right" wrapText="1"/>
    </xf>
    <xf numFmtId="3" fontId="34" fillId="0" borderId="11" xfId="41" applyNumberFormat="1" applyFont="1" applyFill="1" applyBorder="1"/>
    <xf numFmtId="3" fontId="34" fillId="0" borderId="0" xfId="41" applyNumberFormat="1" applyFont="1" applyFill="1"/>
    <xf numFmtId="3" fontId="35" fillId="0" borderId="23" xfId="41" applyNumberFormat="1" applyFont="1" applyFill="1" applyBorder="1"/>
    <xf numFmtId="0" fontId="55" fillId="0" borderId="0" xfId="41" applyFont="1" applyAlignment="1">
      <alignment vertical="center" wrapText="1"/>
    </xf>
    <xf numFmtId="0" fontId="19" fillId="0" borderId="0" xfId="41"/>
    <xf numFmtId="0" fontId="55" fillId="0" borderId="25" xfId="41" applyFont="1" applyBorder="1" applyAlignment="1">
      <alignment vertical="center" wrapText="1"/>
    </xf>
    <xf numFmtId="0" fontId="56" fillId="0" borderId="0" xfId="41" applyFont="1" applyAlignment="1">
      <alignment horizontal="center" vertical="center" wrapText="1"/>
    </xf>
    <xf numFmtId="0" fontId="55" fillId="0" borderId="26" xfId="41" applyFont="1" applyBorder="1" applyAlignment="1">
      <alignment vertical="center" wrapText="1"/>
    </xf>
    <xf numFmtId="49" fontId="41" fillId="0" borderId="13" xfId="64" applyNumberFormat="1" applyFont="1" applyFill="1" applyBorder="1" applyAlignment="1">
      <alignment horizontal="center" vertical="center" wrapText="1"/>
    </xf>
    <xf numFmtId="0" fontId="34" fillId="0" borderId="13" xfId="48" applyFont="1" applyFill="1" applyBorder="1" applyAlignment="1">
      <alignment horizontal="center" vertical="center" wrapText="1"/>
    </xf>
    <xf numFmtId="1" fontId="35" fillId="0" borderId="13" xfId="72" applyFont="1" applyFill="1" applyBorder="1" applyAlignment="1">
      <alignment horizontal="center" vertical="center" wrapText="1"/>
    </xf>
    <xf numFmtId="1" fontId="35" fillId="0" borderId="10" xfId="72" applyFont="1" applyFill="1" applyBorder="1" applyAlignment="1">
      <alignment horizontal="center" vertical="center" wrapText="1"/>
    </xf>
    <xf numFmtId="1" fontId="34" fillId="0" borderId="10" xfId="72" applyFont="1" applyFill="1" applyBorder="1" applyAlignment="1">
      <alignment horizontal="center" vertical="center" wrapText="1"/>
    </xf>
    <xf numFmtId="0" fontId="34" fillId="0" borderId="13" xfId="48" applyFont="1" applyFill="1" applyBorder="1" applyAlignment="1">
      <alignment horizontal="center" vertical="center" wrapText="1"/>
    </xf>
    <xf numFmtId="1" fontId="35" fillId="0" borderId="13" xfId="72" applyFont="1" applyFill="1" applyBorder="1" applyAlignment="1">
      <alignment horizontal="center" vertical="center" wrapText="1"/>
    </xf>
    <xf numFmtId="1" fontId="35" fillId="0" borderId="10" xfId="72" applyFont="1" applyFill="1" applyBorder="1" applyAlignment="1">
      <alignment horizontal="center" vertical="center" wrapText="1"/>
    </xf>
    <xf numFmtId="1" fontId="34" fillId="0" borderId="10" xfId="72" applyFont="1" applyFill="1" applyBorder="1" applyAlignment="1">
      <alignment horizontal="center" vertical="center" wrapText="1"/>
    </xf>
    <xf numFmtId="0" fontId="39" fillId="0" borderId="11" xfId="71" applyFont="1" applyBorder="1"/>
    <xf numFmtId="0" fontId="37" fillId="0" borderId="0" xfId="74" applyFont="1" applyFill="1" applyBorder="1" applyAlignment="1">
      <alignment horizontal="center" vertical="center" wrapText="1"/>
    </xf>
    <xf numFmtId="3" fontId="34" fillId="0" borderId="13" xfId="76" applyFont="1" applyFill="1" applyBorder="1" applyAlignment="1">
      <alignment horizontal="center" vertical="center" wrapText="1"/>
    </xf>
    <xf numFmtId="1" fontId="35" fillId="0" borderId="23" xfId="72" applyFont="1" applyFill="1" applyBorder="1" applyAlignment="1">
      <alignment horizontal="right" vertical="center"/>
    </xf>
    <xf numFmtId="49" fontId="41" fillId="0" borderId="13" xfId="64" applyNumberFormat="1" applyFont="1" applyFill="1" applyBorder="1" applyAlignment="1">
      <alignment horizontal="center" vertical="center" wrapText="1"/>
    </xf>
    <xf numFmtId="49" fontId="34" fillId="0" borderId="13" xfId="64" applyNumberFormat="1" applyFont="1" applyFill="1" applyBorder="1" applyAlignment="1">
      <alignment horizontal="center" vertical="center" wrapText="1"/>
    </xf>
    <xf numFmtId="0" fontId="40" fillId="0" borderId="0" xfId="65" applyFont="1" applyAlignment="1">
      <alignment vertical="center" wrapText="1"/>
    </xf>
    <xf numFmtId="0" fontId="11" fillId="0" borderId="0" xfId="68" applyFont="1" applyFill="1"/>
    <xf numFmtId="3" fontId="35" fillId="33" borderId="0" xfId="41" applyNumberFormat="1" applyFont="1" applyFill="1" applyBorder="1" applyAlignment="1">
      <alignment vertical="center"/>
    </xf>
    <xf numFmtId="1" fontId="35" fillId="0" borderId="23" xfId="72" applyFont="1" applyFill="1" applyBorder="1"/>
    <xf numFmtId="0" fontId="48" fillId="0" borderId="0" xfId="68" applyFont="1" applyFill="1" applyAlignment="1">
      <alignment horizontal="right"/>
    </xf>
    <xf numFmtId="0" fontId="64" fillId="0" borderId="0" xfId="0" applyFont="1" applyBorder="1" applyAlignment="1">
      <alignment horizontal="center" vertical="center"/>
    </xf>
    <xf numFmtId="0" fontId="0" fillId="0" borderId="0" xfId="0" applyBorder="1"/>
    <xf numFmtId="0" fontId="64" fillId="0" borderId="0" xfId="0" applyFont="1" applyBorder="1" applyAlignment="1">
      <alignment horizontal="center" vertical="top" wrapText="1"/>
    </xf>
    <xf numFmtId="0" fontId="0" fillId="0" borderId="0" xfId="0" applyBorder="1" applyAlignment="1">
      <alignment vertical="top"/>
    </xf>
    <xf numFmtId="0" fontId="0" fillId="0" borderId="13" xfId="0" applyBorder="1" applyAlignment="1">
      <alignment vertical="top"/>
    </xf>
    <xf numFmtId="0" fontId="60" fillId="0" borderId="13" xfId="0" applyFont="1" applyBorder="1" applyAlignment="1">
      <alignment vertical="top"/>
    </xf>
    <xf numFmtId="0" fontId="61" fillId="0" borderId="13" xfId="0" applyFont="1" applyBorder="1" applyAlignment="1">
      <alignment vertical="top"/>
    </xf>
    <xf numFmtId="0" fontId="61" fillId="0" borderId="13" xfId="0" applyFont="1" applyBorder="1" applyAlignment="1">
      <alignment horizontal="left" vertical="top"/>
    </xf>
    <xf numFmtId="0" fontId="64" fillId="0" borderId="0" xfId="0" applyFont="1" applyBorder="1" applyAlignment="1">
      <alignment horizontal="justify" vertical="top" wrapText="1"/>
    </xf>
    <xf numFmtId="0" fontId="59" fillId="0" borderId="0" xfId="0" applyFont="1" applyBorder="1" applyAlignment="1">
      <alignment horizontal="justify" vertical="top" wrapText="1"/>
    </xf>
    <xf numFmtId="0" fontId="0" fillId="0" borderId="12" xfId="0" applyBorder="1" applyAlignment="1">
      <alignment vertical="top"/>
    </xf>
    <xf numFmtId="0" fontId="61" fillId="0" borderId="12" xfId="0" applyFont="1" applyBorder="1" applyAlignment="1">
      <alignment vertical="top"/>
    </xf>
    <xf numFmtId="0" fontId="60" fillId="0" borderId="20" xfId="0" applyFont="1" applyBorder="1" applyAlignment="1">
      <alignment vertical="top"/>
    </xf>
    <xf numFmtId="0" fontId="61" fillId="0" borderId="20" xfId="0" applyFont="1" applyBorder="1" applyAlignment="1">
      <alignment vertical="top"/>
    </xf>
    <xf numFmtId="0" fontId="61" fillId="0" borderId="20" xfId="0" applyFont="1" applyBorder="1" applyAlignment="1">
      <alignment horizontal="left" vertical="top"/>
    </xf>
    <xf numFmtId="0" fontId="64" fillId="0" borderId="13"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2" xfId="0" applyFont="1" applyBorder="1" applyAlignment="1">
      <alignment horizontal="center" vertical="center" wrapText="1"/>
    </xf>
    <xf numFmtId="0" fontId="34" fillId="0" borderId="13" xfId="41" applyFont="1" applyFill="1" applyBorder="1" applyAlignment="1">
      <alignment horizontal="center" vertical="center" wrapText="1"/>
    </xf>
    <xf numFmtId="0" fontId="34" fillId="0" borderId="23" xfId="41" applyFont="1" applyFill="1" applyBorder="1" applyAlignment="1">
      <alignment horizontal="center" vertical="center" wrapText="1"/>
    </xf>
    <xf numFmtId="3" fontId="35" fillId="0" borderId="0" xfId="41" applyNumberFormat="1" applyFont="1"/>
    <xf numFmtId="0" fontId="44" fillId="0" borderId="0" xfId="66" quotePrefix="1" applyNumberFormat="1" applyFont="1" applyBorder="1" applyAlignment="1">
      <alignment horizontal="center" vertical="center"/>
    </xf>
    <xf numFmtId="0" fontId="67" fillId="0" borderId="0" xfId="41" applyFont="1"/>
    <xf numFmtId="0" fontId="66" fillId="0" borderId="0" xfId="73" applyFont="1"/>
    <xf numFmtId="1" fontId="67" fillId="0" borderId="0" xfId="72" applyFont="1" applyFill="1"/>
    <xf numFmtId="0" fontId="68" fillId="0" borderId="0" xfId="1" applyFont="1"/>
    <xf numFmtId="3" fontId="8" fillId="0" borderId="0" xfId="1" applyNumberFormat="1"/>
    <xf numFmtId="1" fontId="34" fillId="0" borderId="13" xfId="72" applyFont="1" applyFill="1" applyBorder="1" applyAlignment="1">
      <alignment horizontal="center" vertical="center" wrapText="1"/>
    </xf>
    <xf numFmtId="1" fontId="34" fillId="0" borderId="10" xfId="72" applyFont="1" applyFill="1" applyBorder="1" applyAlignment="1">
      <alignment horizontal="center" vertical="center" wrapText="1"/>
    </xf>
    <xf numFmtId="1" fontId="34" fillId="0" borderId="23" xfId="72" applyFont="1" applyFill="1" applyBorder="1" applyAlignment="1">
      <alignment horizontal="right"/>
    </xf>
    <xf numFmtId="3" fontId="0" fillId="0" borderId="0" xfId="0" applyNumberFormat="1"/>
    <xf numFmtId="0" fontId="12" fillId="33" borderId="0" xfId="0" applyFont="1" applyFill="1"/>
    <xf numFmtId="3" fontId="12" fillId="33" borderId="0" xfId="0" applyNumberFormat="1" applyFont="1" applyFill="1"/>
    <xf numFmtId="0" fontId="34" fillId="0" borderId="10" xfId="41" applyFont="1" applyFill="1" applyBorder="1" applyAlignment="1">
      <alignment horizontal="center" vertical="center" wrapText="1"/>
    </xf>
    <xf numFmtId="0" fontId="34" fillId="0" borderId="13" xfId="41" applyFont="1" applyFill="1" applyBorder="1" applyAlignment="1">
      <alignment horizontal="center" vertical="center" wrapText="1"/>
    </xf>
    <xf numFmtId="0" fontId="34" fillId="0" borderId="12" xfId="41" applyFont="1" applyFill="1" applyBorder="1" applyAlignment="1">
      <alignment horizontal="center" vertical="center" wrapText="1"/>
    </xf>
    <xf numFmtId="0" fontId="34" fillId="0" borderId="23" xfId="41" applyFont="1" applyFill="1" applyBorder="1" applyAlignment="1">
      <alignment horizontal="center" vertical="center" wrapText="1"/>
    </xf>
    <xf numFmtId="0" fontId="8" fillId="0" borderId="0" xfId="1" applyBorder="1"/>
    <xf numFmtId="0" fontId="39" fillId="0" borderId="23" xfId="65" applyFont="1" applyBorder="1"/>
    <xf numFmtId="0" fontId="35" fillId="0" borderId="23" xfId="41" applyFont="1" applyBorder="1"/>
    <xf numFmtId="0" fontId="39" fillId="33" borderId="0" xfId="65" applyFont="1" applyFill="1"/>
    <xf numFmtId="0" fontId="38" fillId="0" borderId="0" xfId="65" applyFont="1"/>
    <xf numFmtId="0" fontId="38" fillId="0" borderId="23" xfId="65" applyFont="1" applyBorder="1"/>
    <xf numFmtId="1" fontId="69" fillId="0" borderId="0" xfId="72" applyFont="1" applyFill="1"/>
    <xf numFmtId="0" fontId="69" fillId="0" borderId="0" xfId="81" applyFont="1"/>
    <xf numFmtId="0" fontId="34" fillId="0" borderId="11" xfId="43" applyFont="1" applyBorder="1" applyAlignment="1">
      <alignment horizontal="center" vertical="center" wrapText="1"/>
    </xf>
    <xf numFmtId="3" fontId="34" fillId="0" borderId="23" xfId="75" applyNumberFormat="1" applyFont="1" applyFill="1" applyBorder="1" applyAlignment="1">
      <alignment horizontal="right" vertical="center" wrapText="1"/>
    </xf>
    <xf numFmtId="1" fontId="34" fillId="0" borderId="0" xfId="72" quotePrefix="1" applyFont="1" applyFill="1" applyBorder="1" applyAlignment="1">
      <alignment horizontal="center" vertical="center" wrapText="1"/>
    </xf>
    <xf numFmtId="0" fontId="37" fillId="0" borderId="10" xfId="41" applyFont="1" applyFill="1" applyBorder="1" applyAlignment="1">
      <alignment horizontal="center" vertical="center" wrapText="1"/>
    </xf>
    <xf numFmtId="3" fontId="38" fillId="0" borderId="23" xfId="81" applyNumberFormat="1" applyFont="1" applyBorder="1" applyAlignment="1">
      <alignment horizontal="right" vertical="center"/>
    </xf>
    <xf numFmtId="1" fontId="35" fillId="33" borderId="13" xfId="72" applyFont="1" applyFill="1" applyBorder="1" applyAlignment="1">
      <alignment horizontal="center" vertical="center" wrapText="1"/>
    </xf>
    <xf numFmtId="1" fontId="35" fillId="33" borderId="10" xfId="72" applyFont="1" applyFill="1" applyBorder="1" applyAlignment="1">
      <alignment horizontal="center" vertical="center" wrapText="1"/>
    </xf>
    <xf numFmtId="0" fontId="35" fillId="0" borderId="23" xfId="41" applyFont="1" applyFill="1" applyBorder="1"/>
    <xf numFmtId="0" fontId="35" fillId="0" borderId="23" xfId="81" applyFont="1" applyBorder="1"/>
    <xf numFmtId="3" fontId="34" fillId="33" borderId="0" xfId="67" applyNumberFormat="1" applyFont="1" applyFill="1" applyBorder="1" applyAlignment="1" applyProtection="1">
      <alignment horizontal="right" vertical="center"/>
    </xf>
    <xf numFmtId="0" fontId="37" fillId="0" borderId="13" xfId="41" applyFont="1" applyFill="1" applyBorder="1" applyAlignment="1">
      <alignment horizontal="center" vertical="center" wrapText="1"/>
    </xf>
    <xf numFmtId="0" fontId="37" fillId="0" borderId="23" xfId="41" applyFont="1" applyFill="1" applyBorder="1" applyAlignment="1">
      <alignment horizontal="center" vertical="center" wrapText="1"/>
    </xf>
    <xf numFmtId="3" fontId="44" fillId="33" borderId="0" xfId="66" applyNumberFormat="1" applyFont="1" applyFill="1" applyBorder="1" applyAlignment="1">
      <alignment horizontal="center" vertical="center"/>
    </xf>
    <xf numFmtId="3" fontId="39" fillId="33" borderId="0" xfId="65" applyNumberFormat="1" applyFont="1" applyFill="1" applyBorder="1" applyAlignment="1">
      <alignment vertical="center"/>
    </xf>
    <xf numFmtId="3" fontId="38" fillId="33" borderId="0" xfId="65" applyNumberFormat="1" applyFont="1" applyFill="1" applyBorder="1" applyAlignment="1">
      <alignment vertical="center"/>
    </xf>
    <xf numFmtId="3" fontId="39" fillId="33" borderId="0" xfId="65" applyNumberFormat="1" applyFont="1" applyFill="1" applyBorder="1" applyAlignment="1">
      <alignment horizontal="right" vertical="center"/>
    </xf>
    <xf numFmtId="0" fontId="1" fillId="0" borderId="0" xfId="1" applyFont="1"/>
    <xf numFmtId="3" fontId="40" fillId="35" borderId="27" xfId="65" applyNumberFormat="1" applyFont="1" applyFill="1" applyBorder="1" applyAlignment="1">
      <alignment horizontal="right" vertical="center" wrapText="1"/>
    </xf>
    <xf numFmtId="0" fontId="40" fillId="35" borderId="27" xfId="65" applyFont="1" applyFill="1" applyBorder="1" applyAlignment="1">
      <alignment horizontal="right" vertical="center" wrapText="1"/>
    </xf>
    <xf numFmtId="3" fontId="41" fillId="35" borderId="27" xfId="65" applyNumberFormat="1" applyFont="1" applyFill="1" applyBorder="1" applyAlignment="1">
      <alignment horizontal="right" vertical="center" wrapText="1"/>
    </xf>
    <xf numFmtId="0" fontId="41" fillId="36" borderId="27" xfId="65" applyFont="1" applyFill="1" applyBorder="1" applyAlignment="1">
      <alignment horizontal="right" vertical="center" wrapText="1"/>
    </xf>
    <xf numFmtId="3" fontId="40" fillId="36" borderId="27" xfId="65" applyNumberFormat="1" applyFont="1" applyFill="1" applyBorder="1" applyAlignment="1">
      <alignment horizontal="right" vertical="center" wrapText="1"/>
    </xf>
    <xf numFmtId="0" fontId="40" fillId="36" borderId="27" xfId="65" applyFont="1" applyFill="1" applyBorder="1" applyAlignment="1">
      <alignment horizontal="right" vertical="center" wrapText="1"/>
    </xf>
    <xf numFmtId="3" fontId="41" fillId="36" borderId="27" xfId="65" applyNumberFormat="1" applyFont="1" applyFill="1" applyBorder="1" applyAlignment="1">
      <alignment horizontal="right" vertical="center" wrapText="1"/>
    </xf>
    <xf numFmtId="49" fontId="40" fillId="38" borderId="27" xfId="2" applyNumberFormat="1" applyFont="1" applyFill="1" applyBorder="1" applyAlignment="1">
      <alignment horizontal="left" vertical="center" wrapText="1"/>
    </xf>
    <xf numFmtId="0" fontId="40" fillId="38" borderId="27" xfId="42" applyFont="1" applyFill="1" applyBorder="1" applyAlignment="1">
      <alignment horizontal="right" vertical="center" wrapText="1"/>
    </xf>
    <xf numFmtId="3" fontId="40" fillId="38" borderId="27" xfId="42" applyNumberFormat="1" applyFont="1" applyFill="1" applyBorder="1" applyAlignment="1">
      <alignment horizontal="right" vertical="center" wrapText="1"/>
    </xf>
    <xf numFmtId="49" fontId="40" fillId="38" borderId="13" xfId="2" applyNumberFormat="1" applyFont="1" applyFill="1" applyBorder="1" applyAlignment="1">
      <alignment horizontal="left" vertical="center" wrapText="1"/>
    </xf>
    <xf numFmtId="0" fontId="40" fillId="38" borderId="13" xfId="42" applyFont="1" applyFill="1" applyBorder="1" applyAlignment="1">
      <alignment horizontal="right" vertical="center" wrapText="1"/>
    </xf>
    <xf numFmtId="3" fontId="40" fillId="38" borderId="13" xfId="42" applyNumberFormat="1" applyFont="1" applyFill="1" applyBorder="1" applyAlignment="1">
      <alignment horizontal="right" vertical="center" wrapText="1"/>
    </xf>
    <xf numFmtId="0" fontId="40" fillId="38" borderId="27" xfId="70" applyFont="1" applyFill="1" applyBorder="1" applyAlignment="1">
      <alignment horizontal="center" vertical="center"/>
    </xf>
    <xf numFmtId="3" fontId="41" fillId="38" borderId="27" xfId="70" applyNumberFormat="1" applyFont="1" applyFill="1" applyBorder="1" applyAlignment="1">
      <alignment horizontal="center" vertical="center" wrapText="1"/>
    </xf>
    <xf numFmtId="0" fontId="40" fillId="38" borderId="27" xfId="70" applyFont="1" applyFill="1" applyBorder="1" applyAlignment="1">
      <alignment horizontal="center" vertical="center" wrapText="1"/>
    </xf>
    <xf numFmtId="3" fontId="40" fillId="38" borderId="27" xfId="70" applyNumberFormat="1" applyFont="1" applyFill="1" applyBorder="1" applyAlignment="1">
      <alignment horizontal="center" vertical="center" wrapText="1"/>
    </xf>
    <xf numFmtId="3" fontId="40" fillId="38" borderId="27" xfId="70" applyNumberFormat="1" applyFont="1" applyFill="1" applyBorder="1" applyAlignment="1">
      <alignment horizontal="center" vertical="center"/>
    </xf>
    <xf numFmtId="0" fontId="41" fillId="38" borderId="27" xfId="70" applyFont="1" applyFill="1" applyBorder="1" applyAlignment="1">
      <alignment horizontal="center" vertical="center" wrapText="1"/>
    </xf>
    <xf numFmtId="0" fontId="39" fillId="35" borderId="27" xfId="71" applyFont="1" applyFill="1" applyBorder="1" applyAlignment="1">
      <alignment horizontal="left" vertical="center" wrapText="1"/>
    </xf>
    <xf numFmtId="3" fontId="39" fillId="35" borderId="27" xfId="71" applyNumberFormat="1" applyFont="1" applyFill="1" applyBorder="1" applyAlignment="1">
      <alignment horizontal="right" vertical="center"/>
    </xf>
    <xf numFmtId="3" fontId="38" fillId="35" borderId="27" xfId="71" applyNumberFormat="1" applyFont="1" applyFill="1" applyBorder="1" applyAlignment="1">
      <alignment horizontal="right" vertical="center"/>
    </xf>
    <xf numFmtId="0" fontId="38" fillId="35" borderId="27" xfId="71" quotePrefix="1" applyFont="1" applyFill="1" applyBorder="1" applyAlignment="1">
      <alignment horizontal="right" vertical="center" wrapText="1"/>
    </xf>
    <xf numFmtId="0" fontId="38" fillId="0" borderId="0" xfId="71" quotePrefix="1" applyFont="1" applyAlignment="1">
      <alignment horizontal="left" vertical="center" wrapText="1"/>
    </xf>
    <xf numFmtId="0" fontId="38" fillId="34" borderId="27" xfId="71" applyFont="1" applyFill="1" applyBorder="1" applyAlignment="1">
      <alignment horizontal="right" vertical="center" wrapText="1"/>
    </xf>
    <xf numFmtId="0" fontId="39" fillId="34" borderId="27" xfId="71" applyFont="1" applyFill="1" applyBorder="1" applyAlignment="1">
      <alignment horizontal="left" vertical="center" wrapText="1"/>
    </xf>
    <xf numFmtId="3" fontId="39" fillId="34" borderId="27" xfId="71" applyNumberFormat="1" applyFont="1" applyFill="1" applyBorder="1" applyAlignment="1">
      <alignment vertical="center"/>
    </xf>
    <xf numFmtId="3" fontId="38" fillId="34" borderId="27" xfId="71" applyNumberFormat="1" applyFont="1" applyFill="1" applyBorder="1" applyAlignment="1">
      <alignment vertical="center"/>
    </xf>
    <xf numFmtId="0" fontId="34" fillId="39" borderId="27" xfId="43" quotePrefix="1" applyFont="1" applyFill="1" applyBorder="1" applyAlignment="1">
      <alignment horizontal="right" vertical="center"/>
    </xf>
    <xf numFmtId="0" fontId="35" fillId="39" borderId="27" xfId="43" applyFont="1" applyFill="1" applyBorder="1" applyAlignment="1">
      <alignment vertical="center" wrapText="1"/>
    </xf>
    <xf numFmtId="3" fontId="35" fillId="39" borderId="27" xfId="56" applyNumberFormat="1" applyFont="1" applyFill="1" applyBorder="1" applyAlignment="1">
      <alignment vertical="center" wrapText="1"/>
    </xf>
    <xf numFmtId="3" fontId="34" fillId="39" borderId="27" xfId="43" applyNumberFormat="1" applyFont="1" applyFill="1" applyBorder="1" applyAlignment="1">
      <alignment vertical="center"/>
    </xf>
    <xf numFmtId="0" fontId="38" fillId="0" borderId="0" xfId="71" quotePrefix="1" applyFont="1" applyAlignment="1">
      <alignment horizontal="left" vertical="center"/>
    </xf>
    <xf numFmtId="0" fontId="38" fillId="38" borderId="27" xfId="71" quotePrefix="1" applyFont="1" applyFill="1" applyBorder="1" applyAlignment="1">
      <alignment horizontal="right" vertical="center"/>
    </xf>
    <xf numFmtId="0" fontId="35" fillId="38" borderId="27" xfId="43" applyFont="1" applyFill="1" applyBorder="1" applyAlignment="1">
      <alignment vertical="center" wrapText="1"/>
    </xf>
    <xf numFmtId="3" fontId="39" fillId="38" borderId="27" xfId="71" applyNumberFormat="1" applyFont="1" applyFill="1" applyBorder="1" applyAlignment="1">
      <alignment horizontal="right" vertical="center"/>
    </xf>
    <xf numFmtId="3" fontId="34" fillId="38" borderId="27" xfId="43" applyNumberFormat="1" applyFont="1" applyFill="1" applyBorder="1" applyAlignment="1">
      <alignment horizontal="right" vertical="center"/>
    </xf>
    <xf numFmtId="3" fontId="35" fillId="38" borderId="27" xfId="56" applyNumberFormat="1" applyFont="1" applyFill="1" applyBorder="1" applyAlignment="1">
      <alignment horizontal="right" vertical="center" wrapText="1"/>
    </xf>
    <xf numFmtId="0" fontId="38" fillId="0" borderId="0" xfId="71" applyFont="1" applyAlignment="1">
      <alignment horizontal="left" vertical="center"/>
    </xf>
    <xf numFmtId="0" fontId="38" fillId="34" borderId="27" xfId="71" applyFont="1" applyFill="1" applyBorder="1" applyAlignment="1">
      <alignment horizontal="right" vertical="center"/>
    </xf>
    <xf numFmtId="0" fontId="35" fillId="34" borderId="27" xfId="43" applyFont="1" applyFill="1" applyBorder="1" applyAlignment="1">
      <alignment vertical="center" wrapText="1"/>
    </xf>
    <xf numFmtId="3" fontId="39" fillId="34" borderId="27" xfId="71" applyNumberFormat="1" applyFont="1" applyFill="1" applyBorder="1" applyAlignment="1">
      <alignment horizontal="right" vertical="center"/>
    </xf>
    <xf numFmtId="3" fontId="34" fillId="34" borderId="27" xfId="43" applyNumberFormat="1" applyFont="1" applyFill="1" applyBorder="1" applyAlignment="1">
      <alignment horizontal="right" vertical="center"/>
    </xf>
    <xf numFmtId="3" fontId="35" fillId="34" borderId="27" xfId="56" applyNumberFormat="1" applyFont="1" applyFill="1" applyBorder="1" applyAlignment="1">
      <alignment horizontal="right" vertical="center" wrapText="1"/>
    </xf>
    <xf numFmtId="0" fontId="38" fillId="35" borderId="27" xfId="71" applyFont="1" applyFill="1" applyBorder="1" applyAlignment="1">
      <alignment horizontal="right" vertical="center"/>
    </xf>
    <xf numFmtId="0" fontId="35" fillId="35" borderId="27" xfId="43" applyFont="1" applyFill="1" applyBorder="1" applyAlignment="1">
      <alignment vertical="center" wrapText="1"/>
    </xf>
    <xf numFmtId="3" fontId="39" fillId="35" borderId="27" xfId="71" applyNumberFormat="1" applyFont="1" applyFill="1" applyBorder="1" applyAlignment="1">
      <alignment vertical="center"/>
    </xf>
    <xf numFmtId="3" fontId="34" fillId="35" borderId="27" xfId="43" applyNumberFormat="1" applyFont="1" applyFill="1" applyBorder="1" applyAlignment="1">
      <alignment vertical="center"/>
    </xf>
    <xf numFmtId="3" fontId="35" fillId="35" borderId="27" xfId="56" applyNumberFormat="1" applyFont="1" applyFill="1" applyBorder="1" applyAlignment="1">
      <alignment vertical="center" wrapText="1"/>
    </xf>
    <xf numFmtId="0" fontId="38" fillId="38" borderId="27" xfId="71" applyFont="1" applyFill="1" applyBorder="1" applyAlignment="1">
      <alignment horizontal="right" vertical="center"/>
    </xf>
    <xf numFmtId="3" fontId="39" fillId="38" borderId="27" xfId="71" applyNumberFormat="1" applyFont="1" applyFill="1" applyBorder="1" applyAlignment="1">
      <alignment vertical="center"/>
    </xf>
    <xf numFmtId="3" fontId="34" fillId="38" borderId="27" xfId="43" applyNumberFormat="1" applyFont="1" applyFill="1" applyBorder="1" applyAlignment="1">
      <alignment vertical="center"/>
    </xf>
    <xf numFmtId="3" fontId="35" fillId="38" borderId="27" xfId="56" applyNumberFormat="1" applyFont="1" applyFill="1" applyBorder="1" applyAlignment="1">
      <alignment vertical="center" wrapText="1"/>
    </xf>
    <xf numFmtId="0" fontId="38" fillId="37" borderId="27" xfId="71" applyFont="1" applyFill="1" applyBorder="1" applyAlignment="1">
      <alignment horizontal="right" vertical="center"/>
    </xf>
    <xf numFmtId="0" fontId="39" fillId="37" borderId="27" xfId="71" applyFont="1" applyFill="1" applyBorder="1" applyAlignment="1">
      <alignment horizontal="left" vertical="center" wrapText="1"/>
    </xf>
    <xf numFmtId="3" fontId="34" fillId="37" borderId="27" xfId="43" applyNumberFormat="1" applyFont="1" applyFill="1" applyBorder="1" applyAlignment="1">
      <alignment vertical="center"/>
    </xf>
    <xf numFmtId="3" fontId="35" fillId="37" borderId="27" xfId="56" applyNumberFormat="1" applyFont="1" applyFill="1" applyBorder="1" applyAlignment="1">
      <alignment horizontal="right" vertical="center" wrapText="1"/>
    </xf>
    <xf numFmtId="0" fontId="34" fillId="0" borderId="10" xfId="41" applyFont="1" applyFill="1" applyBorder="1" applyAlignment="1">
      <alignment horizontal="center" vertical="center" wrapText="1"/>
    </xf>
    <xf numFmtId="0" fontId="34" fillId="0" borderId="13" xfId="41" applyFont="1" applyFill="1" applyBorder="1" applyAlignment="1">
      <alignment horizontal="center" vertical="center" wrapText="1"/>
    </xf>
    <xf numFmtId="0" fontId="34" fillId="0" borderId="23" xfId="41" applyFont="1" applyFill="1" applyBorder="1" applyAlignment="1">
      <alignment horizontal="center" vertical="center" wrapText="1"/>
    </xf>
    <xf numFmtId="166" fontId="36" fillId="0" borderId="27" xfId="80" applyNumberFormat="1" applyFont="1" applyFill="1" applyBorder="1" applyAlignment="1">
      <alignment horizontal="right" vertical="center" wrapText="1"/>
    </xf>
    <xf numFmtId="4" fontId="36" fillId="0" borderId="27" xfId="79" applyNumberFormat="1" applyFont="1" applyFill="1" applyBorder="1" applyAlignment="1">
      <alignment horizontal="center" vertical="center"/>
    </xf>
    <xf numFmtId="4" fontId="36" fillId="0" borderId="27" xfId="79" quotePrefix="1" applyNumberFormat="1" applyFont="1" applyFill="1" applyBorder="1" applyAlignment="1">
      <alignment horizontal="center" vertical="center"/>
    </xf>
    <xf numFmtId="166" fontId="36" fillId="0" borderId="28" xfId="80" applyNumberFormat="1" applyFont="1" applyFill="1" applyBorder="1" applyAlignment="1">
      <alignment horizontal="right" vertical="center" wrapText="1"/>
    </xf>
    <xf numFmtId="4" fontId="36" fillId="0" borderId="28" xfId="79" applyNumberFormat="1" applyFont="1" applyFill="1" applyBorder="1" applyAlignment="1">
      <alignment horizontal="center" vertical="center"/>
    </xf>
    <xf numFmtId="4" fontId="36" fillId="0" borderId="28" xfId="79" quotePrefix="1" applyNumberFormat="1" applyFont="1" applyFill="1" applyBorder="1" applyAlignment="1">
      <alignment horizontal="center" vertical="center"/>
    </xf>
    <xf numFmtId="166" fontId="37" fillId="0" borderId="29" xfId="80" applyNumberFormat="1" applyFont="1" applyFill="1" applyBorder="1" applyAlignment="1">
      <alignment horizontal="right" vertical="center"/>
    </xf>
    <xf numFmtId="0" fontId="36" fillId="0" borderId="30" xfId="79" applyFont="1" applyFill="1" applyBorder="1"/>
    <xf numFmtId="166" fontId="37" fillId="0" borderId="30" xfId="80" applyNumberFormat="1" applyFont="1" applyFill="1" applyBorder="1" applyAlignment="1">
      <alignment horizontal="right" vertical="center"/>
    </xf>
    <xf numFmtId="166" fontId="37" fillId="0" borderId="29" xfId="80" applyNumberFormat="1" applyFont="1" applyFill="1" applyBorder="1" applyAlignment="1">
      <alignment horizontal="center" vertical="center" wrapText="1"/>
    </xf>
    <xf numFmtId="2" fontId="37" fillId="0" borderId="29" xfId="80" applyNumberFormat="1" applyFont="1" applyFill="1" applyBorder="1" applyAlignment="1">
      <alignment horizontal="center" vertical="center" wrapText="1"/>
    </xf>
    <xf numFmtId="0" fontId="34" fillId="0" borderId="0" xfId="41" quotePrefix="1" applyFont="1" applyFill="1" applyBorder="1" applyAlignment="1">
      <alignment horizontal="center" vertical="center"/>
    </xf>
    <xf numFmtId="0" fontId="74" fillId="0" borderId="0" xfId="82" applyFont="1" applyAlignment="1">
      <alignment vertical="center"/>
    </xf>
    <xf numFmtId="0" fontId="36" fillId="0" borderId="0" xfId="65" applyFont="1" applyAlignment="1">
      <alignment vertical="center"/>
    </xf>
    <xf numFmtId="49" fontId="41" fillId="0" borderId="13" xfId="64" applyNumberFormat="1" applyFont="1" applyFill="1" applyBorder="1" applyAlignment="1">
      <alignment horizontal="center" vertical="center" wrapText="1"/>
    </xf>
    <xf numFmtId="49" fontId="40" fillId="36" borderId="27" xfId="65" applyNumberFormat="1" applyFont="1" applyFill="1" applyBorder="1" applyAlignment="1">
      <alignment horizontal="left" vertical="center" wrapText="1"/>
    </xf>
    <xf numFmtId="49" fontId="40" fillId="35" borderId="27" xfId="65" applyNumberFormat="1" applyFont="1" applyFill="1" applyBorder="1" applyAlignment="1">
      <alignment horizontal="left" vertical="center" wrapText="1"/>
    </xf>
    <xf numFmtId="3" fontId="10" fillId="0" borderId="0" xfId="65" applyNumberFormat="1" applyFont="1" applyAlignment="1">
      <alignment vertical="center"/>
    </xf>
    <xf numFmtId="0" fontId="34" fillId="0" borderId="10" xfId="41" applyFont="1" applyFill="1" applyBorder="1" applyAlignment="1">
      <alignment horizontal="center" vertical="center" wrapText="1"/>
    </xf>
    <xf numFmtId="0" fontId="34" fillId="0" borderId="13" xfId="41" applyFont="1" applyFill="1" applyBorder="1" applyAlignment="1">
      <alignment horizontal="center" vertical="center" wrapText="1"/>
    </xf>
    <xf numFmtId="0" fontId="34" fillId="0" borderId="0" xfId="43" applyFont="1" applyAlignment="1">
      <alignment horizontal="left" vertical="center" wrapText="1"/>
    </xf>
    <xf numFmtId="49" fontId="40" fillId="38" borderId="27" xfId="70" applyNumberFormat="1" applyFont="1" applyFill="1" applyBorder="1" applyAlignment="1">
      <alignment horizontal="left" vertical="center" wrapText="1"/>
    </xf>
    <xf numFmtId="0" fontId="34" fillId="0" borderId="23" xfId="41" applyFont="1" applyFill="1" applyBorder="1" applyAlignment="1">
      <alignment horizontal="center" vertical="center" wrapText="1"/>
    </xf>
    <xf numFmtId="49" fontId="34" fillId="0" borderId="13" xfId="64" applyNumberFormat="1" applyFont="1" applyFill="1" applyBorder="1" applyAlignment="1">
      <alignment horizontal="center" vertical="center" wrapText="1"/>
    </xf>
    <xf numFmtId="3" fontId="39" fillId="0" borderId="0" xfId="65" applyNumberFormat="1" applyFont="1"/>
    <xf numFmtId="3" fontId="39" fillId="0" borderId="0" xfId="71" applyNumberFormat="1" applyFont="1"/>
    <xf numFmtId="0" fontId="19" fillId="0" borderId="0" xfId="2" applyFont="1" applyAlignment="1">
      <alignment vertical="center"/>
    </xf>
    <xf numFmtId="49" fontId="37" fillId="0" borderId="12" xfId="1" applyNumberFormat="1" applyFont="1" applyFill="1" applyBorder="1" applyAlignment="1">
      <alignment horizontal="center" vertical="center" wrapText="1"/>
    </xf>
    <xf numFmtId="49" fontId="37" fillId="0" borderId="13" xfId="1" applyNumberFormat="1" applyFont="1" applyFill="1" applyBorder="1" applyAlignment="1">
      <alignment horizontal="center" vertical="center" wrapText="1"/>
    </xf>
    <xf numFmtId="3" fontId="11" fillId="0" borderId="0" xfId="70" applyNumberFormat="1" applyFont="1"/>
    <xf numFmtId="3" fontId="35" fillId="0" borderId="0" xfId="43" applyNumberFormat="1" applyFont="1"/>
    <xf numFmtId="3" fontId="35" fillId="0" borderId="0" xfId="69" applyNumberFormat="1" applyFont="1"/>
    <xf numFmtId="0" fontId="39" fillId="0" borderId="0" xfId="71" applyFont="1" applyFill="1" applyAlignment="1">
      <alignment vertical="center"/>
    </xf>
    <xf numFmtId="3" fontId="11" fillId="0" borderId="0" xfId="68" applyNumberFormat="1" applyFont="1"/>
    <xf numFmtId="0" fontId="37" fillId="0" borderId="33" xfId="79" applyFont="1" applyFill="1" applyBorder="1" applyAlignment="1">
      <alignment vertical="center"/>
    </xf>
    <xf numFmtId="166" fontId="37" fillId="0" borderId="32" xfId="80" applyNumberFormat="1" applyFont="1" applyFill="1" applyBorder="1" applyAlignment="1">
      <alignment horizontal="right" vertical="center" wrapText="1"/>
    </xf>
    <xf numFmtId="4" fontId="37" fillId="0" borderId="32" xfId="79" applyNumberFormat="1" applyFont="1" applyFill="1" applyBorder="1" applyAlignment="1">
      <alignment horizontal="center" vertical="center"/>
    </xf>
    <xf numFmtId="4" fontId="37" fillId="0" borderId="34" xfId="79" quotePrefix="1" applyNumberFormat="1" applyFont="1" applyFill="1" applyBorder="1" applyAlignment="1">
      <alignment horizontal="center" vertical="center"/>
    </xf>
    <xf numFmtId="0" fontId="34" fillId="0" borderId="13" xfId="41" applyFont="1" applyFill="1" applyBorder="1" applyAlignment="1">
      <alignment horizontal="center" vertical="center" wrapText="1"/>
    </xf>
    <xf numFmtId="0" fontId="34" fillId="0" borderId="23" xfId="41" applyFont="1" applyFill="1" applyBorder="1" applyAlignment="1">
      <alignment horizontal="center" vertical="center" wrapText="1"/>
    </xf>
    <xf numFmtId="3" fontId="34" fillId="0" borderId="11" xfId="41" applyNumberFormat="1" applyFont="1" applyFill="1" applyBorder="1" applyAlignment="1">
      <alignment vertical="center"/>
    </xf>
    <xf numFmtId="166" fontId="36" fillId="0" borderId="30" xfId="80" applyNumberFormat="1" applyFont="1" applyFill="1" applyBorder="1" applyAlignment="1">
      <alignment horizontal="right" vertical="center" wrapText="1"/>
    </xf>
    <xf numFmtId="4" fontId="36" fillId="0" borderId="30" xfId="79" applyNumberFormat="1" applyFont="1" applyFill="1" applyBorder="1" applyAlignment="1">
      <alignment horizontal="center" vertical="center"/>
    </xf>
    <xf numFmtId="4" fontId="36" fillId="0" borderId="30" xfId="79" quotePrefix="1" applyNumberFormat="1" applyFont="1" applyFill="1" applyBorder="1" applyAlignment="1">
      <alignment horizontal="center" vertical="center"/>
    </xf>
    <xf numFmtId="0" fontId="36" fillId="0" borderId="29" xfId="79" applyFont="1" applyFill="1" applyBorder="1"/>
    <xf numFmtId="0" fontId="37" fillId="0" borderId="13" xfId="79" applyFont="1" applyFill="1" applyBorder="1" applyAlignment="1">
      <alignment horizontal="center" vertical="justify" wrapText="1"/>
    </xf>
    <xf numFmtId="0" fontId="37" fillId="0" borderId="13" xfId="79" applyFont="1" applyFill="1" applyBorder="1" applyAlignment="1">
      <alignment horizontal="center" vertical="center" wrapText="1"/>
    </xf>
    <xf numFmtId="0" fontId="37" fillId="0" borderId="10" xfId="79" applyFont="1" applyFill="1" applyBorder="1" applyAlignment="1">
      <alignment horizontal="centerContinuous" vertical="center" wrapText="1"/>
    </xf>
    <xf numFmtId="49" fontId="34" fillId="0" borderId="13" xfId="64" applyNumberFormat="1" applyFont="1" applyFill="1" applyBorder="1" applyAlignment="1">
      <alignment horizontal="center" vertical="center" wrapText="1"/>
    </xf>
    <xf numFmtId="0" fontId="78" fillId="0" borderId="0" xfId="44" applyFont="1"/>
    <xf numFmtId="49" fontId="34" fillId="0" borderId="22" xfId="44" applyNumberFormat="1" applyFont="1" applyFill="1" applyBorder="1" applyAlignment="1">
      <alignment horizontal="center" vertical="center" wrapText="1"/>
    </xf>
    <xf numFmtId="49" fontId="34" fillId="0" borderId="10" xfId="44" applyNumberFormat="1" applyFont="1" applyFill="1" applyBorder="1" applyAlignment="1">
      <alignment horizontal="center" vertical="center" wrapText="1"/>
    </xf>
    <xf numFmtId="3" fontId="35" fillId="0" borderId="0" xfId="1" applyNumberFormat="1" applyFont="1" applyFill="1" applyBorder="1" applyAlignment="1">
      <alignment horizontal="right" vertical="center" wrapText="1"/>
    </xf>
    <xf numFmtId="3" fontId="34" fillId="0" borderId="0" xfId="1" applyNumberFormat="1" applyFont="1" applyFill="1" applyBorder="1" applyAlignment="1">
      <alignment horizontal="right" vertical="center" wrapText="1"/>
    </xf>
    <xf numFmtId="49" fontId="35" fillId="34" borderId="27" xfId="44" applyNumberFormat="1" applyFont="1" applyFill="1" applyBorder="1" applyAlignment="1">
      <alignment horizontal="left" vertical="top" wrapText="1"/>
    </xf>
    <xf numFmtId="0" fontId="35" fillId="34" borderId="27" xfId="44" applyFont="1" applyFill="1" applyBorder="1" applyAlignment="1">
      <alignment horizontal="right" vertical="center" wrapText="1"/>
    </xf>
    <xf numFmtId="3" fontId="35" fillId="34" borderId="27" xfId="44" applyNumberFormat="1" applyFont="1" applyFill="1" applyBorder="1" applyAlignment="1">
      <alignment horizontal="right" vertical="center" wrapText="1"/>
    </xf>
    <xf numFmtId="3" fontId="34" fillId="34" borderId="27" xfId="44" applyNumberFormat="1" applyFont="1" applyFill="1" applyBorder="1" applyAlignment="1">
      <alignment horizontal="right" vertical="center" wrapText="1"/>
    </xf>
    <xf numFmtId="49" fontId="35" fillId="34" borderId="31" xfId="44" applyNumberFormat="1" applyFont="1" applyFill="1" applyBorder="1" applyAlignment="1">
      <alignment horizontal="left" vertical="top" wrapText="1"/>
    </xf>
    <xf numFmtId="3" fontId="35" fillId="34" borderId="31" xfId="44" applyNumberFormat="1" applyFont="1" applyFill="1" applyBorder="1" applyAlignment="1">
      <alignment horizontal="right" vertical="center" wrapText="1"/>
    </xf>
    <xf numFmtId="0" fontId="35" fillId="34" borderId="31" xfId="44" applyFont="1" applyFill="1" applyBorder="1" applyAlignment="1">
      <alignment horizontal="right" vertical="center" wrapText="1"/>
    </xf>
    <xf numFmtId="49" fontId="35" fillId="0" borderId="0" xfId="44" applyNumberFormat="1" applyFont="1" applyFill="1" applyBorder="1" applyAlignment="1">
      <alignment horizontal="left" vertical="top" wrapText="1"/>
    </xf>
    <xf numFmtId="0" fontId="35" fillId="0" borderId="0" xfId="44" applyFont="1" applyFill="1" applyBorder="1" applyAlignment="1">
      <alignment horizontal="right" vertical="center" wrapText="1"/>
    </xf>
    <xf numFmtId="3" fontId="35" fillId="0" borderId="0" xfId="44" applyNumberFormat="1" applyFont="1" applyFill="1" applyBorder="1" applyAlignment="1">
      <alignment horizontal="right" vertical="center" wrapText="1"/>
    </xf>
    <xf numFmtId="3" fontId="34" fillId="0" borderId="0" xfId="44" applyNumberFormat="1" applyFont="1" applyFill="1" applyBorder="1" applyAlignment="1">
      <alignment horizontal="right" vertical="center" wrapText="1"/>
    </xf>
    <xf numFmtId="3" fontId="35" fillId="0" borderId="0" xfId="44" applyNumberFormat="1" applyFont="1" applyFill="1" applyBorder="1" applyAlignment="1">
      <alignment horizontal="left" vertical="center" wrapText="1"/>
    </xf>
    <xf numFmtId="3" fontId="34" fillId="0" borderId="11" xfId="2" applyNumberFormat="1" applyFont="1" applyFill="1" applyBorder="1" applyAlignment="1">
      <alignment horizontal="right" vertical="center" wrapText="1"/>
    </xf>
    <xf numFmtId="3" fontId="78" fillId="0" borderId="0" xfId="44" applyNumberFormat="1" applyFont="1"/>
    <xf numFmtId="49" fontId="35" fillId="34" borderId="28" xfId="44" applyNumberFormat="1" applyFont="1" applyFill="1" applyBorder="1" applyAlignment="1">
      <alignment horizontal="left" vertical="top" wrapText="1"/>
    </xf>
    <xf numFmtId="49" fontId="35" fillId="34" borderId="30" xfId="44" applyNumberFormat="1" applyFont="1" applyFill="1" applyBorder="1" applyAlignment="1">
      <alignment horizontal="left" vertical="top" wrapText="1"/>
    </xf>
    <xf numFmtId="0" fontId="80" fillId="0" borderId="0" xfId="44" applyFont="1"/>
    <xf numFmtId="0" fontId="63" fillId="0" borderId="0" xfId="44" applyFont="1"/>
    <xf numFmtId="0" fontId="63" fillId="0" borderId="0" xfId="42" applyFont="1"/>
    <xf numFmtId="49" fontId="37" fillId="0" borderId="13" xfId="44" applyNumberFormat="1" applyFont="1" applyFill="1" applyBorder="1" applyAlignment="1">
      <alignment horizontal="center" vertical="center" wrapText="1"/>
    </xf>
    <xf numFmtId="49" fontId="37" fillId="0" borderId="10" xfId="44" applyNumberFormat="1" applyFont="1" applyFill="1" applyBorder="1" applyAlignment="1">
      <alignment horizontal="center" vertical="center" wrapText="1"/>
    </xf>
    <xf numFmtId="3" fontId="36" fillId="0" borderId="0" xfId="1" applyNumberFormat="1" applyFont="1" applyFill="1" applyBorder="1" applyAlignment="1">
      <alignment horizontal="right" vertical="center" wrapText="1"/>
    </xf>
    <xf numFmtId="3" fontId="37" fillId="0" borderId="0" xfId="1" applyNumberFormat="1" applyFont="1" applyFill="1" applyBorder="1" applyAlignment="1">
      <alignment horizontal="right" vertical="center" wrapText="1"/>
    </xf>
    <xf numFmtId="49" fontId="36" fillId="37" borderId="27" xfId="44" applyNumberFormat="1" applyFont="1" applyFill="1" applyBorder="1" applyAlignment="1">
      <alignment horizontal="left" vertical="top" wrapText="1"/>
    </xf>
    <xf numFmtId="3" fontId="36" fillId="37" borderId="27" xfId="44" applyNumberFormat="1" applyFont="1" applyFill="1" applyBorder="1" applyAlignment="1">
      <alignment horizontal="right" vertical="center" wrapText="1"/>
    </xf>
    <xf numFmtId="3" fontId="37" fillId="37" borderId="27" xfId="44" applyNumberFormat="1" applyFont="1" applyFill="1" applyBorder="1" applyAlignment="1">
      <alignment horizontal="right" vertical="center" wrapText="1"/>
    </xf>
    <xf numFmtId="49" fontId="36" fillId="0" borderId="0" xfId="44" applyNumberFormat="1" applyFont="1" applyFill="1" applyBorder="1" applyAlignment="1">
      <alignment horizontal="left" vertical="top" wrapText="1"/>
    </xf>
    <xf numFmtId="3" fontId="36" fillId="0" borderId="0" xfId="44" applyNumberFormat="1" applyFont="1" applyFill="1" applyBorder="1" applyAlignment="1">
      <alignment horizontal="right" vertical="center" wrapText="1"/>
    </xf>
    <xf numFmtId="3" fontId="37" fillId="0" borderId="0" xfId="44" applyNumberFormat="1" applyFont="1" applyFill="1" applyBorder="1" applyAlignment="1">
      <alignment horizontal="right" vertical="center" wrapText="1"/>
    </xf>
    <xf numFmtId="3" fontId="37" fillId="0" borderId="11" xfId="2" applyNumberFormat="1" applyFont="1" applyFill="1" applyBorder="1" applyAlignment="1">
      <alignment horizontal="right" vertical="center" wrapText="1"/>
    </xf>
    <xf numFmtId="0" fontId="80" fillId="0" borderId="0" xfId="42" applyFont="1"/>
    <xf numFmtId="3" fontId="80" fillId="0" borderId="0" xfId="44" applyNumberFormat="1" applyFont="1"/>
    <xf numFmtId="49" fontId="36" fillId="37" borderId="28" xfId="44" applyNumberFormat="1" applyFont="1" applyFill="1" applyBorder="1" applyAlignment="1">
      <alignment horizontal="left" vertical="top" wrapText="1"/>
    </xf>
    <xf numFmtId="49" fontId="36" fillId="37" borderId="30" xfId="44" applyNumberFormat="1" applyFont="1" applyFill="1" applyBorder="1" applyAlignment="1">
      <alignment horizontal="left" vertical="top" wrapText="1"/>
    </xf>
    <xf numFmtId="49" fontId="34" fillId="0" borderId="13" xfId="64" applyNumberFormat="1" applyFont="1" applyFill="1" applyBorder="1" applyAlignment="1">
      <alignment horizontal="center" vertical="center" wrapText="1"/>
    </xf>
    <xf numFmtId="3" fontId="36" fillId="37" borderId="30" xfId="44" applyNumberFormat="1" applyFont="1" applyFill="1" applyBorder="1" applyAlignment="1">
      <alignment horizontal="right" vertical="center" wrapText="1"/>
    </xf>
    <xf numFmtId="3" fontId="37" fillId="37" borderId="30" xfId="44" applyNumberFormat="1" applyFont="1" applyFill="1" applyBorder="1" applyAlignment="1">
      <alignment horizontal="right" vertical="center" wrapText="1"/>
    </xf>
    <xf numFmtId="3" fontId="36" fillId="37" borderId="28" xfId="44" applyNumberFormat="1" applyFont="1" applyFill="1" applyBorder="1" applyAlignment="1">
      <alignment horizontal="right" vertical="center" wrapText="1"/>
    </xf>
    <xf numFmtId="3" fontId="37" fillId="37" borderId="28" xfId="44" applyNumberFormat="1" applyFont="1" applyFill="1" applyBorder="1" applyAlignment="1">
      <alignment horizontal="right" vertical="center" wrapText="1"/>
    </xf>
    <xf numFmtId="3" fontId="36" fillId="0" borderId="23" xfId="1" applyNumberFormat="1" applyFont="1" applyFill="1" applyBorder="1" applyAlignment="1">
      <alignment horizontal="right" vertical="center" wrapText="1"/>
    </xf>
    <xf numFmtId="3" fontId="37" fillId="0" borderId="23" xfId="1" applyNumberFormat="1" applyFont="1" applyFill="1" applyBorder="1" applyAlignment="1">
      <alignment horizontal="right" vertical="center" wrapText="1"/>
    </xf>
    <xf numFmtId="49" fontId="37" fillId="0" borderId="13" xfId="64" applyNumberFormat="1" applyFont="1" applyFill="1" applyBorder="1" applyAlignment="1">
      <alignment horizontal="center" vertical="center" wrapText="1"/>
    </xf>
    <xf numFmtId="49" fontId="37" fillId="0" borderId="22" xfId="44" applyNumberFormat="1" applyFont="1" applyFill="1" applyBorder="1" applyAlignment="1">
      <alignment horizontal="center" vertical="center" wrapText="1"/>
    </xf>
    <xf numFmtId="49" fontId="34" fillId="0" borderId="10" xfId="64" applyNumberFormat="1" applyFont="1" applyFill="1" applyBorder="1" applyAlignment="1">
      <alignment horizontal="center" vertical="center" wrapText="1"/>
    </xf>
    <xf numFmtId="0" fontId="48" fillId="0" borderId="0" xfId="71" applyFont="1" applyBorder="1" applyAlignment="1">
      <alignment horizontal="left"/>
    </xf>
    <xf numFmtId="49" fontId="34" fillId="0" borderId="13" xfId="1" applyNumberFormat="1" applyFont="1" applyFill="1" applyBorder="1" applyAlignment="1">
      <alignment horizontal="center" vertical="center" wrapText="1"/>
    </xf>
    <xf numFmtId="0" fontId="34" fillId="0" borderId="0" xfId="70" applyFont="1" applyAlignment="1">
      <alignment horizontal="left" vertical="center" wrapText="1"/>
    </xf>
    <xf numFmtId="49" fontId="34" fillId="0" borderId="13" xfId="64" applyNumberFormat="1" applyFont="1" applyFill="1" applyBorder="1" applyAlignment="1">
      <alignment horizontal="center" vertical="center" wrapText="1"/>
    </xf>
    <xf numFmtId="49" fontId="34" fillId="0" borderId="13" xfId="70" applyNumberFormat="1" applyFont="1" applyFill="1" applyBorder="1" applyAlignment="1">
      <alignment horizontal="center" vertical="center" wrapText="1"/>
    </xf>
    <xf numFmtId="3" fontId="35" fillId="0" borderId="0" xfId="72" applyNumberFormat="1" applyFont="1" applyFill="1" applyBorder="1" applyAlignment="1">
      <alignment horizontal="right" vertical="center" indent="1"/>
    </xf>
    <xf numFmtId="3" fontId="34" fillId="0" borderId="0" xfId="72" applyNumberFormat="1" applyFont="1" applyFill="1" applyBorder="1" applyAlignment="1">
      <alignment horizontal="center" vertical="center"/>
    </xf>
    <xf numFmtId="3" fontId="35" fillId="0" borderId="0" xfId="72" applyNumberFormat="1" applyFont="1" applyFill="1" applyBorder="1" applyAlignment="1">
      <alignment horizontal="center" vertical="center"/>
    </xf>
    <xf numFmtId="3" fontId="34" fillId="0" borderId="11" xfId="72" applyNumberFormat="1" applyFont="1" applyFill="1" applyBorder="1" applyAlignment="1">
      <alignment horizontal="center" vertical="center"/>
    </xf>
    <xf numFmtId="0" fontId="78" fillId="0" borderId="0" xfId="70" applyFont="1"/>
    <xf numFmtId="3" fontId="34" fillId="0" borderId="0" xfId="70" applyNumberFormat="1" applyFont="1" applyFill="1" applyBorder="1" applyAlignment="1">
      <alignment horizontal="right" vertical="center"/>
    </xf>
    <xf numFmtId="1" fontId="35" fillId="0" borderId="0" xfId="70" applyNumberFormat="1" applyFont="1" applyFill="1" applyBorder="1" applyAlignment="1">
      <alignment horizontal="right" vertical="center"/>
    </xf>
    <xf numFmtId="1" fontId="34" fillId="0" borderId="0" xfId="70" applyNumberFormat="1" applyFont="1" applyFill="1" applyBorder="1" applyAlignment="1">
      <alignment horizontal="right" vertical="center"/>
    </xf>
    <xf numFmtId="3" fontId="35" fillId="0" borderId="0" xfId="70" applyNumberFormat="1" applyFont="1" applyFill="1" applyBorder="1" applyAlignment="1">
      <alignment horizontal="right" vertical="center"/>
    </xf>
    <xf numFmtId="49" fontId="35" fillId="38" borderId="27" xfId="70" applyNumberFormat="1" applyFont="1" applyFill="1" applyBorder="1" applyAlignment="1">
      <alignment horizontal="left" vertical="center" wrapText="1"/>
    </xf>
    <xf numFmtId="3" fontId="35" fillId="38" borderId="27" xfId="70" applyNumberFormat="1" applyFont="1" applyFill="1" applyBorder="1" applyAlignment="1">
      <alignment horizontal="right" vertical="center"/>
    </xf>
    <xf numFmtId="0" fontId="35" fillId="38" borderId="27" xfId="70" applyFont="1" applyFill="1" applyBorder="1" applyAlignment="1">
      <alignment horizontal="right" vertical="center"/>
    </xf>
    <xf numFmtId="3" fontId="35" fillId="38" borderId="27" xfId="70" applyNumberFormat="1" applyFont="1" applyFill="1" applyBorder="1" applyAlignment="1">
      <alignment horizontal="right" vertical="center" wrapText="1"/>
    </xf>
    <xf numFmtId="0" fontId="35" fillId="38" borderId="27" xfId="70" applyFont="1" applyFill="1" applyBorder="1" applyAlignment="1">
      <alignment horizontal="right" vertical="center" wrapText="1"/>
    </xf>
    <xf numFmtId="3" fontId="35" fillId="0" borderId="0" xfId="70" applyNumberFormat="1" applyFont="1" applyFill="1" applyBorder="1" applyAlignment="1">
      <alignment horizontal="right" vertical="center" wrapText="1"/>
    </xf>
    <xf numFmtId="3" fontId="34" fillId="0" borderId="0" xfId="70" applyNumberFormat="1" applyFont="1" applyFill="1" applyBorder="1" applyAlignment="1">
      <alignment horizontal="right" vertical="center" wrapText="1"/>
    </xf>
    <xf numFmtId="0" fontId="35" fillId="0" borderId="0" xfId="70" applyFont="1" applyFill="1" applyBorder="1" applyAlignment="1">
      <alignment horizontal="right" vertical="center"/>
    </xf>
    <xf numFmtId="49" fontId="34" fillId="0" borderId="11" xfId="70" applyNumberFormat="1" applyFont="1" applyFill="1" applyBorder="1" applyAlignment="1">
      <alignment horizontal="left" vertical="center" wrapText="1"/>
    </xf>
    <xf numFmtId="3" fontId="34" fillId="0" borderId="11" xfId="70" applyNumberFormat="1" applyFont="1" applyFill="1" applyBorder="1" applyAlignment="1">
      <alignment horizontal="right" vertical="center" wrapText="1"/>
    </xf>
    <xf numFmtId="0" fontId="35" fillId="0" borderId="0" xfId="65" applyFont="1" applyAlignment="1">
      <alignment vertical="center"/>
    </xf>
    <xf numFmtId="0" fontId="19" fillId="0" borderId="0" xfId="65" applyFont="1" applyAlignment="1">
      <alignment vertical="center"/>
    </xf>
    <xf numFmtId="3" fontId="78" fillId="0" borderId="0" xfId="70" applyNumberFormat="1" applyFont="1"/>
    <xf numFmtId="3" fontId="34" fillId="0" borderId="0" xfId="70" applyNumberFormat="1" applyFont="1" applyFill="1" applyBorder="1" applyAlignment="1">
      <alignment horizontal="center" vertical="center"/>
    </xf>
    <xf numFmtId="3" fontId="35" fillId="38" borderId="28" xfId="70" applyNumberFormat="1" applyFont="1" applyFill="1" applyBorder="1" applyAlignment="1">
      <alignment horizontal="right" vertical="center" wrapText="1"/>
    </xf>
    <xf numFmtId="49" fontId="35" fillId="38" borderId="30" xfId="70" applyNumberFormat="1" applyFont="1" applyFill="1" applyBorder="1" applyAlignment="1">
      <alignment horizontal="left" vertical="center" wrapText="1"/>
    </xf>
    <xf numFmtId="3" fontId="35" fillId="38" borderId="30" xfId="70" applyNumberFormat="1" applyFont="1" applyFill="1" applyBorder="1" applyAlignment="1">
      <alignment horizontal="right" vertical="center"/>
    </xf>
    <xf numFmtId="0" fontId="35" fillId="38" borderId="30" xfId="70" applyFont="1" applyFill="1" applyBorder="1" applyAlignment="1">
      <alignment horizontal="right" vertical="center"/>
    </xf>
    <xf numFmtId="3" fontId="35" fillId="38" borderId="30" xfId="70" applyNumberFormat="1" applyFont="1" applyFill="1" applyBorder="1" applyAlignment="1">
      <alignment horizontal="right" vertical="center" wrapText="1"/>
    </xf>
    <xf numFmtId="0" fontId="35" fillId="38" borderId="30" xfId="70" applyFont="1" applyFill="1" applyBorder="1" applyAlignment="1">
      <alignment horizontal="right" vertical="center" wrapText="1"/>
    </xf>
    <xf numFmtId="49" fontId="35" fillId="38" borderId="28" xfId="70" applyNumberFormat="1" applyFont="1" applyFill="1" applyBorder="1" applyAlignment="1">
      <alignment horizontal="left" vertical="center" wrapText="1"/>
    </xf>
    <xf numFmtId="0" fontId="35" fillId="38" borderId="28" xfId="70" applyFont="1" applyFill="1" applyBorder="1" applyAlignment="1">
      <alignment horizontal="right" vertical="center" wrapText="1"/>
    </xf>
    <xf numFmtId="3" fontId="35" fillId="0" borderId="23" xfId="70" applyNumberFormat="1" applyFont="1" applyFill="1" applyBorder="1" applyAlignment="1">
      <alignment horizontal="right" vertical="center" wrapText="1"/>
    </xf>
    <xf numFmtId="3" fontId="34" fillId="0" borderId="23" xfId="70" applyNumberFormat="1" applyFont="1" applyFill="1" applyBorder="1" applyAlignment="1">
      <alignment horizontal="right" vertical="center" wrapText="1"/>
    </xf>
    <xf numFmtId="3" fontId="35" fillId="0" borderId="0" xfId="70" applyNumberFormat="1" applyFont="1" applyFill="1" applyBorder="1" applyAlignment="1">
      <alignment horizontal="center" vertical="center" wrapText="1"/>
    </xf>
    <xf numFmtId="3" fontId="35" fillId="0" borderId="0" xfId="70" applyNumberFormat="1" applyFont="1" applyFill="1" applyBorder="1" applyAlignment="1">
      <alignment horizontal="center" vertical="center"/>
    </xf>
    <xf numFmtId="3" fontId="34" fillId="0" borderId="0" xfId="70" applyNumberFormat="1" applyFont="1" applyFill="1" applyBorder="1" applyAlignment="1">
      <alignment horizontal="center" vertical="center" wrapText="1"/>
    </xf>
    <xf numFmtId="1" fontId="35" fillId="0" borderId="0" xfId="70" applyNumberFormat="1" applyFont="1" applyFill="1" applyBorder="1" applyAlignment="1">
      <alignment horizontal="center" vertical="center"/>
    </xf>
    <xf numFmtId="49" fontId="37" fillId="0" borderId="13" xfId="44" applyNumberFormat="1" applyFont="1" applyFill="1" applyBorder="1" applyAlignment="1">
      <alignment horizontal="center" vertical="center" wrapText="1"/>
    </xf>
    <xf numFmtId="49" fontId="40" fillId="36" borderId="30" xfId="65" applyNumberFormat="1" applyFont="1" applyFill="1" applyBorder="1" applyAlignment="1">
      <alignment horizontal="left" vertical="center" wrapText="1"/>
    </xf>
    <xf numFmtId="3" fontId="41" fillId="36" borderId="30" xfId="65" applyNumberFormat="1" applyFont="1" applyFill="1" applyBorder="1" applyAlignment="1">
      <alignment horizontal="right" vertical="center" wrapText="1"/>
    </xf>
    <xf numFmtId="0" fontId="41" fillId="36" borderId="30" xfId="65" applyFont="1" applyFill="1" applyBorder="1" applyAlignment="1">
      <alignment horizontal="right" vertical="center" wrapText="1"/>
    </xf>
    <xf numFmtId="3" fontId="40" fillId="35" borderId="30" xfId="65" applyNumberFormat="1" applyFont="1" applyFill="1" applyBorder="1" applyAlignment="1">
      <alignment horizontal="right" vertical="center" wrapText="1"/>
    </xf>
    <xf numFmtId="0" fontId="40" fillId="35" borderId="30" xfId="65" applyFont="1" applyFill="1" applyBorder="1" applyAlignment="1">
      <alignment horizontal="right" vertical="center" wrapText="1"/>
    </xf>
    <xf numFmtId="49" fontId="40" fillId="36" borderId="28" xfId="65" applyNumberFormat="1" applyFont="1" applyFill="1" applyBorder="1" applyAlignment="1">
      <alignment horizontal="left" vertical="center" wrapText="1"/>
    </xf>
    <xf numFmtId="3" fontId="40" fillId="36" borderId="28" xfId="65" applyNumberFormat="1" applyFont="1" applyFill="1" applyBorder="1" applyAlignment="1">
      <alignment horizontal="right" vertical="center" wrapText="1"/>
    </xf>
    <xf numFmtId="0" fontId="40" fillId="36" borderId="28" xfId="65" applyFont="1" applyFill="1" applyBorder="1" applyAlignment="1">
      <alignment horizontal="right" vertical="center" wrapText="1"/>
    </xf>
    <xf numFmtId="3" fontId="40" fillId="35" borderId="28" xfId="65" applyNumberFormat="1" applyFont="1" applyFill="1" applyBorder="1" applyAlignment="1">
      <alignment horizontal="right" vertical="center" wrapText="1"/>
    </xf>
    <xf numFmtId="0" fontId="40" fillId="35" borderId="28" xfId="65" applyFont="1" applyFill="1" applyBorder="1" applyAlignment="1">
      <alignment horizontal="right" vertical="center" wrapText="1"/>
    </xf>
    <xf numFmtId="3" fontId="41" fillId="36" borderId="28" xfId="65" applyNumberFormat="1" applyFont="1" applyFill="1" applyBorder="1" applyAlignment="1">
      <alignment horizontal="right" vertical="center" wrapText="1"/>
    </xf>
    <xf numFmtId="0" fontId="41" fillId="36" borderId="28" xfId="65" applyFont="1" applyFill="1" applyBorder="1" applyAlignment="1">
      <alignment horizontal="right" vertical="center" wrapText="1"/>
    </xf>
    <xf numFmtId="3" fontId="40" fillId="0" borderId="23" xfId="64" applyNumberFormat="1" applyFont="1" applyFill="1" applyBorder="1" applyAlignment="1">
      <alignment horizontal="right" vertical="center" wrapText="1"/>
    </xf>
    <xf numFmtId="3" fontId="41" fillId="0" borderId="23" xfId="64" applyNumberFormat="1" applyFont="1" applyFill="1" applyBorder="1" applyAlignment="1">
      <alignment horizontal="right" vertical="center" wrapText="1"/>
    </xf>
    <xf numFmtId="0" fontId="34" fillId="0" borderId="13" xfId="41" applyFont="1" applyFill="1" applyBorder="1" applyAlignment="1">
      <alignment horizontal="center" vertical="center" wrapText="1"/>
    </xf>
    <xf numFmtId="49" fontId="37" fillId="0" borderId="12" xfId="1" applyNumberFormat="1" applyFont="1" applyFill="1" applyBorder="1" applyAlignment="1">
      <alignment horizontal="center" vertical="center" wrapText="1"/>
    </xf>
    <xf numFmtId="49" fontId="37" fillId="0" borderId="13" xfId="1" applyNumberFormat="1" applyFont="1" applyFill="1" applyBorder="1" applyAlignment="1">
      <alignment horizontal="center" vertical="center" wrapText="1"/>
    </xf>
    <xf numFmtId="49" fontId="37" fillId="0" borderId="24" xfId="1" applyNumberFormat="1" applyFont="1" applyFill="1" applyBorder="1" applyAlignment="1">
      <alignment horizontal="center" vertical="center" wrapText="1"/>
    </xf>
    <xf numFmtId="0" fontId="34" fillId="0" borderId="23" xfId="41" applyFont="1" applyFill="1" applyBorder="1" applyAlignment="1">
      <alignment horizontal="center" vertical="center" wrapText="1"/>
    </xf>
    <xf numFmtId="3" fontId="34" fillId="0" borderId="23" xfId="41" applyNumberFormat="1" applyFont="1" applyFill="1" applyBorder="1"/>
    <xf numFmtId="1" fontId="41" fillId="0" borderId="11" xfId="72" applyFont="1" applyFill="1" applyBorder="1" applyAlignment="1">
      <alignment wrapText="1"/>
    </xf>
    <xf numFmtId="49" fontId="35" fillId="34" borderId="28" xfId="44" applyNumberFormat="1" applyFont="1" applyFill="1" applyBorder="1" applyAlignment="1">
      <alignment horizontal="left" vertical="top" wrapText="1"/>
    </xf>
    <xf numFmtId="49" fontId="35" fillId="34" borderId="35" xfId="44" applyNumberFormat="1" applyFont="1" applyFill="1" applyBorder="1" applyAlignment="1">
      <alignment horizontal="left" vertical="top" wrapText="1"/>
    </xf>
    <xf numFmtId="3" fontId="35" fillId="34" borderId="35" xfId="44" applyNumberFormat="1" applyFont="1" applyFill="1" applyBorder="1" applyAlignment="1">
      <alignment horizontal="right" vertical="center" wrapText="1"/>
    </xf>
    <xf numFmtId="0" fontId="35" fillId="34" borderId="35" xfId="44" applyFont="1" applyFill="1" applyBorder="1" applyAlignment="1">
      <alignment horizontal="right" vertical="center" wrapText="1"/>
    </xf>
    <xf numFmtId="0" fontId="35" fillId="34" borderId="30" xfId="44" applyFont="1" applyFill="1" applyBorder="1" applyAlignment="1">
      <alignment horizontal="right" vertical="center" wrapText="1"/>
    </xf>
    <xf numFmtId="3" fontId="35" fillId="34" borderId="30" xfId="44" applyNumberFormat="1" applyFont="1" applyFill="1" applyBorder="1" applyAlignment="1">
      <alignment horizontal="right" vertical="center" wrapText="1"/>
    </xf>
    <xf numFmtId="3" fontId="34" fillId="34" borderId="30" xfId="44" applyNumberFormat="1" applyFont="1" applyFill="1" applyBorder="1" applyAlignment="1">
      <alignment horizontal="right" vertical="center" wrapText="1"/>
    </xf>
    <xf numFmtId="0" fontId="35" fillId="34" borderId="28" xfId="44" applyFont="1" applyFill="1" applyBorder="1" applyAlignment="1">
      <alignment horizontal="right" vertical="center" wrapText="1"/>
    </xf>
    <xf numFmtId="3" fontId="35" fillId="34" borderId="28" xfId="44" applyNumberFormat="1" applyFont="1" applyFill="1" applyBorder="1" applyAlignment="1">
      <alignment horizontal="right" vertical="center" wrapText="1"/>
    </xf>
    <xf numFmtId="3" fontId="34" fillId="34" borderId="28" xfId="44" applyNumberFormat="1" applyFont="1" applyFill="1" applyBorder="1" applyAlignment="1">
      <alignment horizontal="right" vertical="center" wrapText="1"/>
    </xf>
    <xf numFmtId="3" fontId="35" fillId="0" borderId="23" xfId="1" applyNumberFormat="1" applyFont="1" applyFill="1" applyBorder="1" applyAlignment="1">
      <alignment horizontal="right" vertical="center" wrapText="1"/>
    </xf>
    <xf numFmtId="3" fontId="34" fillId="0" borderId="23" xfId="1" applyNumberFormat="1" applyFont="1" applyFill="1" applyBorder="1" applyAlignment="1">
      <alignment horizontal="right" vertical="center" wrapText="1"/>
    </xf>
    <xf numFmtId="3" fontId="35" fillId="0" borderId="0" xfId="43" applyNumberFormat="1" applyFont="1" applyAlignment="1">
      <alignment vertical="center"/>
    </xf>
    <xf numFmtId="3" fontId="35" fillId="0" borderId="0" xfId="43" applyNumberFormat="1" applyFont="1" applyFill="1" applyAlignment="1">
      <alignment vertical="center"/>
    </xf>
    <xf numFmtId="3" fontId="35" fillId="39" borderId="27" xfId="43" applyNumberFormat="1" applyFont="1" applyFill="1" applyBorder="1" applyAlignment="1">
      <alignment vertical="center"/>
    </xf>
    <xf numFmtId="3" fontId="39" fillId="37" borderId="27" xfId="71" applyNumberFormat="1" applyFont="1" applyFill="1" applyBorder="1" applyAlignment="1">
      <alignment vertical="center"/>
    </xf>
    <xf numFmtId="0" fontId="37" fillId="0" borderId="10" xfId="41" applyFont="1" applyFill="1" applyBorder="1" applyAlignment="1">
      <alignment horizontal="center" vertical="center" wrapText="1"/>
    </xf>
    <xf numFmtId="0" fontId="37" fillId="0" borderId="12" xfId="41" applyFont="1" applyFill="1" applyBorder="1" applyAlignment="1">
      <alignment horizontal="center" vertical="center" wrapText="1"/>
    </xf>
    <xf numFmtId="49" fontId="37" fillId="0" borderId="13" xfId="64" applyNumberFormat="1" applyFont="1" applyFill="1" applyBorder="1" applyAlignment="1">
      <alignment horizontal="center" vertical="center" wrapText="1"/>
    </xf>
    <xf numFmtId="0" fontId="37" fillId="0" borderId="23" xfId="41" applyFont="1" applyFill="1" applyBorder="1" applyAlignment="1">
      <alignment horizontal="center" vertical="center" wrapText="1"/>
    </xf>
    <xf numFmtId="49" fontId="37" fillId="0" borderId="10" xfId="64" applyNumberFormat="1" applyFont="1" applyFill="1" applyBorder="1" applyAlignment="1">
      <alignment horizontal="center" vertical="center" wrapText="1"/>
    </xf>
    <xf numFmtId="0" fontId="39" fillId="0" borderId="13" xfId="71" applyFont="1" applyBorder="1" applyAlignment="1">
      <alignment horizontal="center" vertical="center" wrapText="1"/>
    </xf>
    <xf numFmtId="0" fontId="39" fillId="0" borderId="10" xfId="71" applyFont="1" applyBorder="1" applyAlignment="1">
      <alignment horizontal="center" vertical="center" wrapText="1"/>
    </xf>
    <xf numFmtId="0" fontId="63" fillId="0" borderId="13" xfId="71" applyFont="1" applyBorder="1" applyAlignment="1">
      <alignment horizontal="center" vertical="center" wrapText="1"/>
    </xf>
    <xf numFmtId="0" fontId="63" fillId="0" borderId="10" xfId="71" applyFont="1" applyBorder="1" applyAlignment="1">
      <alignment horizontal="center" vertical="center" wrapText="1"/>
    </xf>
    <xf numFmtId="49" fontId="36" fillId="0" borderId="0" xfId="68" applyNumberFormat="1" applyFont="1" applyFill="1" applyBorder="1" applyAlignment="1">
      <alignment horizontal="left" vertical="center" wrapText="1"/>
    </xf>
    <xf numFmtId="0" fontId="11" fillId="0" borderId="0" xfId="68" applyFont="1" applyAlignment="1">
      <alignment vertical="center"/>
    </xf>
    <xf numFmtId="0" fontId="48" fillId="0" borderId="0" xfId="68" applyFont="1" applyFill="1" applyAlignment="1">
      <alignment horizontal="right" vertical="center"/>
    </xf>
    <xf numFmtId="49" fontId="36" fillId="0" borderId="23" xfId="68" applyNumberFormat="1" applyFont="1" applyFill="1" applyBorder="1" applyAlignment="1">
      <alignment horizontal="left" vertical="center" wrapText="1"/>
    </xf>
    <xf numFmtId="0" fontId="41" fillId="0" borderId="23" xfId="68" applyFont="1" applyFill="1" applyBorder="1" applyAlignment="1">
      <alignment horizontal="center" vertical="center" wrapText="1"/>
    </xf>
    <xf numFmtId="0" fontId="83" fillId="0" borderId="13" xfId="0" applyFont="1" applyBorder="1" applyAlignment="1">
      <alignment horizontal="center" vertical="center" wrapText="1"/>
    </xf>
    <xf numFmtId="3" fontId="84" fillId="0" borderId="0" xfId="66" quotePrefix="1" applyNumberFormat="1" applyFont="1" applyBorder="1" applyAlignment="1">
      <alignment horizontal="center" vertical="center"/>
    </xf>
    <xf numFmtId="165" fontId="37" fillId="0" borderId="0" xfId="67" applyNumberFormat="1" applyFont="1" applyFill="1" applyBorder="1" applyAlignment="1" applyProtection="1">
      <alignment horizontal="left" vertical="center"/>
    </xf>
    <xf numFmtId="3" fontId="37" fillId="0" borderId="0" xfId="67" applyNumberFormat="1" applyFont="1" applyFill="1" applyBorder="1" applyAlignment="1" applyProtection="1">
      <alignment horizontal="right" vertical="center"/>
    </xf>
    <xf numFmtId="3" fontId="36" fillId="0" borderId="0" xfId="72" applyNumberFormat="1" applyFont="1" applyFill="1" applyBorder="1" applyAlignment="1">
      <alignment horizontal="right" vertical="center" wrapText="1"/>
    </xf>
    <xf numFmtId="3" fontId="63" fillId="0" borderId="0" xfId="81" applyNumberFormat="1" applyFont="1" applyAlignment="1">
      <alignment horizontal="right" vertical="center"/>
    </xf>
    <xf numFmtId="3" fontId="64" fillId="0" borderId="0" xfId="81" applyNumberFormat="1" applyFont="1" applyAlignment="1">
      <alignment horizontal="right" vertical="center"/>
    </xf>
    <xf numFmtId="3" fontId="37" fillId="0" borderId="0" xfId="75" applyNumberFormat="1" applyFont="1" applyFill="1" applyBorder="1" applyAlignment="1">
      <alignment horizontal="right" vertical="center" wrapText="1"/>
    </xf>
    <xf numFmtId="3" fontId="37" fillId="0" borderId="0" xfId="72" applyNumberFormat="1" applyFont="1" applyFill="1" applyBorder="1" applyAlignment="1">
      <alignment horizontal="right" wrapText="1"/>
    </xf>
    <xf numFmtId="1" fontId="37" fillId="0" borderId="0" xfId="72" applyFont="1" applyFill="1" applyAlignment="1">
      <alignment horizontal="right"/>
    </xf>
    <xf numFmtId="0" fontId="63" fillId="0" borderId="0" xfId="81" applyFont="1"/>
    <xf numFmtId="3" fontId="84" fillId="0" borderId="0" xfId="66" applyNumberFormat="1" applyFont="1" applyBorder="1" applyAlignment="1">
      <alignment horizontal="center" vertical="center"/>
    </xf>
    <xf numFmtId="3" fontId="84" fillId="0" borderId="23" xfId="66" applyNumberFormat="1" applyFont="1" applyBorder="1" applyAlignment="1">
      <alignment horizontal="center" vertical="center"/>
    </xf>
    <xf numFmtId="165" fontId="37" fillId="0" borderId="23" xfId="67" applyNumberFormat="1" applyFont="1" applyFill="1" applyBorder="1" applyAlignment="1" applyProtection="1">
      <alignment horizontal="left" vertical="center"/>
    </xf>
    <xf numFmtId="3" fontId="37" fillId="0" borderId="23" xfId="67" applyNumberFormat="1" applyFont="1" applyFill="1" applyBorder="1" applyAlignment="1" applyProtection="1">
      <alignment horizontal="right" vertical="center"/>
    </xf>
    <xf numFmtId="3" fontId="36" fillId="0" borderId="23" xfId="72" applyNumberFormat="1" applyFont="1" applyFill="1" applyBorder="1" applyAlignment="1">
      <alignment horizontal="right" vertical="center" wrapText="1"/>
    </xf>
    <xf numFmtId="3" fontId="63" fillId="0" borderId="23" xfId="81" applyNumberFormat="1" applyFont="1" applyBorder="1" applyAlignment="1">
      <alignment horizontal="right" vertical="center"/>
    </xf>
    <xf numFmtId="3" fontId="64" fillId="0" borderId="23" xfId="81" applyNumberFormat="1" applyFont="1" applyBorder="1" applyAlignment="1">
      <alignment horizontal="right" vertical="center"/>
    </xf>
    <xf numFmtId="3" fontId="37" fillId="0" borderId="23" xfId="75" applyNumberFormat="1" applyFont="1" applyFill="1" applyBorder="1" applyAlignment="1">
      <alignment horizontal="right" vertical="center" wrapText="1"/>
    </xf>
    <xf numFmtId="3" fontId="37" fillId="0" borderId="23" xfId="72" applyNumberFormat="1" applyFont="1" applyFill="1" applyBorder="1" applyAlignment="1">
      <alignment horizontal="right" wrapText="1"/>
    </xf>
    <xf numFmtId="1" fontId="37" fillId="0" borderId="23" xfId="72" applyFont="1" applyFill="1" applyBorder="1" applyAlignment="1">
      <alignment horizontal="right"/>
    </xf>
    <xf numFmtId="3" fontId="63" fillId="0" borderId="0" xfId="81" applyNumberFormat="1" applyFont="1"/>
    <xf numFmtId="3" fontId="37" fillId="33" borderId="0" xfId="67" applyNumberFormat="1" applyFont="1" applyFill="1" applyBorder="1" applyAlignment="1" applyProtection="1">
      <alignment horizontal="right" vertical="center"/>
    </xf>
    <xf numFmtId="0" fontId="56" fillId="0" borderId="0" xfId="41" applyFont="1" applyAlignment="1">
      <alignment horizontal="center" vertical="center" wrapText="1"/>
    </xf>
    <xf numFmtId="0" fontId="64" fillId="0" borderId="0" xfId="0" applyFont="1" applyBorder="1" applyAlignment="1">
      <alignment horizontal="justify" vertical="top" wrapText="1"/>
    </xf>
    <xf numFmtId="0" fontId="64" fillId="0" borderId="0" xfId="0" applyFont="1" applyBorder="1" applyAlignment="1">
      <alignment horizontal="center" vertical="center"/>
    </xf>
    <xf numFmtId="0" fontId="64" fillId="0" borderId="0" xfId="0" applyFont="1" applyBorder="1" applyAlignment="1">
      <alignment horizontal="center" vertical="center" wrapText="1"/>
    </xf>
    <xf numFmtId="0" fontId="64" fillId="0" borderId="0" xfId="0" applyFont="1" applyBorder="1" applyAlignment="1">
      <alignment horizontal="center" vertical="top" wrapText="1"/>
    </xf>
    <xf numFmtId="0" fontId="40" fillId="0" borderId="23" xfId="65" applyFont="1" applyFill="1" applyBorder="1" applyAlignment="1">
      <alignment horizontal="right" vertical="center" wrapText="1"/>
    </xf>
    <xf numFmtId="0" fontId="34" fillId="0" borderId="0" xfId="64" applyFont="1" applyAlignment="1">
      <alignment horizontal="left" vertical="center" wrapText="1"/>
    </xf>
    <xf numFmtId="49" fontId="41" fillId="0" borderId="15" xfId="64" applyNumberFormat="1" applyFont="1" applyFill="1" applyBorder="1" applyAlignment="1">
      <alignment horizontal="center" vertical="center" wrapText="1"/>
    </xf>
    <xf numFmtId="49" fontId="41" fillId="0" borderId="0" xfId="64" applyNumberFormat="1" applyFont="1" applyFill="1" applyBorder="1" applyAlignment="1">
      <alignment horizontal="center" vertical="center" wrapText="1"/>
    </xf>
    <xf numFmtId="49" fontId="41" fillId="0" borderId="23" xfId="64" applyNumberFormat="1" applyFont="1" applyFill="1" applyBorder="1" applyAlignment="1">
      <alignment horizontal="center" vertical="center" wrapText="1"/>
    </xf>
    <xf numFmtId="49" fontId="37" fillId="0" borderId="13" xfId="64" applyNumberFormat="1" applyFont="1" applyFill="1" applyBorder="1" applyAlignment="1">
      <alignment horizontal="center" vertical="center" wrapText="1"/>
    </xf>
    <xf numFmtId="49" fontId="37" fillId="0" borderId="15" xfId="64" applyNumberFormat="1" applyFont="1" applyFill="1" applyBorder="1" applyAlignment="1">
      <alignment horizontal="center" vertical="center" wrapText="1"/>
    </xf>
    <xf numFmtId="49" fontId="37" fillId="0" borderId="0" xfId="64" applyNumberFormat="1" applyFont="1" applyFill="1" applyBorder="1" applyAlignment="1">
      <alignment horizontal="center" vertical="center" wrapText="1"/>
    </xf>
    <xf numFmtId="49" fontId="41" fillId="0" borderId="0" xfId="64" applyNumberFormat="1" applyFont="1" applyFill="1" applyBorder="1" applyAlignment="1">
      <alignment horizontal="left" vertical="center" wrapText="1"/>
    </xf>
    <xf numFmtId="49" fontId="40" fillId="36" borderId="27" xfId="65" applyNumberFormat="1" applyFont="1" applyFill="1" applyBorder="1" applyAlignment="1">
      <alignment horizontal="left" vertical="top" wrapText="1"/>
    </xf>
    <xf numFmtId="0" fontId="46" fillId="0" borderId="0" xfId="65" applyFont="1" applyAlignment="1">
      <alignment horizontal="left" vertical="center"/>
    </xf>
    <xf numFmtId="0" fontId="37" fillId="0" borderId="10" xfId="41" applyFont="1" applyFill="1" applyBorder="1" applyAlignment="1">
      <alignment horizontal="center" vertical="center" wrapText="1"/>
    </xf>
    <xf numFmtId="0" fontId="37" fillId="0" borderId="11" xfId="41" applyFont="1" applyFill="1" applyBorder="1" applyAlignment="1">
      <alignment horizontal="center" vertical="center" wrapText="1"/>
    </xf>
    <xf numFmtId="0" fontId="37" fillId="0" borderId="12" xfId="41" applyFont="1" applyFill="1" applyBorder="1" applyAlignment="1">
      <alignment horizontal="center" vertical="center" wrapText="1"/>
    </xf>
    <xf numFmtId="0" fontId="40" fillId="0" borderId="23" xfId="65" applyFont="1" applyBorder="1" applyAlignment="1">
      <alignment horizontal="right" vertical="center"/>
    </xf>
    <xf numFmtId="49" fontId="40" fillId="36" borderId="27" xfId="65" applyNumberFormat="1" applyFont="1" applyFill="1" applyBorder="1" applyAlignment="1">
      <alignment horizontal="center" vertical="top" wrapText="1"/>
    </xf>
    <xf numFmtId="49" fontId="40" fillId="36" borderId="27" xfId="65" applyNumberFormat="1" applyFont="1" applyFill="1" applyBorder="1" applyAlignment="1">
      <alignment horizontal="left" vertical="center" wrapText="1"/>
    </xf>
    <xf numFmtId="49" fontId="40" fillId="35" borderId="27" xfId="65" applyNumberFormat="1" applyFont="1" applyFill="1" applyBorder="1" applyAlignment="1">
      <alignment horizontal="left" vertical="top" wrapText="1"/>
    </xf>
    <xf numFmtId="49" fontId="40" fillId="35" borderId="27" xfId="65" applyNumberFormat="1" applyFont="1" applyFill="1" applyBorder="1" applyAlignment="1">
      <alignment horizontal="left" vertical="center" wrapText="1"/>
    </xf>
    <xf numFmtId="49" fontId="40" fillId="36" borderId="28" xfId="65" applyNumberFormat="1" applyFont="1" applyFill="1" applyBorder="1" applyAlignment="1">
      <alignment horizontal="center" vertical="top" wrapText="1"/>
    </xf>
    <xf numFmtId="49" fontId="40" fillId="36" borderId="29" xfId="65" applyNumberFormat="1" applyFont="1" applyFill="1" applyBorder="1" applyAlignment="1">
      <alignment horizontal="center" vertical="top" wrapText="1"/>
    </xf>
    <xf numFmtId="49" fontId="40" fillId="36" borderId="30" xfId="65" applyNumberFormat="1" applyFont="1" applyFill="1" applyBorder="1" applyAlignment="1">
      <alignment horizontal="center" vertical="top" wrapText="1"/>
    </xf>
    <xf numFmtId="49" fontId="81" fillId="0" borderId="0" xfId="64" applyNumberFormat="1" applyFont="1" applyFill="1" applyBorder="1" applyAlignment="1">
      <alignment horizontal="left" vertical="center" wrapText="1"/>
    </xf>
    <xf numFmtId="49" fontId="53" fillId="36" borderId="27" xfId="65" applyNumberFormat="1" applyFont="1" applyFill="1" applyBorder="1" applyAlignment="1">
      <alignment horizontal="left" vertical="top" wrapText="1"/>
    </xf>
    <xf numFmtId="49" fontId="41" fillId="0" borderId="23" xfId="64" applyNumberFormat="1" applyFont="1" applyFill="1" applyBorder="1" applyAlignment="1">
      <alignment horizontal="left" vertical="center" wrapText="1"/>
    </xf>
    <xf numFmtId="49" fontId="40" fillId="36" borderId="30" xfId="65" applyNumberFormat="1" applyFont="1" applyFill="1" applyBorder="1" applyAlignment="1">
      <alignment horizontal="left" vertical="top" wrapText="1"/>
    </xf>
    <xf numFmtId="49" fontId="40" fillId="36" borderId="28" xfId="65" applyNumberFormat="1" applyFont="1" applyFill="1" applyBorder="1" applyAlignment="1">
      <alignment horizontal="left" vertical="top" wrapText="1"/>
    </xf>
    <xf numFmtId="49" fontId="40" fillId="36" borderId="28" xfId="65" applyNumberFormat="1" applyFont="1" applyFill="1" applyBorder="1" applyAlignment="1">
      <alignment horizontal="left" vertical="center" wrapText="1"/>
    </xf>
    <xf numFmtId="49" fontId="40" fillId="36" borderId="29" xfId="65" applyNumberFormat="1" applyFont="1" applyFill="1" applyBorder="1" applyAlignment="1">
      <alignment horizontal="left" vertical="top" wrapText="1"/>
    </xf>
    <xf numFmtId="0" fontId="36" fillId="0" borderId="0" xfId="65" applyFont="1" applyAlignment="1">
      <alignment horizontal="left" vertical="center" wrapText="1"/>
    </xf>
    <xf numFmtId="49" fontId="41" fillId="0" borderId="0" xfId="64" applyNumberFormat="1" applyFont="1" applyFill="1" applyBorder="1" applyAlignment="1">
      <alignment horizontal="right" vertical="center" wrapText="1"/>
    </xf>
    <xf numFmtId="49" fontId="41" fillId="0" borderId="11" xfId="64" applyNumberFormat="1" applyFont="1" applyFill="1" applyBorder="1" applyAlignment="1">
      <alignment horizontal="left" vertical="center" wrapText="1"/>
    </xf>
    <xf numFmtId="0" fontId="37" fillId="0" borderId="13" xfId="41" applyFont="1" applyFill="1" applyBorder="1" applyAlignment="1">
      <alignment horizontal="center" vertical="center" wrapText="1"/>
    </xf>
    <xf numFmtId="0" fontId="36" fillId="0" borderId="13" xfId="41" applyFont="1" applyFill="1" applyBorder="1" applyAlignment="1">
      <alignment horizontal="center" vertical="center" wrapText="1"/>
    </xf>
    <xf numFmtId="0" fontId="36" fillId="0" borderId="10" xfId="41" applyFont="1" applyFill="1" applyBorder="1" applyAlignment="1">
      <alignment horizontal="center" vertical="center" wrapText="1"/>
    </xf>
    <xf numFmtId="0" fontId="63" fillId="0" borderId="15" xfId="65" applyFont="1" applyBorder="1" applyAlignment="1">
      <alignment horizontal="left"/>
    </xf>
    <xf numFmtId="0" fontId="38" fillId="0" borderId="23" xfId="65" applyFont="1" applyFill="1" applyBorder="1" applyAlignment="1">
      <alignment horizontal="right" wrapText="1"/>
    </xf>
    <xf numFmtId="0" fontId="38" fillId="0" borderId="23" xfId="65" applyFont="1" applyFill="1" applyBorder="1" applyAlignment="1">
      <alignment horizontal="right"/>
    </xf>
    <xf numFmtId="0" fontId="37" fillId="0" borderId="16" xfId="48" applyFont="1" applyFill="1" applyBorder="1" applyAlignment="1">
      <alignment horizontal="center" vertical="center" textRotation="90" wrapText="1"/>
    </xf>
    <xf numFmtId="0" fontId="37" fillId="0" borderId="18" xfId="48" applyFont="1" applyFill="1" applyBorder="1" applyAlignment="1">
      <alignment horizontal="center" vertical="center" textRotation="90" wrapText="1"/>
    </xf>
    <xf numFmtId="0" fontId="37" fillId="0" borderId="21" xfId="48" applyFont="1" applyFill="1" applyBorder="1" applyAlignment="1">
      <alignment horizontal="center" vertical="center" textRotation="90" wrapText="1"/>
    </xf>
    <xf numFmtId="0" fontId="37" fillId="0" borderId="19" xfId="48" applyFont="1" applyFill="1" applyBorder="1" applyAlignment="1">
      <alignment horizontal="center" vertical="center" wrapText="1"/>
    </xf>
    <xf numFmtId="0" fontId="37" fillId="0" borderId="20" xfId="48" applyFont="1" applyFill="1" applyBorder="1" applyAlignment="1">
      <alignment horizontal="center" vertical="center" wrapText="1"/>
    </xf>
    <xf numFmtId="0" fontId="37" fillId="0" borderId="22" xfId="48" applyFont="1" applyFill="1" applyBorder="1" applyAlignment="1">
      <alignment horizontal="center" vertical="center" wrapText="1"/>
    </xf>
    <xf numFmtId="0" fontId="34" fillId="0" borderId="0" xfId="41" applyFont="1" applyFill="1" applyAlignment="1">
      <alignment horizontal="left" vertical="center" wrapText="1"/>
    </xf>
    <xf numFmtId="0" fontId="46" fillId="0" borderId="0" xfId="41" applyFont="1" applyFill="1" applyAlignment="1">
      <alignment horizontal="left" vertical="center" wrapText="1"/>
    </xf>
    <xf numFmtId="0" fontId="64" fillId="0" borderId="15" xfId="73" applyFont="1" applyBorder="1" applyAlignment="1">
      <alignment horizontal="left"/>
    </xf>
    <xf numFmtId="0" fontId="63" fillId="0" borderId="15" xfId="73" applyFont="1" applyBorder="1" applyAlignment="1">
      <alignment horizontal="left"/>
    </xf>
    <xf numFmtId="0" fontId="64" fillId="0" borderId="0" xfId="73" applyFont="1" applyAlignment="1">
      <alignment horizontal="right" vertical="center" wrapText="1"/>
    </xf>
    <xf numFmtId="0" fontId="64" fillId="0" borderId="0" xfId="73" applyFont="1" applyAlignment="1">
      <alignment horizontal="right" vertical="center"/>
    </xf>
    <xf numFmtId="0" fontId="34" fillId="0" borderId="0" xfId="43" applyFont="1" applyAlignment="1">
      <alignment horizontal="left" vertical="center" wrapText="1"/>
    </xf>
    <xf numFmtId="0" fontId="34" fillId="0" borderId="16" xfId="74" applyFont="1" applyFill="1" applyBorder="1" applyAlignment="1">
      <alignment horizontal="center" vertical="center" wrapText="1"/>
    </xf>
    <xf numFmtId="0" fontId="34" fillId="0" borderId="18" xfId="74" applyFont="1" applyFill="1" applyBorder="1" applyAlignment="1">
      <alignment horizontal="center" vertical="center" wrapText="1"/>
    </xf>
    <xf numFmtId="0" fontId="34" fillId="0" borderId="21" xfId="74" applyFont="1" applyFill="1" applyBorder="1" applyAlignment="1">
      <alignment horizontal="center" vertical="center" wrapText="1"/>
    </xf>
    <xf numFmtId="0" fontId="34" fillId="0" borderId="10" xfId="41" applyFont="1" applyFill="1" applyBorder="1" applyAlignment="1">
      <alignment horizontal="center" vertical="center" wrapText="1"/>
    </xf>
    <xf numFmtId="0" fontId="34" fillId="0" borderId="11" xfId="41" applyFont="1" applyFill="1" applyBorder="1" applyAlignment="1">
      <alignment horizontal="center" vertical="center" wrapText="1"/>
    </xf>
    <xf numFmtId="49" fontId="37" fillId="0" borderId="14" xfId="64" applyNumberFormat="1" applyFont="1" applyFill="1" applyBorder="1" applyAlignment="1">
      <alignment horizontal="center" vertical="center" wrapText="1"/>
    </xf>
    <xf numFmtId="49" fontId="37" fillId="0" borderId="24" xfId="64" applyNumberFormat="1" applyFont="1" applyFill="1" applyBorder="1" applyAlignment="1">
      <alignment horizontal="center" vertical="center" wrapText="1"/>
    </xf>
    <xf numFmtId="49" fontId="37" fillId="0" borderId="23" xfId="64" applyNumberFormat="1" applyFont="1" applyFill="1" applyBorder="1" applyAlignment="1">
      <alignment horizontal="center" vertical="center" wrapText="1"/>
    </xf>
    <xf numFmtId="0" fontId="52" fillId="0" borderId="0" xfId="73" applyFont="1" applyAlignment="1">
      <alignment horizontal="left"/>
    </xf>
    <xf numFmtId="49" fontId="34" fillId="0" borderId="13" xfId="44" applyNumberFormat="1" applyFont="1" applyFill="1" applyBorder="1" applyAlignment="1">
      <alignment horizontal="center" vertical="center" wrapText="1"/>
    </xf>
    <xf numFmtId="0" fontId="19" fillId="0" borderId="0" xfId="2" applyFont="1" applyAlignment="1">
      <alignment horizontal="left" vertical="center" wrapText="1"/>
    </xf>
    <xf numFmtId="49" fontId="34" fillId="0" borderId="15" xfId="64" applyNumberFormat="1" applyFont="1" applyFill="1" applyBorder="1" applyAlignment="1">
      <alignment horizontal="center" vertical="center" wrapText="1"/>
    </xf>
    <xf numFmtId="49" fontId="34" fillId="0" borderId="0" xfId="64" applyNumberFormat="1" applyFont="1" applyFill="1" applyBorder="1" applyAlignment="1">
      <alignment horizontal="center" vertical="center" wrapText="1"/>
    </xf>
    <xf numFmtId="49" fontId="34" fillId="0" borderId="23" xfId="64" applyNumberFormat="1" applyFont="1" applyFill="1" applyBorder="1" applyAlignment="1">
      <alignment horizontal="center" vertical="center" wrapText="1"/>
    </xf>
    <xf numFmtId="49" fontId="34" fillId="0" borderId="14" xfId="44" applyNumberFormat="1" applyFont="1" applyFill="1" applyBorder="1" applyAlignment="1">
      <alignment horizontal="center" vertical="center" wrapText="1"/>
    </xf>
    <xf numFmtId="49" fontId="34" fillId="0" borderId="15" xfId="44" applyNumberFormat="1" applyFont="1" applyFill="1" applyBorder="1" applyAlignment="1">
      <alignment horizontal="center" vertical="center" wrapText="1"/>
    </xf>
    <xf numFmtId="49" fontId="34" fillId="0" borderId="24" xfId="44" applyNumberFormat="1" applyFont="1" applyFill="1" applyBorder="1" applyAlignment="1">
      <alignment horizontal="center" vertical="center" wrapText="1"/>
    </xf>
    <xf numFmtId="49" fontId="34" fillId="0" borderId="23" xfId="44" applyNumberFormat="1" applyFont="1" applyFill="1" applyBorder="1" applyAlignment="1">
      <alignment horizontal="center" vertical="center" wrapText="1"/>
    </xf>
    <xf numFmtId="49" fontId="34" fillId="0" borderId="0" xfId="1" applyNumberFormat="1" applyFont="1" applyFill="1" applyBorder="1" applyAlignment="1">
      <alignment horizontal="left" vertical="center" wrapText="1"/>
    </xf>
    <xf numFmtId="49" fontId="34" fillId="0" borderId="11" xfId="2" applyNumberFormat="1" applyFont="1" applyFill="1" applyBorder="1" applyAlignment="1">
      <alignment horizontal="left" vertical="center" wrapText="1"/>
    </xf>
    <xf numFmtId="0" fontId="35" fillId="0" borderId="0" xfId="2" applyFont="1" applyFill="1" applyAlignment="1">
      <alignment horizontal="left" vertical="center" wrapText="1"/>
    </xf>
    <xf numFmtId="0" fontId="34" fillId="0" borderId="0" xfId="2" applyFont="1" applyFill="1" applyAlignment="1">
      <alignment horizontal="left" vertical="center" wrapText="1"/>
    </xf>
    <xf numFmtId="49" fontId="35" fillId="34" borderId="27" xfId="44" applyNumberFormat="1" applyFont="1" applyFill="1" applyBorder="1" applyAlignment="1">
      <alignment horizontal="left" vertical="top" wrapText="1"/>
    </xf>
    <xf numFmtId="49" fontId="37" fillId="0" borderId="0" xfId="1" applyNumberFormat="1" applyFont="1" applyFill="1" applyBorder="1" applyAlignment="1">
      <alignment horizontal="left" vertical="center" wrapText="1"/>
    </xf>
    <xf numFmtId="0" fontId="39" fillId="0" borderId="0" xfId="44" applyFont="1" applyAlignment="1">
      <alignment horizontal="left"/>
    </xf>
    <xf numFmtId="49" fontId="35" fillId="34" borderId="27" xfId="44" applyNumberFormat="1" applyFont="1" applyFill="1" applyBorder="1" applyAlignment="1">
      <alignment horizontal="center" vertical="top" wrapText="1"/>
    </xf>
    <xf numFmtId="49" fontId="35" fillId="34" borderId="28" xfId="44" applyNumberFormat="1" applyFont="1" applyFill="1" applyBorder="1" applyAlignment="1">
      <alignment horizontal="left" vertical="top" wrapText="1"/>
    </xf>
    <xf numFmtId="49" fontId="34" fillId="0" borderId="23" xfId="1" applyNumberFormat="1" applyFont="1" applyFill="1" applyBorder="1" applyAlignment="1">
      <alignment horizontal="left" vertical="center" wrapText="1"/>
    </xf>
    <xf numFmtId="49" fontId="35" fillId="34" borderId="35" xfId="44" applyNumberFormat="1" applyFont="1" applyFill="1" applyBorder="1" applyAlignment="1">
      <alignment horizontal="left" vertical="top" wrapText="1"/>
    </xf>
    <xf numFmtId="49" fontId="35" fillId="34" borderId="31" xfId="44" applyNumberFormat="1" applyFont="1" applyFill="1" applyBorder="1" applyAlignment="1">
      <alignment horizontal="left" vertical="top" wrapText="1"/>
    </xf>
    <xf numFmtId="49" fontId="35" fillId="34" borderId="30" xfId="44" applyNumberFormat="1" applyFont="1" applyFill="1" applyBorder="1" applyAlignment="1">
      <alignment horizontal="left" vertical="top" wrapText="1"/>
    </xf>
    <xf numFmtId="49" fontId="34" fillId="0" borderId="0" xfId="1" applyNumberFormat="1" applyFont="1" applyFill="1" applyBorder="1" applyAlignment="1">
      <alignment horizontal="left" vertical="center"/>
    </xf>
    <xf numFmtId="49" fontId="35" fillId="34" borderId="29" xfId="44" applyNumberFormat="1" applyFont="1" applyFill="1" applyBorder="1" applyAlignment="1">
      <alignment horizontal="left" vertical="top" wrapText="1"/>
    </xf>
    <xf numFmtId="0" fontId="34" fillId="0" borderId="0" xfId="1" applyFont="1" applyFill="1" applyAlignment="1">
      <alignment horizontal="left" wrapText="1"/>
    </xf>
    <xf numFmtId="0" fontId="46" fillId="0" borderId="0" xfId="44" applyFont="1" applyFill="1" applyAlignment="1">
      <alignment horizontal="left"/>
    </xf>
    <xf numFmtId="49" fontId="37" fillId="0" borderId="11" xfId="2" applyNumberFormat="1" applyFont="1" applyFill="1" applyBorder="1" applyAlignment="1">
      <alignment horizontal="left" vertical="center" wrapText="1"/>
    </xf>
    <xf numFmtId="0" fontId="36" fillId="0" borderId="0" xfId="2" applyFont="1" applyAlignment="1">
      <alignment horizontal="left" vertical="center" wrapText="1"/>
    </xf>
    <xf numFmtId="49" fontId="36" fillId="37" borderId="27" xfId="44" applyNumberFormat="1" applyFont="1" applyFill="1" applyBorder="1" applyAlignment="1">
      <alignment horizontal="left" vertical="top" wrapText="1"/>
    </xf>
    <xf numFmtId="49" fontId="36" fillId="37" borderId="28" xfId="44" applyNumberFormat="1" applyFont="1" applyFill="1" applyBorder="1" applyAlignment="1">
      <alignment horizontal="left" vertical="top" wrapText="1"/>
    </xf>
    <xf numFmtId="49" fontId="36" fillId="37" borderId="29" xfId="44" applyNumberFormat="1" applyFont="1" applyFill="1" applyBorder="1" applyAlignment="1">
      <alignment horizontal="left" vertical="top" wrapText="1"/>
    </xf>
    <xf numFmtId="49" fontId="36" fillId="37" borderId="30" xfId="44" applyNumberFormat="1" applyFont="1" applyFill="1" applyBorder="1" applyAlignment="1">
      <alignment horizontal="left" vertical="top" wrapText="1"/>
    </xf>
    <xf numFmtId="49" fontId="37" fillId="0" borderId="23" xfId="1" applyNumberFormat="1" applyFont="1" applyFill="1" applyBorder="1" applyAlignment="1">
      <alignment horizontal="left" vertical="center" wrapText="1"/>
    </xf>
    <xf numFmtId="3" fontId="36" fillId="0" borderId="23" xfId="44" applyNumberFormat="1" applyFont="1" applyFill="1" applyBorder="1" applyAlignment="1">
      <alignment horizontal="right" wrapText="1"/>
    </xf>
    <xf numFmtId="3" fontId="36" fillId="0" borderId="23" xfId="44" applyNumberFormat="1" applyFont="1" applyFill="1" applyBorder="1" applyAlignment="1">
      <alignment horizontal="right" vertical="center" wrapText="1"/>
    </xf>
    <xf numFmtId="0" fontId="52" fillId="0" borderId="0" xfId="44" applyFont="1" applyAlignment="1">
      <alignment horizontal="left" vertical="center" wrapText="1"/>
    </xf>
    <xf numFmtId="49" fontId="37" fillId="0" borderId="13" xfId="42" applyNumberFormat="1" applyFont="1" applyFill="1" applyBorder="1" applyAlignment="1">
      <alignment horizontal="center" vertical="center" wrapText="1"/>
    </xf>
    <xf numFmtId="49" fontId="37" fillId="0" borderId="15" xfId="42" applyNumberFormat="1" applyFont="1" applyFill="1" applyBorder="1" applyAlignment="1">
      <alignment horizontal="center" vertical="center" wrapText="1"/>
    </xf>
    <xf numFmtId="49" fontId="37" fillId="0" borderId="0" xfId="42" applyNumberFormat="1" applyFont="1" applyFill="1" applyBorder="1" applyAlignment="1">
      <alignment horizontal="center" vertical="center" wrapText="1"/>
    </xf>
    <xf numFmtId="0" fontId="38" fillId="0" borderId="0" xfId="44" applyFont="1" applyAlignment="1">
      <alignment horizontal="left" vertical="center" wrapText="1"/>
    </xf>
    <xf numFmtId="0" fontId="36" fillId="0" borderId="15" xfId="41" applyFont="1" applyFill="1" applyBorder="1" applyAlignment="1">
      <alignment horizontal="left"/>
    </xf>
    <xf numFmtId="0" fontId="34" fillId="0" borderId="16" xfId="48" applyFont="1" applyFill="1" applyBorder="1" applyAlignment="1">
      <alignment horizontal="center" vertical="center" textRotation="90" wrapText="1"/>
    </xf>
    <xf numFmtId="0" fontId="34" fillId="0" borderId="18" xfId="48" applyFont="1" applyFill="1" applyBorder="1" applyAlignment="1">
      <alignment horizontal="center" vertical="center" textRotation="90" wrapText="1"/>
    </xf>
    <xf numFmtId="0" fontId="34" fillId="0" borderId="21" xfId="48" applyFont="1" applyFill="1" applyBorder="1" applyAlignment="1">
      <alignment horizontal="center" vertical="center" textRotation="90" wrapText="1"/>
    </xf>
    <xf numFmtId="0" fontId="34" fillId="0" borderId="19" xfId="48" applyFont="1" applyFill="1" applyBorder="1" applyAlignment="1">
      <alignment horizontal="center" vertical="center" wrapText="1"/>
    </xf>
    <xf numFmtId="0" fontId="34" fillId="0" borderId="20" xfId="48" applyFont="1" applyFill="1" applyBorder="1" applyAlignment="1">
      <alignment horizontal="center" vertical="center" wrapText="1"/>
    </xf>
    <xf numFmtId="0" fontId="34" fillId="0" borderId="22" xfId="48" applyFont="1" applyFill="1" applyBorder="1" applyAlignment="1">
      <alignment horizontal="center" vertical="center" wrapText="1"/>
    </xf>
    <xf numFmtId="49" fontId="37" fillId="0" borderId="13" xfId="44" applyNumberFormat="1" applyFont="1" applyFill="1" applyBorder="1" applyAlignment="1">
      <alignment horizontal="center" vertical="center" wrapText="1"/>
    </xf>
    <xf numFmtId="49" fontId="37" fillId="0" borderId="14" xfId="44" applyNumberFormat="1" applyFont="1" applyFill="1" applyBorder="1" applyAlignment="1">
      <alignment horizontal="center" vertical="center" wrapText="1"/>
    </xf>
    <xf numFmtId="49" fontId="37" fillId="0" borderId="15" xfId="44" applyNumberFormat="1" applyFont="1" applyFill="1" applyBorder="1" applyAlignment="1">
      <alignment horizontal="center" vertical="center" wrapText="1"/>
    </xf>
    <xf numFmtId="49" fontId="37" fillId="0" borderId="24" xfId="44" applyNumberFormat="1" applyFont="1" applyFill="1" applyBorder="1" applyAlignment="1">
      <alignment horizontal="center" vertical="center" wrapText="1"/>
    </xf>
    <xf numFmtId="49" fontId="37" fillId="0" borderId="23" xfId="44" applyNumberFormat="1" applyFont="1" applyFill="1" applyBorder="1" applyAlignment="1">
      <alignment horizontal="center" vertical="center" wrapText="1"/>
    </xf>
    <xf numFmtId="0" fontId="34" fillId="0" borderId="15" xfId="48" applyFont="1" applyFill="1" applyBorder="1" applyAlignment="1">
      <alignment horizontal="center" vertical="center" textRotation="90" wrapText="1"/>
    </xf>
    <xf numFmtId="0" fontId="34" fillId="0" borderId="0" xfId="48" applyFont="1" applyFill="1" applyBorder="1" applyAlignment="1">
      <alignment horizontal="center" vertical="center" textRotation="90" wrapText="1"/>
    </xf>
    <xf numFmtId="0" fontId="34" fillId="0" borderId="23" xfId="48" applyFont="1" applyFill="1" applyBorder="1" applyAlignment="1">
      <alignment horizontal="center" vertical="center" textRotation="90" wrapText="1"/>
    </xf>
    <xf numFmtId="0" fontId="34" fillId="0" borderId="13" xfId="48" applyFont="1" applyFill="1" applyBorder="1" applyAlignment="1">
      <alignment horizontal="center" vertical="center" wrapText="1"/>
    </xf>
    <xf numFmtId="49" fontId="41" fillId="0" borderId="10" xfId="64" applyNumberFormat="1" applyFont="1" applyFill="1" applyBorder="1" applyAlignment="1">
      <alignment horizontal="center" vertical="center" wrapText="1"/>
    </xf>
    <xf numFmtId="49" fontId="41" fillId="0" borderId="11" xfId="64" applyNumberFormat="1" applyFont="1" applyFill="1" applyBorder="1" applyAlignment="1">
      <alignment horizontal="center" vertical="center" wrapText="1"/>
    </xf>
    <xf numFmtId="49" fontId="41" fillId="0" borderId="12" xfId="64" applyNumberFormat="1" applyFont="1" applyFill="1" applyBorder="1" applyAlignment="1">
      <alignment horizontal="center" vertical="center" wrapText="1"/>
    </xf>
    <xf numFmtId="0" fontId="48" fillId="0" borderId="15" xfId="71" applyFont="1" applyBorder="1" applyAlignment="1">
      <alignment horizontal="left"/>
    </xf>
    <xf numFmtId="0" fontId="63" fillId="0" borderId="15" xfId="71" applyFont="1" applyBorder="1" applyAlignment="1">
      <alignment horizontal="left"/>
    </xf>
    <xf numFmtId="0" fontId="34" fillId="0" borderId="13" xfId="41" applyFont="1" applyBorder="1" applyAlignment="1">
      <alignment horizontal="center" vertical="center" wrapText="1"/>
    </xf>
    <xf numFmtId="0" fontId="34" fillId="0" borderId="12" xfId="41" applyFont="1" applyFill="1" applyBorder="1" applyAlignment="1">
      <alignment horizontal="center" vertical="center" wrapText="1"/>
    </xf>
    <xf numFmtId="0" fontId="52" fillId="0" borderId="23" xfId="71" applyFont="1" applyBorder="1" applyAlignment="1">
      <alignment horizontal="left" vertical="center"/>
    </xf>
    <xf numFmtId="0" fontId="34" fillId="0" borderId="0" xfId="43" applyFont="1" applyFill="1" applyAlignment="1">
      <alignment horizontal="left" vertical="center" wrapText="1"/>
    </xf>
    <xf numFmtId="0" fontId="34" fillId="0" borderId="15" xfId="41" applyFont="1" applyFill="1" applyBorder="1" applyAlignment="1">
      <alignment horizontal="center" vertical="center" wrapText="1"/>
    </xf>
    <xf numFmtId="0" fontId="34" fillId="0" borderId="14" xfId="41" applyFont="1" applyFill="1" applyBorder="1" applyAlignment="1">
      <alignment horizontal="center" vertical="center" wrapText="1"/>
    </xf>
    <xf numFmtId="0" fontId="35" fillId="0" borderId="11" xfId="41" applyFont="1" applyFill="1" applyBorder="1" applyAlignment="1">
      <alignment horizontal="center" vertical="center" wrapText="1"/>
    </xf>
    <xf numFmtId="0" fontId="35" fillId="0" borderId="12" xfId="41" applyFont="1" applyFill="1" applyBorder="1" applyAlignment="1">
      <alignment horizontal="center" vertical="center" wrapText="1"/>
    </xf>
    <xf numFmtId="0" fontId="34" fillId="0" borderId="0" xfId="41" applyFont="1" applyFill="1" applyAlignment="1">
      <alignment horizontal="justify" vertical="center" wrapText="1"/>
    </xf>
    <xf numFmtId="0" fontId="34" fillId="0" borderId="0" xfId="41" applyFont="1" applyFill="1" applyAlignment="1">
      <alignment horizontal="justify" vertical="center"/>
    </xf>
    <xf numFmtId="3" fontId="35" fillId="33" borderId="23" xfId="41" applyNumberFormat="1" applyFont="1" applyFill="1" applyBorder="1" applyAlignment="1">
      <alignment horizontal="right" vertical="center"/>
    </xf>
    <xf numFmtId="0" fontId="41" fillId="0" borderId="15" xfId="41" applyFont="1" applyFill="1" applyBorder="1" applyAlignment="1">
      <alignment horizontal="left" vertical="center"/>
    </xf>
    <xf numFmtId="0" fontId="40" fillId="0" borderId="15" xfId="41" applyFont="1" applyFill="1" applyBorder="1" applyAlignment="1">
      <alignment horizontal="left" vertical="center"/>
    </xf>
    <xf numFmtId="0" fontId="34" fillId="33" borderId="11" xfId="41" applyFont="1" applyFill="1" applyBorder="1" applyAlignment="1">
      <alignment horizontal="left" vertical="center"/>
    </xf>
    <xf numFmtId="3" fontId="39" fillId="33" borderId="0" xfId="65" applyNumberFormat="1" applyFont="1" applyFill="1" applyBorder="1" applyAlignment="1">
      <alignment horizontal="right" vertical="center"/>
    </xf>
    <xf numFmtId="3" fontId="39" fillId="0" borderId="23" xfId="65" applyNumberFormat="1" applyFont="1" applyBorder="1" applyAlignment="1">
      <alignment horizontal="right" vertical="center"/>
    </xf>
    <xf numFmtId="0" fontId="36" fillId="0" borderId="11" xfId="41" applyFont="1" applyFill="1" applyBorder="1" applyAlignment="1">
      <alignment horizontal="center" vertical="center" wrapText="1"/>
    </xf>
    <xf numFmtId="0" fontId="36" fillId="0" borderId="12" xfId="41" applyFont="1" applyFill="1" applyBorder="1" applyAlignment="1">
      <alignment horizontal="center" vertical="center" wrapText="1"/>
    </xf>
    <xf numFmtId="1" fontId="34" fillId="0" borderId="0" xfId="72" applyFont="1" applyFill="1" applyAlignment="1">
      <alignment horizontal="left" vertical="center" wrapText="1"/>
    </xf>
    <xf numFmtId="1" fontId="46" fillId="0" borderId="0" xfId="72" applyFont="1" applyFill="1" applyBorder="1" applyAlignment="1">
      <alignment horizontal="left" vertical="center" wrapText="1"/>
    </xf>
    <xf numFmtId="1" fontId="37" fillId="0" borderId="13" xfId="72" applyFont="1" applyFill="1" applyBorder="1" applyAlignment="1">
      <alignment horizontal="center" vertical="center" wrapText="1"/>
    </xf>
    <xf numFmtId="1" fontId="36" fillId="0" borderId="13" xfId="72" applyFont="1" applyFill="1" applyBorder="1" applyAlignment="1">
      <alignment horizontal="center" vertical="center" wrapText="1"/>
    </xf>
    <xf numFmtId="1" fontId="37" fillId="0" borderId="12" xfId="72" applyFont="1" applyFill="1" applyBorder="1" applyAlignment="1">
      <alignment horizontal="center" vertical="center" wrapText="1"/>
    </xf>
    <xf numFmtId="0" fontId="41" fillId="0" borderId="10" xfId="41" applyFont="1" applyFill="1" applyBorder="1" applyAlignment="1">
      <alignment horizontal="center" vertical="center" wrapText="1"/>
    </xf>
    <xf numFmtId="0" fontId="41" fillId="0" borderId="11" xfId="41" applyFont="1" applyFill="1" applyBorder="1" applyAlignment="1">
      <alignment horizontal="center" vertical="center" wrapText="1"/>
    </xf>
    <xf numFmtId="0" fontId="41" fillId="0" borderId="12" xfId="41" applyFont="1" applyFill="1" applyBorder="1" applyAlignment="1">
      <alignment horizontal="center" vertical="center" wrapText="1"/>
    </xf>
    <xf numFmtId="1" fontId="37" fillId="0" borderId="19" xfId="72" applyFont="1" applyFill="1" applyBorder="1" applyAlignment="1">
      <alignment horizontal="center" vertical="center" wrapText="1"/>
    </xf>
    <xf numFmtId="1" fontId="34" fillId="0" borderId="11" xfId="72" quotePrefix="1" applyFont="1" applyFill="1" applyBorder="1" applyAlignment="1">
      <alignment horizontal="left" vertical="center"/>
    </xf>
    <xf numFmtId="1" fontId="37" fillId="0" borderId="15" xfId="72" applyFont="1" applyFill="1" applyBorder="1" applyAlignment="1">
      <alignment horizontal="left" vertical="center" wrapText="1"/>
    </xf>
    <xf numFmtId="1" fontId="36" fillId="0" borderId="0" xfId="72" applyFont="1" applyFill="1" applyAlignment="1">
      <alignment horizontal="left" vertical="center" wrapText="1"/>
    </xf>
    <xf numFmtId="1" fontId="34" fillId="0" borderId="13" xfId="72" applyFont="1" applyFill="1" applyBorder="1" applyAlignment="1">
      <alignment horizontal="center" vertical="center" wrapText="1"/>
    </xf>
    <xf numFmtId="1" fontId="46" fillId="0" borderId="23" xfId="72" applyFont="1" applyFill="1" applyBorder="1" applyAlignment="1">
      <alignment horizontal="left" vertical="center" wrapText="1"/>
    </xf>
    <xf numFmtId="0" fontId="46" fillId="0" borderId="23" xfId="41" applyFont="1" applyFill="1" applyBorder="1" applyAlignment="1">
      <alignment horizontal="left" vertical="center" wrapText="1"/>
    </xf>
    <xf numFmtId="1" fontId="34" fillId="0" borderId="12" xfId="72" applyFont="1" applyFill="1" applyBorder="1" applyAlignment="1">
      <alignment horizontal="center" vertical="center" wrapText="1"/>
    </xf>
    <xf numFmtId="1" fontId="34" fillId="0" borderId="19" xfId="72" applyFont="1" applyFill="1" applyBorder="1" applyAlignment="1">
      <alignment horizontal="center" vertical="center" wrapText="1"/>
    </xf>
    <xf numFmtId="1" fontId="35" fillId="0" borderId="13" xfId="72" applyFont="1" applyFill="1" applyBorder="1" applyAlignment="1">
      <alignment horizontal="center" vertical="center" wrapText="1"/>
    </xf>
    <xf numFmtId="1" fontId="35" fillId="0" borderId="10" xfId="72" applyFont="1" applyFill="1" applyBorder="1" applyAlignment="1">
      <alignment horizontal="center" vertical="center" wrapText="1"/>
    </xf>
    <xf numFmtId="0" fontId="34" fillId="0" borderId="13" xfId="41" applyFont="1" applyFill="1" applyBorder="1" applyAlignment="1">
      <alignment horizontal="center" vertical="center" wrapText="1"/>
    </xf>
    <xf numFmtId="0" fontId="35" fillId="0" borderId="13" xfId="41" applyFont="1" applyFill="1" applyBorder="1" applyAlignment="1">
      <alignment horizontal="center" vertical="center" wrapText="1"/>
    </xf>
    <xf numFmtId="1" fontId="34" fillId="0" borderId="22" xfId="72" applyFont="1" applyFill="1" applyBorder="1" applyAlignment="1">
      <alignment horizontal="center" vertical="center" wrapText="1"/>
    </xf>
    <xf numFmtId="1" fontId="34" fillId="0" borderId="0" xfId="72" applyFont="1" applyFill="1" applyAlignment="1">
      <alignment horizontal="justify" vertical="center" wrapText="1"/>
    </xf>
    <xf numFmtId="1" fontId="34" fillId="0" borderId="0" xfId="72" applyFont="1" applyFill="1" applyAlignment="1">
      <alignment horizontal="justify" vertical="center"/>
    </xf>
    <xf numFmtId="1" fontId="46" fillId="0" borderId="0" xfId="72" applyFont="1" applyFill="1" applyAlignment="1">
      <alignment horizontal="justify" vertical="center" wrapText="1"/>
    </xf>
    <xf numFmtId="1" fontId="46" fillId="0" borderId="0" xfId="72" applyFont="1" applyFill="1" applyAlignment="1">
      <alignment horizontal="justify" vertical="center"/>
    </xf>
    <xf numFmtId="1" fontId="34" fillId="0" borderId="23" xfId="72" applyFont="1" applyFill="1" applyBorder="1" applyAlignment="1">
      <alignment horizontal="right"/>
    </xf>
    <xf numFmtId="1" fontId="34" fillId="0" borderId="14" xfId="72" applyFont="1" applyFill="1" applyBorder="1" applyAlignment="1">
      <alignment horizontal="center" vertical="center" wrapText="1"/>
    </xf>
    <xf numFmtId="0" fontId="35" fillId="0" borderId="15" xfId="43" applyFont="1" applyFill="1" applyBorder="1"/>
    <xf numFmtId="0" fontId="35" fillId="0" borderId="16" xfId="43" applyFont="1" applyFill="1" applyBorder="1"/>
    <xf numFmtId="0" fontId="35" fillId="0" borderId="17" xfId="43" applyFont="1" applyFill="1" applyBorder="1"/>
    <xf numFmtId="0" fontId="35" fillId="0" borderId="0" xfId="43" applyFont="1" applyFill="1"/>
    <xf numFmtId="0" fontId="35" fillId="0" borderId="18" xfId="43" applyFont="1" applyFill="1" applyBorder="1"/>
    <xf numFmtId="0" fontId="35" fillId="0" borderId="24" xfId="43" applyFont="1" applyFill="1" applyBorder="1"/>
    <xf numFmtId="0" fontId="35" fillId="0" borderId="23" xfId="43" applyFont="1" applyFill="1" applyBorder="1"/>
    <xf numFmtId="0" fontId="35" fillId="0" borderId="21" xfId="43" applyFont="1" applyFill="1" applyBorder="1"/>
    <xf numFmtId="1" fontId="34" fillId="0" borderId="11" xfId="72" applyFont="1" applyFill="1" applyBorder="1" applyAlignment="1">
      <alignment horizontal="center" vertical="center"/>
    </xf>
    <xf numFmtId="1" fontId="34" fillId="0" borderId="12" xfId="72" applyFont="1" applyFill="1" applyBorder="1" applyAlignment="1">
      <alignment horizontal="center" vertical="center"/>
    </xf>
    <xf numFmtId="1" fontId="34" fillId="0" borderId="10" xfId="72" applyFont="1" applyFill="1" applyBorder="1" applyAlignment="1">
      <alignment horizontal="center" vertical="center"/>
    </xf>
    <xf numFmtId="49" fontId="41" fillId="0" borderId="0" xfId="1" applyNumberFormat="1" applyFont="1" applyFill="1" applyBorder="1" applyAlignment="1">
      <alignment horizontal="left" vertical="center" wrapText="1"/>
    </xf>
    <xf numFmtId="49" fontId="41" fillId="0" borderId="11" xfId="2" applyNumberFormat="1" applyFont="1" applyFill="1" applyBorder="1" applyAlignment="1">
      <alignment horizontal="left" vertical="center" wrapText="1"/>
    </xf>
    <xf numFmtId="0" fontId="41" fillId="0" borderId="0" xfId="41" applyFont="1" applyFill="1" applyBorder="1" applyAlignment="1">
      <alignment horizontal="justify" vertical="center" wrapText="1"/>
    </xf>
    <xf numFmtId="0" fontId="40" fillId="0" borderId="0" xfId="41" applyFont="1" applyFill="1" applyBorder="1" applyAlignment="1">
      <alignment horizontal="justify" vertical="center" wrapText="1"/>
    </xf>
    <xf numFmtId="49" fontId="40" fillId="38" borderId="27" xfId="2" applyNumberFormat="1" applyFont="1" applyFill="1" applyBorder="1" applyAlignment="1">
      <alignment horizontal="left" vertical="top" wrapText="1"/>
    </xf>
    <xf numFmtId="49" fontId="40" fillId="38" borderId="28" xfId="2" applyNumberFormat="1" applyFont="1" applyFill="1" applyBorder="1" applyAlignment="1">
      <alignment horizontal="left" vertical="top" wrapText="1"/>
    </xf>
    <xf numFmtId="49" fontId="40" fillId="38" borderId="29" xfId="2" applyNumberFormat="1" applyFont="1" applyFill="1" applyBorder="1" applyAlignment="1">
      <alignment horizontal="left" vertical="top" wrapText="1"/>
    </xf>
    <xf numFmtId="49" fontId="40" fillId="38" borderId="30" xfId="2" applyNumberFormat="1" applyFont="1" applyFill="1" applyBorder="1" applyAlignment="1">
      <alignment horizontal="left" vertical="top" wrapText="1"/>
    </xf>
    <xf numFmtId="49" fontId="40" fillId="38" borderId="27" xfId="2" applyNumberFormat="1" applyFont="1" applyFill="1" applyBorder="1" applyAlignment="1">
      <alignment horizontal="left" vertical="center" wrapText="1"/>
    </xf>
    <xf numFmtId="49" fontId="40" fillId="38" borderId="28" xfId="2" applyNumberFormat="1" applyFont="1" applyFill="1" applyBorder="1" applyAlignment="1">
      <alignment horizontal="center" vertical="top" wrapText="1"/>
    </xf>
    <xf numFmtId="49" fontId="40" fillId="38" borderId="29" xfId="2" applyNumberFormat="1" applyFont="1" applyFill="1" applyBorder="1" applyAlignment="1">
      <alignment horizontal="center" vertical="top" wrapText="1"/>
    </xf>
    <xf numFmtId="49" fontId="40" fillId="38" borderId="30" xfId="2" applyNumberFormat="1" applyFont="1" applyFill="1" applyBorder="1" applyAlignment="1">
      <alignment horizontal="center" vertical="top" wrapText="1"/>
    </xf>
    <xf numFmtId="49" fontId="53" fillId="38" borderId="27" xfId="2" applyNumberFormat="1" applyFont="1" applyFill="1" applyBorder="1" applyAlignment="1">
      <alignment horizontal="left" vertical="top" wrapText="1"/>
    </xf>
    <xf numFmtId="49" fontId="40" fillId="38" borderId="13" xfId="2" applyNumberFormat="1" applyFont="1" applyFill="1" applyBorder="1" applyAlignment="1">
      <alignment horizontal="left" vertical="top" wrapText="1"/>
    </xf>
    <xf numFmtId="49" fontId="40" fillId="38" borderId="13" xfId="2" applyNumberFormat="1" applyFont="1" applyFill="1" applyBorder="1" applyAlignment="1">
      <alignment horizontal="left" vertical="center" wrapText="1"/>
    </xf>
    <xf numFmtId="0" fontId="40" fillId="0" borderId="0" xfId="2" applyFont="1" applyAlignment="1">
      <alignment horizontal="left" vertical="center"/>
    </xf>
    <xf numFmtId="0" fontId="34" fillId="0" borderId="0" xfId="2" applyFont="1" applyAlignment="1">
      <alignment horizontal="left" vertical="center" wrapText="1"/>
    </xf>
    <xf numFmtId="0" fontId="46" fillId="0" borderId="0" xfId="2" applyFont="1" applyAlignment="1">
      <alignment horizontal="left" vertical="center" wrapText="1"/>
    </xf>
    <xf numFmtId="49" fontId="40" fillId="38" borderId="27" xfId="2" applyNumberFormat="1" applyFont="1" applyFill="1" applyBorder="1" applyAlignment="1">
      <alignment horizontal="center" vertical="top" wrapText="1"/>
    </xf>
    <xf numFmtId="0" fontId="34" fillId="0" borderId="15" xfId="48" applyFont="1" applyFill="1" applyBorder="1" applyAlignment="1">
      <alignment horizontal="center" vertical="center" wrapText="1"/>
    </xf>
    <xf numFmtId="0" fontId="34" fillId="0" borderId="16" xfId="48" applyFont="1" applyFill="1" applyBorder="1" applyAlignment="1">
      <alignment horizontal="center" vertical="center" wrapText="1"/>
    </xf>
    <xf numFmtId="0" fontId="34" fillId="0" borderId="0" xfId="48" applyFont="1" applyFill="1" applyBorder="1" applyAlignment="1">
      <alignment horizontal="center" vertical="center" wrapText="1"/>
    </xf>
    <xf numFmtId="0" fontId="34" fillId="0" borderId="18" xfId="48" applyFont="1" applyFill="1" applyBorder="1" applyAlignment="1">
      <alignment horizontal="center" vertical="center" wrapText="1"/>
    </xf>
    <xf numFmtId="0" fontId="34" fillId="0" borderId="23" xfId="48" applyFont="1" applyFill="1" applyBorder="1" applyAlignment="1">
      <alignment horizontal="center" vertical="center" wrapText="1"/>
    </xf>
    <xf numFmtId="0" fontId="34" fillId="0" borderId="21" xfId="48" applyFont="1" applyFill="1" applyBorder="1" applyAlignment="1">
      <alignment horizontal="center" vertical="center" wrapText="1"/>
    </xf>
    <xf numFmtId="0" fontId="46" fillId="0" borderId="0" xfId="41" applyFont="1" applyFill="1" applyBorder="1" applyAlignment="1">
      <alignment horizontal="left" vertical="center" wrapText="1"/>
    </xf>
    <xf numFmtId="0" fontId="40" fillId="0" borderId="15" xfId="2" applyFont="1" applyBorder="1" applyAlignment="1">
      <alignment horizontal="left" vertical="center"/>
    </xf>
    <xf numFmtId="3" fontId="34" fillId="0" borderId="0" xfId="76" applyFont="1" applyFill="1" applyAlignment="1">
      <alignment horizontal="left" vertical="center" wrapText="1"/>
    </xf>
    <xf numFmtId="3" fontId="46" fillId="0" borderId="23" xfId="76" applyFont="1" applyFill="1" applyBorder="1" applyAlignment="1">
      <alignment horizontal="left" vertical="center" wrapText="1"/>
    </xf>
    <xf numFmtId="0" fontId="37" fillId="0" borderId="16" xfId="74" applyFont="1" applyFill="1" applyBorder="1" applyAlignment="1">
      <alignment horizontal="center" vertical="center" wrapText="1"/>
    </xf>
    <xf numFmtId="0" fontId="37" fillId="0" borderId="18" xfId="74" applyFont="1" applyFill="1" applyBorder="1" applyAlignment="1">
      <alignment horizontal="center" vertical="center" wrapText="1"/>
    </xf>
    <xf numFmtId="0" fontId="37" fillId="0" borderId="21" xfId="74" applyFont="1" applyFill="1" applyBorder="1" applyAlignment="1">
      <alignment horizontal="center" vertical="center" wrapText="1"/>
    </xf>
    <xf numFmtId="0" fontId="52" fillId="0" borderId="0" xfId="71" applyFont="1" applyAlignment="1">
      <alignment horizontal="left" vertical="center" wrapText="1"/>
    </xf>
    <xf numFmtId="1" fontId="34" fillId="0" borderId="15" xfId="72" applyFont="1" applyFill="1" applyBorder="1" applyAlignment="1">
      <alignment horizontal="center" vertical="center" wrapText="1"/>
    </xf>
    <xf numFmtId="1" fontId="34" fillId="0" borderId="16" xfId="72" applyFont="1" applyFill="1" applyBorder="1" applyAlignment="1">
      <alignment horizontal="center" vertical="center" wrapText="1"/>
    </xf>
    <xf numFmtId="1" fontId="34" fillId="0" borderId="10" xfId="72" applyFont="1" applyFill="1" applyBorder="1" applyAlignment="1">
      <alignment horizontal="center" vertical="center" wrapText="1"/>
    </xf>
    <xf numFmtId="1" fontId="34" fillId="0" borderId="11" xfId="72" applyFont="1" applyFill="1" applyBorder="1" applyAlignment="1">
      <alignment horizontal="center" vertical="center" wrapText="1"/>
    </xf>
    <xf numFmtId="0" fontId="34" fillId="33" borderId="0" xfId="41" applyFont="1" applyFill="1" applyAlignment="1">
      <alignment horizontal="left" vertical="center" wrapText="1"/>
    </xf>
    <xf numFmtId="1" fontId="35" fillId="0" borderId="14" xfId="72" applyFont="1" applyFill="1" applyBorder="1" applyAlignment="1">
      <alignment horizontal="center" vertical="center" wrapText="1"/>
    </xf>
    <xf numFmtId="1" fontId="35" fillId="0" borderId="15" xfId="72" applyFont="1" applyFill="1" applyBorder="1" applyAlignment="1">
      <alignment horizontal="center" vertical="center" wrapText="1"/>
    </xf>
    <xf numFmtId="1" fontId="35" fillId="0" borderId="11" xfId="72" applyFont="1" applyFill="1" applyBorder="1" applyAlignment="1">
      <alignment horizontal="center" vertical="center" wrapText="1"/>
    </xf>
    <xf numFmtId="0" fontId="46" fillId="33" borderId="0" xfId="41" applyFont="1" applyFill="1" applyAlignment="1">
      <alignment horizontal="left" vertical="center" wrapText="1"/>
    </xf>
    <xf numFmtId="0" fontId="35" fillId="0" borderId="23" xfId="81" applyFont="1" applyBorder="1" applyAlignment="1">
      <alignment horizontal="right"/>
    </xf>
    <xf numFmtId="1" fontId="35" fillId="0" borderId="0" xfId="72" applyFont="1" applyFill="1" applyBorder="1" applyAlignment="1">
      <alignment horizontal="right" vertical="center"/>
    </xf>
    <xf numFmtId="1" fontId="34" fillId="0" borderId="15" xfId="72" quotePrefix="1" applyFont="1" applyFill="1" applyBorder="1" applyAlignment="1">
      <alignment horizontal="center" vertical="center" wrapText="1"/>
    </xf>
    <xf numFmtId="1" fontId="34" fillId="0" borderId="23" xfId="72" quotePrefix="1" applyFont="1" applyFill="1" applyBorder="1" applyAlignment="1">
      <alignment horizontal="center" vertical="center" wrapText="1"/>
    </xf>
    <xf numFmtId="1" fontId="37" fillId="0" borderId="10" xfId="72" applyFont="1" applyFill="1" applyBorder="1" applyAlignment="1">
      <alignment horizontal="center" vertical="center" wrapText="1"/>
    </xf>
    <xf numFmtId="1" fontId="37" fillId="0" borderId="11" xfId="72" applyFont="1" applyFill="1" applyBorder="1" applyAlignment="1">
      <alignment horizontal="center" vertical="center" wrapText="1"/>
    </xf>
    <xf numFmtId="1" fontId="49" fillId="0" borderId="10" xfId="72" applyFont="1" applyFill="1" applyBorder="1" applyAlignment="1">
      <alignment horizontal="center" vertical="center" wrapText="1"/>
    </xf>
    <xf numFmtId="1" fontId="49" fillId="0" borderId="11" xfId="72" applyFont="1" applyFill="1" applyBorder="1" applyAlignment="1">
      <alignment horizontal="center" vertical="center" wrapText="1"/>
    </xf>
    <xf numFmtId="1" fontId="49" fillId="0" borderId="12" xfId="72" applyFont="1" applyFill="1" applyBorder="1" applyAlignment="1">
      <alignment horizontal="center" vertical="center" wrapText="1"/>
    </xf>
    <xf numFmtId="1" fontId="35" fillId="0" borderId="24" xfId="72" applyFont="1" applyFill="1" applyBorder="1" applyAlignment="1">
      <alignment horizontal="center" vertical="center" wrapText="1"/>
    </xf>
    <xf numFmtId="1" fontId="46" fillId="0" borderId="0" xfId="72" applyFont="1" applyFill="1" applyAlignment="1">
      <alignment horizontal="left" vertical="center" wrapText="1"/>
    </xf>
    <xf numFmtId="0" fontId="34" fillId="0" borderId="0" xfId="81" applyFont="1" applyBorder="1" applyAlignment="1">
      <alignment horizontal="right"/>
    </xf>
    <xf numFmtId="1" fontId="34" fillId="0" borderId="17" xfId="72" applyFont="1" applyFill="1" applyBorder="1" applyAlignment="1">
      <alignment horizontal="center" vertical="center" wrapText="1"/>
    </xf>
    <xf numFmtId="1" fontId="34" fillId="0" borderId="0" xfId="72" applyFont="1" applyFill="1" applyBorder="1" applyAlignment="1">
      <alignment horizontal="center" vertical="center" wrapText="1"/>
    </xf>
    <xf numFmtId="1" fontId="34" fillId="0" borderId="18" xfId="72" applyFont="1" applyFill="1" applyBorder="1" applyAlignment="1">
      <alignment horizontal="center" vertical="center" wrapText="1"/>
    </xf>
    <xf numFmtId="1" fontId="34" fillId="0" borderId="24" xfId="72" applyFont="1" applyFill="1" applyBorder="1" applyAlignment="1">
      <alignment horizontal="center" vertical="center" wrapText="1"/>
    </xf>
    <xf numFmtId="1" fontId="34" fillId="0" borderId="23" xfId="72" applyFont="1" applyFill="1" applyBorder="1" applyAlignment="1">
      <alignment horizontal="center" vertical="center" wrapText="1"/>
    </xf>
    <xf numFmtId="1" fontId="34" fillId="0" borderId="21" xfId="72" applyFont="1" applyFill="1" applyBorder="1" applyAlignment="1">
      <alignment horizontal="center" vertical="center" wrapText="1"/>
    </xf>
    <xf numFmtId="0" fontId="85" fillId="0" borderId="0" xfId="41" applyFont="1" applyFill="1" applyAlignment="1">
      <alignment horizontal="left" vertical="center" wrapText="1"/>
    </xf>
    <xf numFmtId="1" fontId="34" fillId="33" borderId="0" xfId="72" applyFont="1" applyFill="1" applyAlignment="1">
      <alignment horizontal="left" vertical="center" wrapText="1"/>
    </xf>
    <xf numFmtId="1" fontId="34" fillId="0" borderId="16" xfId="72" quotePrefix="1" applyFont="1" applyFill="1" applyBorder="1" applyAlignment="1">
      <alignment horizontal="center" vertical="center" wrapText="1"/>
    </xf>
    <xf numFmtId="1" fontId="34" fillId="0" borderId="21" xfId="72" quotePrefix="1" applyFont="1" applyFill="1" applyBorder="1" applyAlignment="1">
      <alignment horizontal="center" vertical="center" wrapText="1"/>
    </xf>
    <xf numFmtId="1" fontId="85" fillId="0" borderId="23" xfId="72" applyFont="1" applyFill="1" applyBorder="1" applyAlignment="1">
      <alignment horizontal="left" vertical="center" wrapText="1"/>
    </xf>
    <xf numFmtId="3" fontId="35" fillId="0" borderId="0" xfId="70" applyNumberFormat="1" applyFont="1" applyFill="1" applyBorder="1" applyAlignment="1">
      <alignment horizontal="right" vertical="center"/>
    </xf>
    <xf numFmtId="49" fontId="34" fillId="0" borderId="10" xfId="70" applyNumberFormat="1" applyFont="1" applyFill="1" applyBorder="1" applyAlignment="1">
      <alignment horizontal="center" vertical="center" wrapText="1"/>
    </xf>
    <xf numFmtId="49" fontId="34" fillId="0" borderId="11" xfId="70" applyNumberFormat="1" applyFont="1" applyFill="1" applyBorder="1" applyAlignment="1">
      <alignment horizontal="center" vertical="center" wrapText="1"/>
    </xf>
    <xf numFmtId="49" fontId="34" fillId="0" borderId="12" xfId="70" applyNumberFormat="1" applyFont="1" applyFill="1" applyBorder="1" applyAlignment="1">
      <alignment horizontal="center" vertical="center" wrapText="1"/>
    </xf>
    <xf numFmtId="49" fontId="34" fillId="0" borderId="0" xfId="70" applyNumberFormat="1" applyFont="1" applyFill="1" applyBorder="1" applyAlignment="1">
      <alignment horizontal="left" vertical="center" wrapText="1"/>
    </xf>
    <xf numFmtId="49" fontId="34" fillId="0" borderId="0" xfId="70" quotePrefix="1" applyNumberFormat="1" applyFont="1" applyFill="1" applyBorder="1" applyAlignment="1">
      <alignment horizontal="left" vertical="center" wrapText="1" indent="2"/>
    </xf>
    <xf numFmtId="49" fontId="34" fillId="0" borderId="0" xfId="70" applyNumberFormat="1" applyFont="1" applyFill="1" applyBorder="1" applyAlignment="1">
      <alignment horizontal="left" vertical="center" wrapText="1" indent="2"/>
    </xf>
    <xf numFmtId="49" fontId="35" fillId="38" borderId="27" xfId="70" applyNumberFormat="1" applyFont="1" applyFill="1" applyBorder="1" applyAlignment="1">
      <alignment horizontal="left" vertical="center" wrapText="1"/>
    </xf>
    <xf numFmtId="49" fontId="35" fillId="38" borderId="30" xfId="70" applyNumberFormat="1" applyFont="1" applyFill="1" applyBorder="1" applyAlignment="1">
      <alignment horizontal="left" vertical="center" wrapText="1"/>
    </xf>
    <xf numFmtId="49" fontId="35" fillId="38" borderId="28" xfId="70" applyNumberFormat="1" applyFont="1" applyFill="1" applyBorder="1" applyAlignment="1">
      <alignment horizontal="left" vertical="center" wrapText="1"/>
    </xf>
    <xf numFmtId="49" fontId="34" fillId="0" borderId="23" xfId="70" applyNumberFormat="1" applyFont="1" applyFill="1" applyBorder="1" applyAlignment="1">
      <alignment horizontal="left" vertical="center" wrapText="1" indent="2"/>
    </xf>
    <xf numFmtId="0" fontId="34" fillId="0" borderId="15" xfId="70" applyFont="1" applyFill="1" applyBorder="1" applyAlignment="1">
      <alignment horizontal="center" vertical="center" wrapText="1"/>
    </xf>
    <xf numFmtId="0" fontId="34" fillId="0" borderId="0" xfId="70" applyFont="1" applyFill="1" applyBorder="1" applyAlignment="1">
      <alignment horizontal="center" vertical="center" wrapText="1"/>
    </xf>
    <xf numFmtId="0" fontId="34" fillId="0" borderId="23" xfId="70" applyFont="1" applyFill="1" applyBorder="1" applyAlignment="1">
      <alignment horizontal="center" vertical="center" wrapText="1"/>
    </xf>
    <xf numFmtId="0" fontId="34" fillId="0" borderId="0" xfId="70" applyFont="1" applyAlignment="1">
      <alignment horizontal="left" vertical="center" wrapText="1"/>
    </xf>
    <xf numFmtId="49" fontId="34" fillId="0" borderId="22" xfId="70" applyNumberFormat="1" applyFont="1" applyFill="1" applyBorder="1" applyAlignment="1">
      <alignment horizontal="center" vertical="center" wrapText="1"/>
    </xf>
    <xf numFmtId="0" fontId="46" fillId="0" borderId="0" xfId="70" applyFont="1" applyAlignment="1">
      <alignment horizontal="left" vertical="center" wrapText="1"/>
    </xf>
    <xf numFmtId="0" fontId="35" fillId="0" borderId="23" xfId="70" applyFont="1" applyBorder="1" applyAlignment="1">
      <alignment horizontal="right" vertical="center" wrapText="1"/>
    </xf>
    <xf numFmtId="0" fontId="37" fillId="0" borderId="14" xfId="68" applyFont="1" applyFill="1" applyBorder="1" applyAlignment="1">
      <alignment horizontal="center" vertical="center" wrapText="1"/>
    </xf>
    <xf numFmtId="0" fontId="37" fillId="0" borderId="15" xfId="68" applyFont="1" applyFill="1" applyBorder="1" applyAlignment="1">
      <alignment horizontal="center" vertical="center" wrapText="1"/>
    </xf>
    <xf numFmtId="0" fontId="37" fillId="0" borderId="24" xfId="68" applyFont="1" applyFill="1" applyBorder="1" applyAlignment="1">
      <alignment horizontal="center" vertical="center" wrapText="1"/>
    </xf>
    <xf numFmtId="0" fontId="37" fillId="0" borderId="23" xfId="68" applyFont="1" applyFill="1" applyBorder="1" applyAlignment="1">
      <alignment horizontal="center" vertical="center" wrapText="1"/>
    </xf>
    <xf numFmtId="49" fontId="37" fillId="0" borderId="0" xfId="70" applyNumberFormat="1" applyFont="1" applyFill="1" applyBorder="1" applyAlignment="1">
      <alignment horizontal="left" vertical="center" wrapText="1" indent="2"/>
    </xf>
    <xf numFmtId="0" fontId="35" fillId="0" borderId="0" xfId="65" applyFont="1" applyAlignment="1">
      <alignment horizontal="left" vertical="center" wrapText="1"/>
    </xf>
    <xf numFmtId="0" fontId="46" fillId="0" borderId="0" xfId="70" applyFont="1" applyAlignment="1">
      <alignment horizontal="left" wrapText="1"/>
    </xf>
    <xf numFmtId="49" fontId="34" fillId="0" borderId="19" xfId="68" applyNumberFormat="1" applyFont="1" applyFill="1" applyBorder="1" applyAlignment="1">
      <alignment horizontal="center" vertical="center" wrapText="1"/>
    </xf>
    <xf numFmtId="0" fontId="34" fillId="0" borderId="10" xfId="68" applyFont="1" applyFill="1" applyBorder="1" applyAlignment="1">
      <alignment horizontal="center" vertical="center" wrapText="1"/>
    </xf>
    <xf numFmtId="0" fontId="34" fillId="0" borderId="11" xfId="68" applyFont="1" applyFill="1" applyBorder="1" applyAlignment="1">
      <alignment horizontal="center" vertical="center"/>
    </xf>
    <xf numFmtId="49" fontId="40" fillId="38" borderId="27" xfId="70" applyNumberFormat="1" applyFont="1" applyFill="1" applyBorder="1" applyAlignment="1">
      <alignment horizontal="left" vertical="center" wrapText="1"/>
    </xf>
    <xf numFmtId="49" fontId="41" fillId="0" borderId="0" xfId="70" applyNumberFormat="1" applyFont="1" applyFill="1" applyBorder="1" applyAlignment="1">
      <alignment horizontal="left" vertical="center" wrapText="1"/>
    </xf>
    <xf numFmtId="0" fontId="40" fillId="0" borderId="15" xfId="65" applyFont="1" applyBorder="1" applyAlignment="1">
      <alignment horizontal="left" vertical="center" wrapText="1"/>
    </xf>
    <xf numFmtId="49" fontId="37" fillId="0" borderId="0" xfId="70" applyNumberFormat="1" applyFont="1" applyFill="1" applyBorder="1" applyAlignment="1">
      <alignment horizontal="left" vertical="center" wrapText="1"/>
    </xf>
    <xf numFmtId="0" fontId="34" fillId="0" borderId="0" xfId="70" applyFont="1" applyAlignment="1">
      <alignment horizontal="left" wrapText="1"/>
    </xf>
    <xf numFmtId="0" fontId="34" fillId="0" borderId="15" xfId="43" applyFont="1" applyFill="1" applyBorder="1" applyAlignment="1">
      <alignment horizontal="center" vertical="center" wrapText="1"/>
    </xf>
    <xf numFmtId="0" fontId="34" fillId="0" borderId="0" xfId="43" applyFont="1" applyFill="1" applyBorder="1" applyAlignment="1">
      <alignment horizontal="center" vertical="center" wrapText="1"/>
    </xf>
    <xf numFmtId="0" fontId="34" fillId="0" borderId="23" xfId="43" applyFont="1" applyFill="1" applyBorder="1" applyAlignment="1">
      <alignment horizontal="center" vertical="center" wrapText="1"/>
    </xf>
    <xf numFmtId="0" fontId="85" fillId="0" borderId="0" xfId="43" applyFont="1" applyAlignment="1">
      <alignment horizontal="left" vertical="center" wrapText="1"/>
    </xf>
    <xf numFmtId="0" fontId="34" fillId="0" borderId="14" xfId="68" applyFont="1" applyFill="1" applyBorder="1" applyAlignment="1">
      <alignment horizontal="center" vertical="center" wrapText="1"/>
    </xf>
    <xf numFmtId="0" fontId="34" fillId="0" borderId="15" xfId="68" applyFont="1" applyFill="1" applyBorder="1" applyAlignment="1">
      <alignment horizontal="center" vertical="center" wrapText="1"/>
    </xf>
    <xf numFmtId="0" fontId="34" fillId="0" borderId="24" xfId="68" applyFont="1" applyFill="1" applyBorder="1" applyAlignment="1">
      <alignment horizontal="center" vertical="center" wrapText="1"/>
    </xf>
    <xf numFmtId="0" fontId="34" fillId="0" borderId="23" xfId="68" applyFont="1" applyFill="1" applyBorder="1" applyAlignment="1">
      <alignment horizontal="center" vertical="center" wrapText="1"/>
    </xf>
    <xf numFmtId="0" fontId="34" fillId="0" borderId="0" xfId="43" quotePrefix="1" applyFont="1" applyFill="1" applyBorder="1" applyAlignment="1">
      <alignment horizontal="left" vertical="center" wrapText="1"/>
    </xf>
    <xf numFmtId="0" fontId="36" fillId="0" borderId="15" xfId="65" applyFont="1" applyBorder="1" applyAlignment="1">
      <alignment horizontal="left" vertical="center"/>
    </xf>
    <xf numFmtId="0" fontId="34" fillId="0" borderId="11" xfId="43" quotePrefix="1" applyFont="1" applyFill="1" applyBorder="1" applyAlignment="1">
      <alignment horizontal="left" vertical="center" wrapText="1"/>
    </xf>
    <xf numFmtId="0" fontId="46" fillId="0" borderId="0" xfId="43" applyFont="1" applyBorder="1" applyAlignment="1">
      <alignment horizontal="justify" vertical="center" wrapText="1"/>
    </xf>
    <xf numFmtId="0" fontId="34" fillId="0" borderId="23" xfId="43" quotePrefix="1" applyFont="1" applyFill="1" applyBorder="1" applyAlignment="1">
      <alignment horizontal="left" vertical="center" wrapText="1"/>
    </xf>
    <xf numFmtId="49" fontId="34" fillId="0" borderId="13" xfId="64" applyNumberFormat="1" applyFont="1" applyFill="1" applyBorder="1" applyAlignment="1">
      <alignment horizontal="center" vertical="center" wrapText="1"/>
    </xf>
    <xf numFmtId="0" fontId="38" fillId="0" borderId="11" xfId="71" applyFont="1" applyBorder="1" applyAlignment="1">
      <alignment horizontal="left" vertical="center" wrapText="1"/>
    </xf>
    <xf numFmtId="0" fontId="34" fillId="0" borderId="0" xfId="69" applyFont="1" applyFill="1" applyAlignment="1">
      <alignment horizontal="left" vertical="center"/>
    </xf>
    <xf numFmtId="0" fontId="38" fillId="0" borderId="19" xfId="71" applyFont="1" applyBorder="1" applyAlignment="1">
      <alignment horizontal="center" vertical="center" wrapText="1"/>
    </xf>
    <xf numFmtId="0" fontId="38" fillId="0" borderId="20" xfId="71" applyFont="1" applyBorder="1" applyAlignment="1">
      <alignment horizontal="center" vertical="center" wrapText="1"/>
    </xf>
    <xf numFmtId="0" fontId="38" fillId="0" borderId="22" xfId="71" applyFont="1" applyBorder="1" applyAlignment="1">
      <alignment horizontal="center" vertical="center" wrapText="1"/>
    </xf>
    <xf numFmtId="0" fontId="52" fillId="0" borderId="0" xfId="71" applyFont="1" applyAlignment="1">
      <alignment horizontal="left" vertical="center"/>
    </xf>
    <xf numFmtId="0" fontId="34" fillId="0" borderId="0" xfId="69" applyFont="1" applyFill="1" applyAlignment="1">
      <alignment horizontal="left" vertical="center" wrapText="1"/>
    </xf>
    <xf numFmtId="0" fontId="46" fillId="0" borderId="0" xfId="69" applyFont="1" applyFill="1" applyAlignment="1">
      <alignment horizontal="left" vertical="center" wrapText="1"/>
    </xf>
    <xf numFmtId="0" fontId="46" fillId="0" borderId="0" xfId="43" applyFont="1" applyAlignment="1">
      <alignment horizontal="left" vertical="center" wrapText="1"/>
    </xf>
    <xf numFmtId="0" fontId="82" fillId="0" borderId="0" xfId="71" applyFont="1" applyAlignment="1">
      <alignment horizontal="left" vertical="center"/>
    </xf>
    <xf numFmtId="0" fontId="40" fillId="0" borderId="15" xfId="65" applyFont="1" applyBorder="1" applyAlignment="1">
      <alignment horizontal="left" vertical="center"/>
    </xf>
    <xf numFmtId="20" fontId="34" fillId="0" borderId="0" xfId="69" quotePrefix="1" applyNumberFormat="1" applyFont="1" applyFill="1" applyBorder="1" applyAlignment="1">
      <alignment horizontal="left" vertical="center" wrapText="1"/>
    </xf>
    <xf numFmtId="0" fontId="34" fillId="0" borderId="11" xfId="69" quotePrefix="1" applyFont="1" applyFill="1" applyBorder="1" applyAlignment="1">
      <alignment horizontal="left" vertical="center"/>
    </xf>
    <xf numFmtId="0" fontId="46" fillId="0" borderId="0" xfId="69" applyFont="1" applyFill="1" applyBorder="1" applyAlignment="1">
      <alignment horizontal="left" vertical="center" wrapText="1"/>
    </xf>
    <xf numFmtId="0" fontId="46" fillId="0" borderId="23" xfId="69" applyFont="1" applyFill="1" applyBorder="1" applyAlignment="1">
      <alignment horizontal="left" vertical="center" wrapText="1"/>
    </xf>
    <xf numFmtId="0" fontId="34" fillId="0" borderId="14" xfId="69" applyFont="1" applyFill="1" applyBorder="1" applyAlignment="1">
      <alignment horizontal="center" vertical="center" wrapText="1"/>
    </xf>
    <xf numFmtId="0" fontId="34" fillId="0" borderId="15" xfId="69" applyFont="1" applyFill="1" applyBorder="1" applyAlignment="1">
      <alignment horizontal="center" vertical="center" wrapText="1"/>
    </xf>
    <xf numFmtId="0" fontId="34" fillId="0" borderId="17" xfId="69" applyFont="1" applyFill="1" applyBorder="1" applyAlignment="1">
      <alignment horizontal="center" vertical="center" wrapText="1"/>
    </xf>
    <xf numFmtId="0" fontId="34" fillId="0" borderId="0" xfId="69" applyFont="1" applyFill="1" applyBorder="1" applyAlignment="1">
      <alignment horizontal="center" vertical="center" wrapText="1"/>
    </xf>
    <xf numFmtId="0" fontId="34" fillId="0" borderId="24" xfId="69" applyFont="1" applyFill="1" applyBorder="1" applyAlignment="1">
      <alignment horizontal="center" vertical="center" wrapText="1"/>
    </xf>
    <xf numFmtId="0" fontId="34" fillId="0" borderId="23" xfId="69" applyFont="1" applyFill="1" applyBorder="1" applyAlignment="1">
      <alignment horizontal="center" vertical="center" wrapText="1"/>
    </xf>
    <xf numFmtId="0" fontId="36" fillId="0" borderId="0" xfId="65" applyFont="1" applyBorder="1" applyAlignment="1">
      <alignment horizontal="left" vertical="center"/>
    </xf>
    <xf numFmtId="0" fontId="34" fillId="0" borderId="0" xfId="41" applyFont="1" applyBorder="1" applyAlignment="1">
      <alignment horizontal="left" vertical="center" wrapText="1"/>
    </xf>
    <xf numFmtId="0" fontId="46" fillId="0" borderId="23" xfId="41" applyFont="1" applyBorder="1" applyAlignment="1">
      <alignment horizontal="left" vertical="center" wrapText="1"/>
    </xf>
    <xf numFmtId="0" fontId="35" fillId="0" borderId="13" xfId="41" applyFont="1" applyBorder="1" applyAlignment="1">
      <alignment horizontal="center" vertical="center" wrapText="1"/>
    </xf>
    <xf numFmtId="0" fontId="34" fillId="0" borderId="11" xfId="41" quotePrefix="1" applyFont="1" applyBorder="1" applyAlignment="1">
      <alignment horizontal="left" vertical="center"/>
    </xf>
    <xf numFmtId="0" fontId="34" fillId="0" borderId="23" xfId="41" applyFont="1" applyFill="1" applyBorder="1" applyAlignment="1">
      <alignment horizontal="left" vertical="center" wrapText="1"/>
    </xf>
    <xf numFmtId="49" fontId="37" fillId="0" borderId="10" xfId="68" applyNumberFormat="1" applyFont="1" applyFill="1" applyBorder="1" applyAlignment="1">
      <alignment horizontal="center" vertical="center" wrapText="1"/>
    </xf>
    <xf numFmtId="49" fontId="37" fillId="0" borderId="11" xfId="68" applyNumberFormat="1" applyFont="1" applyFill="1" applyBorder="1" applyAlignment="1">
      <alignment horizontal="center" vertical="center" wrapText="1"/>
    </xf>
    <xf numFmtId="0" fontId="38" fillId="0" borderId="0" xfId="68" applyFont="1" applyFill="1" applyAlignment="1">
      <alignment horizontal="left" vertical="center"/>
    </xf>
    <xf numFmtId="0" fontId="46" fillId="0" borderId="0" xfId="68" applyFont="1" applyFill="1" applyAlignment="1">
      <alignment horizontal="left" vertical="center" wrapText="1"/>
    </xf>
    <xf numFmtId="0" fontId="34" fillId="0" borderId="0" xfId="79" applyFont="1" applyFill="1" applyAlignment="1">
      <alignment horizontal="justify" vertical="center" wrapText="1"/>
    </xf>
    <xf numFmtId="0" fontId="46" fillId="0" borderId="0" xfId="79" applyFont="1" applyFill="1" applyAlignment="1">
      <alignment horizontal="justify" vertical="center" wrapText="1"/>
    </xf>
    <xf numFmtId="1" fontId="37" fillId="0" borderId="16" xfId="79" applyNumberFormat="1" applyFont="1" applyFill="1" applyBorder="1" applyAlignment="1">
      <alignment horizontal="center" vertical="center" wrapText="1"/>
    </xf>
    <xf numFmtId="1" fontId="37" fillId="0" borderId="21" xfId="79" applyNumberFormat="1" applyFont="1" applyFill="1" applyBorder="1" applyAlignment="1">
      <alignment horizontal="center" vertical="center"/>
    </xf>
    <xf numFmtId="0" fontId="37" fillId="0" borderId="10" xfId="79" applyFont="1" applyFill="1" applyBorder="1" applyAlignment="1">
      <alignment horizontal="center" vertical="center" wrapText="1"/>
    </xf>
    <xf numFmtId="0" fontId="37" fillId="0" borderId="12" xfId="79" applyFont="1" applyFill="1" applyBorder="1" applyAlignment="1">
      <alignment horizontal="center" vertical="center" wrapText="1"/>
    </xf>
    <xf numFmtId="0" fontId="37" fillId="0" borderId="11" xfId="79" applyFont="1" applyFill="1" applyBorder="1" applyAlignment="1">
      <alignment horizontal="center" vertical="center"/>
    </xf>
    <xf numFmtId="0" fontId="37" fillId="0" borderId="19" xfId="79" applyFont="1" applyFill="1" applyBorder="1" applyAlignment="1">
      <alignment horizontal="center" vertical="justify" wrapText="1"/>
    </xf>
    <xf numFmtId="0" fontId="37" fillId="0" borderId="22" xfId="79" applyFont="1" applyFill="1" applyBorder="1" applyAlignment="1">
      <alignment horizontal="center" vertical="justify" wrapText="1"/>
    </xf>
    <xf numFmtId="0" fontId="49" fillId="0" borderId="17" xfId="79" applyFont="1" applyFill="1" applyBorder="1" applyAlignment="1">
      <alignment horizontal="left" vertical="center" wrapText="1"/>
    </xf>
    <xf numFmtId="0" fontId="50" fillId="0" borderId="0" xfId="79" applyFont="1" applyFill="1" applyBorder="1" applyAlignment="1">
      <alignment horizontal="left" vertical="center" wrapText="1"/>
    </xf>
    <xf numFmtId="0" fontId="50" fillId="0" borderId="18" xfId="79" applyFont="1" applyFill="1" applyBorder="1" applyAlignment="1">
      <alignment horizontal="left" vertical="center" wrapText="1"/>
    </xf>
    <xf numFmtId="0" fontId="37" fillId="0" borderId="0" xfId="79" applyFont="1" applyFill="1" applyAlignment="1">
      <alignment horizontal="left" vertical="center" wrapText="1"/>
    </xf>
    <xf numFmtId="0" fontId="36" fillId="0" borderId="0" xfId="79" applyFont="1" applyFill="1" applyAlignment="1">
      <alignment horizontal="left" vertical="center" wrapText="1"/>
    </xf>
    <xf numFmtId="0" fontId="51" fillId="0" borderId="0" xfId="79" quotePrefix="1" applyFont="1" applyFill="1" applyBorder="1" applyAlignment="1">
      <alignment horizontal="left" vertical="center" wrapText="1"/>
    </xf>
    <xf numFmtId="0" fontId="51" fillId="0" borderId="0" xfId="79" applyFont="1" applyFill="1" applyBorder="1" applyAlignment="1">
      <alignment horizontal="left" vertical="center" wrapText="1"/>
    </xf>
    <xf numFmtId="0" fontId="49" fillId="0" borderId="0" xfId="79" applyFont="1" applyFill="1" applyAlignment="1">
      <alignment horizontal="left" vertical="center" wrapText="1"/>
    </xf>
    <xf numFmtId="0" fontId="50" fillId="0" borderId="0" xfId="79" applyFont="1" applyFill="1" applyAlignment="1">
      <alignment horizontal="left" vertical="center" wrapText="1"/>
    </xf>
    <xf numFmtId="0" fontId="50" fillId="0" borderId="0" xfId="79" applyFont="1" applyFill="1" applyBorder="1" applyAlignment="1">
      <alignment horizontal="left" wrapText="1"/>
    </xf>
    <xf numFmtId="0" fontId="37" fillId="40" borderId="13" xfId="41" applyFont="1" applyFill="1" applyBorder="1" applyAlignment="1">
      <alignment horizontal="center" vertical="center" wrapText="1"/>
    </xf>
    <xf numFmtId="0" fontId="36" fillId="40" borderId="13" xfId="41" applyFont="1" applyFill="1" applyBorder="1" applyAlignment="1">
      <alignment horizontal="center" vertical="center" wrapText="1"/>
    </xf>
    <xf numFmtId="0" fontId="36" fillId="40" borderId="10" xfId="41" applyFont="1" applyFill="1" applyBorder="1" applyAlignment="1">
      <alignment horizontal="center" vertical="center" wrapText="1"/>
    </xf>
    <xf numFmtId="0" fontId="37" fillId="41" borderId="10" xfId="41" applyFont="1" applyFill="1" applyBorder="1" applyAlignment="1">
      <alignment horizontal="center" vertical="center" wrapText="1"/>
    </xf>
    <xf numFmtId="3" fontId="38" fillId="41" borderId="0" xfId="65" applyNumberFormat="1" applyFont="1" applyFill="1"/>
    <xf numFmtId="3" fontId="38" fillId="41" borderId="23" xfId="65" applyNumberFormat="1" applyFont="1" applyFill="1" applyBorder="1"/>
    <xf numFmtId="0" fontId="38" fillId="41" borderId="0" xfId="65" applyFont="1" applyFill="1" applyAlignment="1">
      <alignment vertical="center"/>
    </xf>
    <xf numFmtId="3" fontId="38" fillId="40" borderId="11" xfId="65" applyNumberFormat="1" applyFont="1" applyFill="1" applyBorder="1" applyAlignment="1">
      <alignment vertical="center"/>
    </xf>
    <xf numFmtId="3" fontId="38" fillId="42" borderId="0" xfId="65" applyNumberFormat="1" applyFont="1" applyFill="1"/>
    <xf numFmtId="3" fontId="38" fillId="42" borderId="23" xfId="65" applyNumberFormat="1" applyFont="1" applyFill="1" applyBorder="1"/>
    <xf numFmtId="0" fontId="37" fillId="42" borderId="10" xfId="41" applyFont="1" applyFill="1" applyBorder="1" applyAlignment="1">
      <alignment horizontal="center" vertical="center" wrapText="1"/>
    </xf>
    <xf numFmtId="0" fontId="37" fillId="42" borderId="11" xfId="41" applyFont="1" applyFill="1" applyBorder="1" applyAlignment="1">
      <alignment horizontal="center" vertical="center" wrapText="1"/>
    </xf>
    <xf numFmtId="0" fontId="37" fillId="42" borderId="13" xfId="41" applyFont="1" applyFill="1" applyBorder="1" applyAlignment="1">
      <alignment horizontal="center" vertical="center" wrapText="1"/>
    </xf>
    <xf numFmtId="3" fontId="38" fillId="42" borderId="11" xfId="65" applyNumberFormat="1" applyFont="1" applyFill="1" applyBorder="1" applyAlignment="1">
      <alignment vertical="center"/>
    </xf>
    <xf numFmtId="3" fontId="34" fillId="42" borderId="11" xfId="43" applyNumberFormat="1" applyFont="1" applyFill="1" applyBorder="1" applyAlignment="1">
      <alignment vertical="center"/>
    </xf>
    <xf numFmtId="3" fontId="34" fillId="42" borderId="0" xfId="43" applyNumberFormat="1" applyFont="1" applyFill="1" applyAlignment="1">
      <alignment vertical="center"/>
    </xf>
    <xf numFmtId="0" fontId="34" fillId="42" borderId="13" xfId="41" applyFont="1" applyFill="1" applyBorder="1" applyAlignment="1">
      <alignment horizontal="center" vertical="center" wrapText="1"/>
    </xf>
    <xf numFmtId="0" fontId="34" fillId="42" borderId="10" xfId="41" applyFont="1" applyFill="1" applyBorder="1" applyAlignment="1">
      <alignment horizontal="center" vertical="center" wrapText="1"/>
    </xf>
    <xf numFmtId="0" fontId="34" fillId="42" borderId="11" xfId="41" applyFont="1" applyFill="1" applyBorder="1" applyAlignment="1">
      <alignment horizontal="center" vertical="center" wrapText="1"/>
    </xf>
    <xf numFmtId="3" fontId="34" fillId="42" borderId="11" xfId="41" applyNumberFormat="1" applyFont="1" applyFill="1" applyBorder="1" applyAlignment="1">
      <alignment vertical="center"/>
    </xf>
    <xf numFmtId="3" fontId="34" fillId="40" borderId="11" xfId="41" applyNumberFormat="1" applyFont="1" applyFill="1" applyBorder="1" applyAlignment="1">
      <alignment vertical="center"/>
    </xf>
    <xf numFmtId="3" fontId="38" fillId="40" borderId="11" xfId="81" applyNumberFormat="1" applyFont="1" applyFill="1" applyBorder="1" applyAlignment="1">
      <alignment vertical="center"/>
    </xf>
    <xf numFmtId="3" fontId="38" fillId="42" borderId="11" xfId="81" applyNumberFormat="1" applyFont="1" applyFill="1" applyBorder="1" applyAlignment="1">
      <alignment vertical="center"/>
    </xf>
    <xf numFmtId="3" fontId="38" fillId="41" borderId="11" xfId="81" applyNumberFormat="1" applyFont="1" applyFill="1" applyBorder="1" applyAlignment="1">
      <alignment vertical="center"/>
    </xf>
    <xf numFmtId="1" fontId="34" fillId="42" borderId="19" xfId="72" applyFont="1" applyFill="1" applyBorder="1" applyAlignment="1">
      <alignment horizontal="center" vertical="center" wrapText="1"/>
    </xf>
    <xf numFmtId="1" fontId="35" fillId="42" borderId="13" xfId="72" applyFont="1" applyFill="1" applyBorder="1" applyAlignment="1">
      <alignment horizontal="center" vertical="center" wrapText="1"/>
    </xf>
    <xf numFmtId="3" fontId="34" fillId="42" borderId="11" xfId="43" applyNumberFormat="1" applyFont="1" applyFill="1" applyBorder="1" applyAlignment="1">
      <alignment horizontal="right" vertical="center"/>
    </xf>
    <xf numFmtId="3" fontId="38" fillId="42" borderId="0" xfId="73" applyNumberFormat="1" applyFont="1" applyFill="1" applyAlignment="1">
      <alignment vertical="center"/>
    </xf>
    <xf numFmtId="1" fontId="34" fillId="40" borderId="13" xfId="72" applyFont="1" applyFill="1" applyBorder="1" applyAlignment="1">
      <alignment horizontal="center" vertical="center" wrapText="1"/>
    </xf>
    <xf numFmtId="1" fontId="35" fillId="40" borderId="13" xfId="72" applyFont="1" applyFill="1" applyBorder="1" applyAlignment="1">
      <alignment horizontal="center" vertical="center" wrapText="1"/>
    </xf>
    <xf numFmtId="0" fontId="34" fillId="40" borderId="13" xfId="41" applyFont="1" applyFill="1" applyBorder="1" applyAlignment="1">
      <alignment horizontal="center" vertical="center" wrapText="1"/>
    </xf>
    <xf numFmtId="3" fontId="38" fillId="40" borderId="0" xfId="73" applyNumberFormat="1" applyFont="1" applyFill="1" applyAlignment="1">
      <alignment vertical="center"/>
    </xf>
    <xf numFmtId="3" fontId="34" fillId="40" borderId="11" xfId="43" applyNumberFormat="1" applyFont="1" applyFill="1" applyBorder="1" applyAlignment="1">
      <alignment horizontal="right" vertical="center"/>
    </xf>
    <xf numFmtId="49" fontId="37" fillId="40" borderId="14" xfId="1" applyNumberFormat="1" applyFont="1" applyFill="1" applyBorder="1" applyAlignment="1">
      <alignment horizontal="center" vertical="center" wrapText="1"/>
    </xf>
    <xf numFmtId="49" fontId="37" fillId="40" borderId="15" xfId="1" applyNumberFormat="1" applyFont="1" applyFill="1" applyBorder="1" applyAlignment="1">
      <alignment horizontal="center" vertical="center" wrapText="1"/>
    </xf>
    <xf numFmtId="49" fontId="37" fillId="40" borderId="24" xfId="1" applyNumberFormat="1" applyFont="1" applyFill="1" applyBorder="1" applyAlignment="1">
      <alignment horizontal="center" vertical="center" wrapText="1"/>
    </xf>
    <xf numFmtId="49" fontId="37" fillId="40" borderId="23" xfId="1" applyNumberFormat="1" applyFont="1" applyFill="1" applyBorder="1" applyAlignment="1">
      <alignment horizontal="center" vertical="center" wrapText="1"/>
    </xf>
    <xf numFmtId="49" fontId="37" fillId="40" borderId="24" xfId="1" applyNumberFormat="1" applyFont="1" applyFill="1" applyBorder="1" applyAlignment="1">
      <alignment horizontal="center" vertical="center" wrapText="1"/>
    </xf>
    <xf numFmtId="3" fontId="41" fillId="40" borderId="0" xfId="1" applyNumberFormat="1" applyFont="1" applyFill="1" applyBorder="1" applyAlignment="1">
      <alignment horizontal="right" vertical="center" wrapText="1"/>
    </xf>
    <xf numFmtId="0" fontId="41" fillId="40" borderId="27" xfId="42" applyFont="1" applyFill="1" applyBorder="1" applyAlignment="1">
      <alignment horizontal="right" vertical="center" wrapText="1"/>
    </xf>
    <xf numFmtId="0" fontId="41" fillId="40" borderId="13" xfId="42" applyFont="1" applyFill="1" applyBorder="1" applyAlignment="1">
      <alignment horizontal="right" vertical="center" wrapText="1"/>
    </xf>
    <xf numFmtId="3" fontId="41" fillId="40" borderId="11" xfId="2" applyNumberFormat="1" applyFont="1" applyFill="1" applyBorder="1" applyAlignment="1">
      <alignment horizontal="right" vertical="center" wrapText="1"/>
    </xf>
    <xf numFmtId="49" fontId="37" fillId="42" borderId="13" xfId="1" applyNumberFormat="1" applyFont="1" applyFill="1" applyBorder="1" applyAlignment="1">
      <alignment horizontal="center" vertical="center" wrapText="1"/>
    </xf>
    <xf numFmtId="3" fontId="41" fillId="42" borderId="0" xfId="1" applyNumberFormat="1" applyFont="1" applyFill="1" applyBorder="1" applyAlignment="1">
      <alignment horizontal="right" vertical="center" wrapText="1"/>
    </xf>
    <xf numFmtId="0" fontId="41" fillId="42" borderId="27" xfId="42" applyFont="1" applyFill="1" applyBorder="1" applyAlignment="1">
      <alignment horizontal="right" vertical="center" wrapText="1"/>
    </xf>
    <xf numFmtId="0" fontId="41" fillId="42" borderId="13" xfId="42" applyFont="1" applyFill="1" applyBorder="1" applyAlignment="1">
      <alignment horizontal="right" vertical="center" wrapText="1"/>
    </xf>
    <xf numFmtId="3" fontId="41" fillId="42" borderId="11" xfId="2" applyNumberFormat="1" applyFont="1" applyFill="1" applyBorder="1" applyAlignment="1">
      <alignment horizontal="right" vertical="center" wrapText="1"/>
    </xf>
    <xf numFmtId="49" fontId="37" fillId="42" borderId="12" xfId="1" applyNumberFormat="1" applyFont="1" applyFill="1" applyBorder="1" applyAlignment="1">
      <alignment horizontal="center" vertical="center" wrapText="1"/>
    </xf>
    <xf numFmtId="49" fontId="37" fillId="42" borderId="13" xfId="1" applyNumberFormat="1" applyFont="1" applyFill="1" applyBorder="1" applyAlignment="1">
      <alignment horizontal="center" vertical="center" wrapText="1"/>
    </xf>
    <xf numFmtId="49" fontId="34" fillId="42" borderId="13" xfId="1" applyNumberFormat="1" applyFont="1" applyFill="1" applyBorder="1" applyAlignment="1">
      <alignment horizontal="center" vertical="center" wrapText="1"/>
    </xf>
    <xf numFmtId="3" fontId="34" fillId="42" borderId="0" xfId="41" applyNumberFormat="1" applyFont="1" applyFill="1" applyAlignment="1">
      <alignment vertical="center"/>
    </xf>
    <xf numFmtId="49" fontId="34" fillId="40" borderId="14" xfId="1" applyNumberFormat="1" applyFont="1" applyFill="1" applyBorder="1" applyAlignment="1">
      <alignment horizontal="center" vertical="center" wrapText="1"/>
    </xf>
    <xf numFmtId="49" fontId="34" fillId="40" borderId="15" xfId="1" applyNumberFormat="1" applyFont="1" applyFill="1" applyBorder="1" applyAlignment="1">
      <alignment horizontal="center" vertical="center" wrapText="1"/>
    </xf>
    <xf numFmtId="49" fontId="34" fillId="40" borderId="24" xfId="1" applyNumberFormat="1" applyFont="1" applyFill="1" applyBorder="1" applyAlignment="1">
      <alignment horizontal="center" vertical="center" wrapText="1"/>
    </xf>
    <xf numFmtId="49" fontId="34" fillId="40" borderId="23" xfId="1" applyNumberFormat="1" applyFont="1" applyFill="1" applyBorder="1" applyAlignment="1">
      <alignment horizontal="center" vertical="center" wrapText="1"/>
    </xf>
    <xf numFmtId="3" fontId="34" fillId="40" borderId="0" xfId="41" applyNumberFormat="1" applyFont="1" applyFill="1" applyAlignment="1">
      <alignment vertical="center"/>
    </xf>
    <xf numFmtId="0" fontId="34" fillId="40" borderId="0" xfId="41" applyFont="1" applyFill="1" applyBorder="1" applyAlignment="1">
      <alignment horizontal="right" vertical="center" wrapText="1"/>
    </xf>
    <xf numFmtId="3" fontId="34" fillId="40" borderId="0" xfId="72" applyNumberFormat="1" applyFont="1" applyFill="1" applyBorder="1" applyAlignment="1">
      <alignment horizontal="right" vertical="center"/>
    </xf>
    <xf numFmtId="49" fontId="34" fillId="42" borderId="12" xfId="1" applyNumberFormat="1" applyFont="1" applyFill="1" applyBorder="1" applyAlignment="1">
      <alignment horizontal="center" vertical="center" wrapText="1"/>
    </xf>
    <xf numFmtId="3" fontId="34" fillId="42" borderId="0" xfId="72" applyNumberFormat="1" applyFont="1" applyFill="1" applyBorder="1" applyAlignment="1">
      <alignment horizontal="right" vertical="center"/>
    </xf>
    <xf numFmtId="3" fontId="38" fillId="42" borderId="0" xfId="71" applyNumberFormat="1" applyFont="1" applyFill="1" applyAlignment="1">
      <alignment vertical="center"/>
    </xf>
    <xf numFmtId="3" fontId="38" fillId="42" borderId="11" xfId="71" applyNumberFormat="1" applyFont="1" applyFill="1" applyBorder="1" applyAlignment="1">
      <alignment vertical="center"/>
    </xf>
    <xf numFmtId="49" fontId="34" fillId="42" borderId="13" xfId="1" applyNumberFormat="1" applyFont="1" applyFill="1" applyBorder="1" applyAlignment="1">
      <alignment horizontal="center" vertical="center" wrapText="1"/>
    </xf>
    <xf numFmtId="49" fontId="34" fillId="40" borderId="24" xfId="1" applyNumberFormat="1" applyFont="1" applyFill="1" applyBorder="1" applyAlignment="1">
      <alignment horizontal="center" vertical="center" wrapText="1"/>
    </xf>
    <xf numFmtId="3" fontId="38" fillId="40" borderId="0" xfId="71" applyNumberFormat="1" applyFont="1" applyFill="1" applyAlignment="1">
      <alignment vertical="center"/>
    </xf>
    <xf numFmtId="3" fontId="38" fillId="40" borderId="11" xfId="71" applyNumberFormat="1" applyFont="1" applyFill="1" applyBorder="1" applyAlignment="1">
      <alignment vertical="center"/>
    </xf>
    <xf numFmtId="3" fontId="34" fillId="42" borderId="11" xfId="70" applyNumberFormat="1" applyFont="1" applyFill="1" applyBorder="1" applyAlignment="1">
      <alignment horizontal="right" vertical="center" wrapText="1"/>
    </xf>
    <xf numFmtId="49" fontId="34" fillId="42" borderId="13" xfId="64" applyNumberFormat="1" applyFont="1" applyFill="1" applyBorder="1" applyAlignment="1">
      <alignment horizontal="center" vertical="center" wrapText="1"/>
    </xf>
    <xf numFmtId="0" fontId="34" fillId="42" borderId="15" xfId="70" applyFont="1" applyFill="1" applyBorder="1" applyAlignment="1">
      <alignment horizontal="center" vertical="center" wrapText="1"/>
    </xf>
    <xf numFmtId="0" fontId="34" fillId="42" borderId="0" xfId="70" applyFont="1" applyFill="1" applyBorder="1" applyAlignment="1">
      <alignment horizontal="center" vertical="center" wrapText="1"/>
    </xf>
    <xf numFmtId="0" fontId="34" fillId="42" borderId="23" xfId="70" applyFont="1" applyFill="1" applyBorder="1" applyAlignment="1">
      <alignment horizontal="center" vertical="center" wrapText="1"/>
    </xf>
    <xf numFmtId="49" fontId="34" fillId="42" borderId="0" xfId="70" applyNumberFormat="1" applyFont="1" applyFill="1" applyBorder="1" applyAlignment="1">
      <alignment horizontal="left" vertical="center" wrapText="1"/>
    </xf>
    <xf numFmtId="3" fontId="34" fillId="42" borderId="0" xfId="70" applyNumberFormat="1" applyFont="1" applyFill="1" applyBorder="1" applyAlignment="1">
      <alignment horizontal="right" vertical="center"/>
    </xf>
    <xf numFmtId="49" fontId="34" fillId="42" borderId="10" xfId="70" applyNumberFormat="1" applyFont="1" applyFill="1" applyBorder="1" applyAlignment="1">
      <alignment horizontal="center" vertical="center" wrapText="1"/>
    </xf>
    <xf numFmtId="49" fontId="34" fillId="42" borderId="11" xfId="70" applyNumberFormat="1" applyFont="1" applyFill="1" applyBorder="1" applyAlignment="1">
      <alignment horizontal="center" vertical="center" wrapText="1"/>
    </xf>
    <xf numFmtId="49" fontId="34" fillId="42" borderId="12" xfId="70" applyNumberFormat="1" applyFont="1" applyFill="1" applyBorder="1" applyAlignment="1">
      <alignment horizontal="center" vertical="center" wrapText="1"/>
    </xf>
    <xf numFmtId="3" fontId="35" fillId="42" borderId="27" xfId="70" applyNumberFormat="1" applyFont="1" applyFill="1" applyBorder="1" applyAlignment="1">
      <alignment horizontal="right" vertical="center"/>
    </xf>
    <xf numFmtId="3" fontId="35" fillId="42" borderId="27" xfId="70" applyNumberFormat="1" applyFont="1" applyFill="1" applyBorder="1" applyAlignment="1">
      <alignment horizontal="right" vertical="center" wrapText="1"/>
    </xf>
    <xf numFmtId="49" fontId="35" fillId="42" borderId="27" xfId="70" applyNumberFormat="1" applyFont="1" applyFill="1" applyBorder="1" applyAlignment="1">
      <alignment horizontal="left" vertical="center" wrapText="1"/>
    </xf>
    <xf numFmtId="0" fontId="35" fillId="42" borderId="27" xfId="70" applyFont="1" applyFill="1" applyBorder="1" applyAlignment="1">
      <alignment horizontal="right" vertical="center"/>
    </xf>
    <xf numFmtId="0" fontId="35" fillId="42" borderId="27" xfId="70" applyFont="1" applyFill="1" applyBorder="1" applyAlignment="1">
      <alignment horizontal="right" vertical="center" wrapText="1"/>
    </xf>
    <xf numFmtId="0" fontId="37" fillId="42" borderId="14" xfId="68" applyFont="1" applyFill="1" applyBorder="1" applyAlignment="1">
      <alignment horizontal="center" vertical="center" wrapText="1"/>
    </xf>
    <xf numFmtId="0" fontId="37" fillId="42" borderId="15" xfId="68" applyFont="1" applyFill="1" applyBorder="1" applyAlignment="1">
      <alignment horizontal="center" vertical="center" wrapText="1"/>
    </xf>
    <xf numFmtId="0" fontId="37" fillId="42" borderId="24" xfId="68" applyFont="1" applyFill="1" applyBorder="1" applyAlignment="1">
      <alignment horizontal="center" vertical="center" wrapText="1"/>
    </xf>
    <xf numFmtId="0" fontId="37" fillId="42" borderId="23" xfId="68" applyFont="1" applyFill="1" applyBorder="1" applyAlignment="1">
      <alignment horizontal="center" vertical="center" wrapText="1"/>
    </xf>
    <xf numFmtId="0" fontId="63" fillId="42" borderId="10" xfId="71" applyFont="1" applyFill="1" applyBorder="1" applyAlignment="1">
      <alignment horizontal="center" vertical="center" wrapText="1"/>
    </xf>
    <xf numFmtId="49" fontId="34" fillId="42" borderId="13" xfId="70" applyNumberFormat="1" applyFont="1" applyFill="1" applyBorder="1" applyAlignment="1">
      <alignment horizontal="center" vertical="center" wrapText="1"/>
    </xf>
    <xf numFmtId="3" fontId="34" fillId="42" borderId="0" xfId="70" applyNumberFormat="1" applyFont="1" applyFill="1" applyBorder="1" applyAlignment="1">
      <alignment horizontal="center" vertical="center"/>
    </xf>
    <xf numFmtId="3" fontId="41" fillId="42" borderId="11" xfId="70" applyNumberFormat="1" applyFont="1" applyFill="1" applyBorder="1" applyAlignment="1">
      <alignment horizontal="center" vertical="center" wrapText="1"/>
    </xf>
    <xf numFmtId="0" fontId="41" fillId="42" borderId="0" xfId="70" applyFont="1" applyFill="1" applyBorder="1" applyAlignment="1">
      <alignment horizontal="center" vertical="center" wrapText="1"/>
    </xf>
    <xf numFmtId="0" fontId="34" fillId="40" borderId="15" xfId="43" applyFont="1" applyFill="1" applyBorder="1" applyAlignment="1">
      <alignment horizontal="center" vertical="center" wrapText="1"/>
    </xf>
    <xf numFmtId="0" fontId="34" fillId="40" borderId="23" xfId="43" applyFont="1" applyFill="1" applyBorder="1" applyAlignment="1">
      <alignment horizontal="center" vertical="center" wrapText="1"/>
    </xf>
    <xf numFmtId="3" fontId="34" fillId="40" borderId="11" xfId="43" quotePrefix="1" applyNumberFormat="1" applyFont="1" applyFill="1" applyBorder="1" applyAlignment="1">
      <alignment horizontal="right" vertical="center" wrapText="1" indent="1"/>
    </xf>
    <xf numFmtId="49" fontId="34" fillId="40" borderId="19" xfId="68" applyNumberFormat="1" applyFont="1" applyFill="1" applyBorder="1" applyAlignment="1">
      <alignment horizontal="center" vertical="center" wrapText="1"/>
    </xf>
    <xf numFmtId="3" fontId="34" fillId="40" borderId="0" xfId="43" applyNumberFormat="1" applyFont="1" applyFill="1" applyBorder="1" applyAlignment="1">
      <alignment horizontal="right" vertical="center" indent="1"/>
    </xf>
    <xf numFmtId="0" fontId="34" fillId="42" borderId="14" xfId="68" applyFont="1" applyFill="1" applyBorder="1" applyAlignment="1">
      <alignment horizontal="center" vertical="center" wrapText="1"/>
    </xf>
    <xf numFmtId="0" fontId="34" fillId="42" borderId="15" xfId="68" applyFont="1" applyFill="1" applyBorder="1" applyAlignment="1">
      <alignment horizontal="center" vertical="center" wrapText="1"/>
    </xf>
    <xf numFmtId="0" fontId="34" fillId="42" borderId="24" xfId="68" applyFont="1" applyFill="1" applyBorder="1" applyAlignment="1">
      <alignment horizontal="center" vertical="center" wrapText="1"/>
    </xf>
    <xf numFmtId="0" fontId="34" fillId="42" borderId="23" xfId="68" applyFont="1" applyFill="1" applyBorder="1" applyAlignment="1">
      <alignment horizontal="center" vertical="center" wrapText="1"/>
    </xf>
    <xf numFmtId="3" fontId="34" fillId="42" borderId="11" xfId="56" applyNumberFormat="1" applyFont="1" applyFill="1" applyBorder="1" applyAlignment="1">
      <alignment vertical="center" wrapText="1"/>
    </xf>
    <xf numFmtId="20" fontId="34" fillId="42" borderId="0" xfId="69" quotePrefix="1" applyNumberFormat="1" applyFont="1" applyFill="1" applyBorder="1" applyAlignment="1">
      <alignment horizontal="center" vertical="center"/>
    </xf>
    <xf numFmtId="20" fontId="34" fillId="42" borderId="0" xfId="69" quotePrefix="1" applyNumberFormat="1" applyFont="1" applyFill="1" applyBorder="1" applyAlignment="1">
      <alignment horizontal="left" vertical="center"/>
    </xf>
    <xf numFmtId="1" fontId="37" fillId="43" borderId="16" xfId="79" applyNumberFormat="1" applyFont="1" applyFill="1" applyBorder="1" applyAlignment="1">
      <alignment horizontal="center" vertical="center" wrapText="1"/>
    </xf>
    <xf numFmtId="1" fontId="37" fillId="43" borderId="21" xfId="79" applyNumberFormat="1" applyFont="1" applyFill="1" applyBorder="1" applyAlignment="1">
      <alignment horizontal="center" vertical="center"/>
    </xf>
    <xf numFmtId="1" fontId="37" fillId="43" borderId="30" xfId="79" applyNumberFormat="1" applyFont="1" applyFill="1" applyBorder="1" applyAlignment="1">
      <alignment vertical="center" wrapText="1"/>
    </xf>
    <xf numFmtId="1" fontId="37" fillId="43" borderId="27" xfId="79" applyNumberFormat="1" applyFont="1" applyFill="1" applyBorder="1" applyAlignment="1">
      <alignment vertical="center" wrapText="1"/>
    </xf>
    <xf numFmtId="1" fontId="37" fillId="43" borderId="28" xfId="79" applyNumberFormat="1" applyFont="1" applyFill="1" applyBorder="1" applyAlignment="1">
      <alignment vertical="center" wrapText="1"/>
    </xf>
    <xf numFmtId="1" fontId="37" fillId="42" borderId="16" xfId="79" applyNumberFormat="1" applyFont="1" applyFill="1" applyBorder="1" applyAlignment="1">
      <alignment horizontal="center" vertical="center" wrapText="1"/>
    </xf>
    <xf numFmtId="1" fontId="37" fillId="42" borderId="21" xfId="79" applyNumberFormat="1" applyFont="1" applyFill="1" applyBorder="1" applyAlignment="1">
      <alignment horizontal="center" vertical="center"/>
    </xf>
    <xf numFmtId="166" fontId="36" fillId="42" borderId="30" xfId="80" applyNumberFormat="1" applyFont="1" applyFill="1" applyBorder="1" applyAlignment="1">
      <alignment horizontal="right" vertical="center" wrapText="1"/>
    </xf>
    <xf numFmtId="166" fontId="36" fillId="42" borderId="27" xfId="80" applyNumberFormat="1" applyFont="1" applyFill="1" applyBorder="1" applyAlignment="1">
      <alignment horizontal="right" vertical="center" wrapText="1"/>
    </xf>
    <xf numFmtId="166" fontId="36" fillId="42" borderId="28" xfId="80" applyNumberFormat="1" applyFont="1" applyFill="1" applyBorder="1" applyAlignment="1">
      <alignment horizontal="right" vertical="center" wrapText="1"/>
    </xf>
    <xf numFmtId="166" fontId="37" fillId="42" borderId="32" xfId="80" applyNumberFormat="1" applyFont="1" applyFill="1" applyBorder="1" applyAlignment="1">
      <alignment horizontal="right" vertical="center" wrapText="1"/>
    </xf>
    <xf numFmtId="1" fontId="37" fillId="37" borderId="16" xfId="79" applyNumberFormat="1" applyFont="1" applyFill="1" applyBorder="1" applyAlignment="1">
      <alignment horizontal="center" vertical="center" wrapText="1"/>
    </xf>
    <xf numFmtId="1" fontId="37" fillId="37" borderId="21" xfId="79" applyNumberFormat="1" applyFont="1" applyFill="1" applyBorder="1" applyAlignment="1">
      <alignment horizontal="center" vertical="center"/>
    </xf>
    <xf numFmtId="166" fontId="37" fillId="37" borderId="29" xfId="80" applyNumberFormat="1" applyFont="1" applyFill="1" applyBorder="1" applyAlignment="1">
      <alignment horizontal="right" vertical="center"/>
    </xf>
    <xf numFmtId="166" fontId="37" fillId="42" borderId="29" xfId="80" applyNumberFormat="1" applyFont="1" applyFill="1" applyBorder="1" applyAlignment="1">
      <alignment horizontal="right" vertical="center"/>
    </xf>
    <xf numFmtId="0" fontId="62" fillId="0" borderId="0" xfId="82"/>
    <xf numFmtId="0" fontId="87" fillId="0" borderId="0" xfId="0" quotePrefix="1" applyFont="1" applyAlignment="1">
      <alignment horizontal="center" vertical="center"/>
    </xf>
    <xf numFmtId="3" fontId="34" fillId="44" borderId="11" xfId="43" applyNumberFormat="1" applyFont="1" applyFill="1" applyBorder="1" applyAlignment="1">
      <alignment horizontal="right" vertical="center"/>
    </xf>
    <xf numFmtId="3" fontId="38" fillId="44" borderId="11" xfId="65" applyNumberFormat="1" applyFont="1" applyFill="1" applyBorder="1" applyAlignment="1">
      <alignment vertical="center"/>
    </xf>
    <xf numFmtId="1" fontId="34" fillId="45" borderId="0" xfId="72" applyFont="1" applyFill="1" applyAlignment="1">
      <alignment horizontal="left" vertical="center" wrapText="1"/>
    </xf>
    <xf numFmtId="49" fontId="41" fillId="42" borderId="0" xfId="1" applyNumberFormat="1" applyFont="1" applyFill="1" applyBorder="1" applyAlignment="1">
      <alignment horizontal="left" vertical="center" wrapText="1"/>
    </xf>
    <xf numFmtId="49" fontId="40" fillId="42" borderId="27" xfId="2" applyNumberFormat="1" applyFont="1" applyFill="1" applyBorder="1" applyAlignment="1">
      <alignment horizontal="left" vertical="top" wrapText="1"/>
    </xf>
    <xf numFmtId="49" fontId="40" fillId="42" borderId="27" xfId="2" applyNumberFormat="1" applyFont="1" applyFill="1" applyBorder="1" applyAlignment="1">
      <alignment horizontal="left" vertical="center" wrapText="1"/>
    </xf>
    <xf numFmtId="49" fontId="40" fillId="42" borderId="27" xfId="2" applyNumberFormat="1" applyFont="1" applyFill="1" applyBorder="1" applyAlignment="1">
      <alignment horizontal="left" vertical="center" wrapText="1"/>
    </xf>
  </cellXfs>
  <cellStyles count="83">
    <cellStyle name="%20 - Vurgu1 2" xfId="3"/>
    <cellStyle name="%20 - Vurgu2 2" xfId="4"/>
    <cellStyle name="%20 - Vurgu3 2" xfId="5"/>
    <cellStyle name="%20 - Vurgu4 2" xfId="6"/>
    <cellStyle name="%20 - Vurgu5 2" xfId="7"/>
    <cellStyle name="%20 - Vurgu6 2" xfId="8"/>
    <cellStyle name="%40 - Vurgu1 2" xfId="9"/>
    <cellStyle name="%40 - Vurgu2 2" xfId="10"/>
    <cellStyle name="%40 - Vurgu3 2" xfId="11"/>
    <cellStyle name="%40 - Vurgu4 2" xfId="12"/>
    <cellStyle name="%40 - Vurgu5 2" xfId="13"/>
    <cellStyle name="%40 - Vurgu6 2" xfId="14"/>
    <cellStyle name="%60 - Vurgu1 2" xfId="15"/>
    <cellStyle name="%60 - Vurgu2 2" xfId="16"/>
    <cellStyle name="%60 - Vurgu3 2" xfId="17"/>
    <cellStyle name="%60 - Vurgu4 2" xfId="18"/>
    <cellStyle name="%60 - Vurgu5 2" xfId="19"/>
    <cellStyle name="%60 - Vurgu6 2" xfId="20"/>
    <cellStyle name="Açıklama Metni 2" xfId="21"/>
    <cellStyle name="Ana Başlık 2" xfId="22"/>
    <cellStyle name="Bağlı Hücre 2" xfId="23"/>
    <cellStyle name="Başlık 1 2" xfId="24"/>
    <cellStyle name="Başlık 2 2" xfId="25"/>
    <cellStyle name="Başlık 3 2" xfId="26"/>
    <cellStyle name="Başlık 4 2" xfId="27"/>
    <cellStyle name="Binlik Ayracı_iş kazası sıklık hızı" xfId="80"/>
    <cellStyle name="Binlik Ayracı_MYÖ2" xfId="66"/>
    <cellStyle name="Comma [0]_T - 37" xfId="28"/>
    <cellStyle name="Comma_T - 37" xfId="29"/>
    <cellStyle name="Currency [0]_T - 37" xfId="30"/>
    <cellStyle name="Currency_T - 37" xfId="31"/>
    <cellStyle name="Çıkış 2" xfId="32"/>
    <cellStyle name="Giriş 2" xfId="33"/>
    <cellStyle name="Hesaplama 2" xfId="34"/>
    <cellStyle name="Hyperlink" xfId="35"/>
    <cellStyle name="İşaretli Hücre 2" xfId="36"/>
    <cellStyle name="İyi 2" xfId="37"/>
    <cellStyle name="İzlenen Köprü 2" xfId="38"/>
    <cellStyle name="Köprü" xfId="82" builtinId="8"/>
    <cellStyle name="Köprü 2" xfId="39"/>
    <cellStyle name="Kötü 2" xfId="40"/>
    <cellStyle name="Normal" xfId="0" builtinId="0"/>
    <cellStyle name="Normal 10" xfId="73"/>
    <cellStyle name="Normal 11" xfId="78"/>
    <cellStyle name="Normal 12" xfId="81"/>
    <cellStyle name="Normal 2" xfId="1"/>
    <cellStyle name="Normal 2 2" xfId="41"/>
    <cellStyle name="Normal 2 3" xfId="70"/>
    <cellStyle name="Normal 3" xfId="42"/>
    <cellStyle name="Normal 3 2" xfId="43"/>
    <cellStyle name="Normal 3 3" xfId="68"/>
    <cellStyle name="Normal 4" xfId="44"/>
    <cellStyle name="Normal 4 2 2" xfId="45"/>
    <cellStyle name="Normal 5" xfId="2"/>
    <cellStyle name="Normal 5 2" xfId="65"/>
    <cellStyle name="Normal 6" xfId="46"/>
    <cellStyle name="Normal 7" xfId="47"/>
    <cellStyle name="Normal 8" xfId="64"/>
    <cellStyle name="Normal 9" xfId="71"/>
    <cellStyle name="Normal_2003 İÇİN EK TABLOLAR" xfId="69"/>
    <cellStyle name="Normal_2010 ist yıl 4-b 1479" xfId="67"/>
    <cellStyle name="Normal_5__2005____KAZASI_II_34_451" xfId="72"/>
    <cellStyle name="Normal_iş kazası sıklık hızı" xfId="79"/>
    <cellStyle name="Normal_MYÖ2010" xfId="75"/>
    <cellStyle name="Normal_Sayfa2" xfId="48"/>
    <cellStyle name="Normal_Sayfa2 2" xfId="74"/>
    <cellStyle name="Normal_T41 2" xfId="76"/>
    <cellStyle name="Normal_TABLO44" xfId="77"/>
    <cellStyle name="Not 2" xfId="49"/>
    <cellStyle name="Nötr 2" xfId="50"/>
    <cellStyle name="Toplam 2" xfId="51"/>
    <cellStyle name="Uyarı Metni 2" xfId="52"/>
    <cellStyle name="Virgül 2" xfId="53"/>
    <cellStyle name="Virgül 2 2" xfId="54"/>
    <cellStyle name="Virgül 3" xfId="55"/>
    <cellStyle name="Virgül 4" xfId="56"/>
    <cellStyle name="Vurgu1 2" xfId="57"/>
    <cellStyle name="Vurgu2 2" xfId="58"/>
    <cellStyle name="Vurgu3 2" xfId="59"/>
    <cellStyle name="Vurgu4 2" xfId="60"/>
    <cellStyle name="Vurgu5 2" xfId="61"/>
    <cellStyle name="Vurgu6 2" xfId="62"/>
    <cellStyle name="Yüzde 2" xfId="63"/>
  </cellStyles>
  <dxfs count="0"/>
  <tableStyles count="0" defaultTableStyle="TableStyleMedium2" defaultPivotStyle="PivotStyleMedium9"/>
  <colors>
    <mruColors>
      <color rgb="FFFFE7FF"/>
      <color rgb="FFE9EFF7"/>
      <color rgb="FFD1FFFF"/>
      <color rgb="FFF5F5F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10</xdr:col>
      <xdr:colOff>66675</xdr:colOff>
      <xdr:row>9</xdr:row>
      <xdr:rowOff>38100</xdr:rowOff>
    </xdr:to>
    <xdr:pic>
      <xdr:nvPicPr>
        <xdr:cNvPr id="2" name="1 Resim" descr="SGKlogo.jpg"/>
        <xdr:cNvPicPr>
          <a:picLocks noChangeAspect="1"/>
        </xdr:cNvPicPr>
      </xdr:nvPicPr>
      <xdr:blipFill>
        <a:blip xmlns:r="http://schemas.openxmlformats.org/officeDocument/2006/relationships" r:embed="rId1" cstate="print"/>
        <a:srcRect/>
        <a:stretch>
          <a:fillRect/>
        </a:stretch>
      </xdr:blipFill>
      <xdr:spPr bwMode="auto">
        <a:xfrm>
          <a:off x="609600" y="971550"/>
          <a:ext cx="555307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gk.gov.tr/wps/portal/tr/kurumsal/istatistikler/sgk_istatistik_yilliklari/!ut/p/b1/pZPJkqM4FEW_JT-AQsywFPNghAELbDYEHlI2gw0Gg-Hry1mdvejOyOxFa6eIc-PFPU-iM3pLZ9divJBiuNyuRf1xz8TcYixLURkI5BgA4DAsn4A4ZCydfwG7FwC-ORD8yTvA_isfQE565U0MNrbCWY5Ip_Q2OsyK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60"/>
  <sheetViews>
    <sheetView showGridLines="0" workbookViewId="0">
      <selection activeCell="L19" sqref="L19"/>
    </sheetView>
  </sheetViews>
  <sheetFormatPr defaultColWidth="9.140625" defaultRowHeight="12.75"/>
  <cols>
    <col min="1" max="16384" width="9.140625" style="308"/>
  </cols>
  <sheetData>
    <row r="1" spans="1:9" ht="12.75" customHeight="1">
      <c r="A1" s="307"/>
      <c r="B1" s="307"/>
      <c r="C1" s="307"/>
      <c r="D1" s="307"/>
      <c r="E1" s="307"/>
      <c r="F1" s="307"/>
      <c r="G1" s="307"/>
      <c r="H1" s="307"/>
      <c r="I1" s="307"/>
    </row>
    <row r="2" spans="1:9" ht="12.75" customHeight="1">
      <c r="A2" s="307"/>
      <c r="B2" s="307"/>
      <c r="C2" s="307"/>
      <c r="D2" s="307"/>
      <c r="E2" s="307"/>
      <c r="F2" s="307"/>
      <c r="G2" s="307"/>
      <c r="H2" s="307"/>
      <c r="I2" s="307"/>
    </row>
    <row r="3" spans="1:9" ht="12.75" customHeight="1">
      <c r="A3" s="307"/>
      <c r="B3" s="307"/>
      <c r="C3" s="307"/>
      <c r="D3" s="307"/>
      <c r="E3" s="307"/>
      <c r="F3" s="307"/>
      <c r="G3" s="307"/>
      <c r="H3" s="307"/>
      <c r="I3" s="307"/>
    </row>
    <row r="4" spans="1:9" ht="12.75" customHeight="1">
      <c r="A4" s="307"/>
      <c r="B4" s="307"/>
      <c r="C4" s="307"/>
      <c r="D4" s="307"/>
      <c r="E4" s="307"/>
      <c r="F4" s="307"/>
      <c r="G4" s="307"/>
      <c r="H4" s="307"/>
      <c r="I4" s="307"/>
    </row>
    <row r="5" spans="1:9" ht="12.75" customHeight="1">
      <c r="A5" s="307"/>
      <c r="B5" s="307"/>
      <c r="C5" s="307"/>
      <c r="D5" s="307"/>
      <c r="E5" s="307"/>
      <c r="F5" s="307"/>
      <c r="G5" s="307"/>
      <c r="H5" s="307"/>
      <c r="I5" s="307"/>
    </row>
    <row r="6" spans="1:9" ht="12.75" customHeight="1">
      <c r="A6" s="307"/>
      <c r="B6" s="307"/>
      <c r="C6" s="307"/>
      <c r="D6" s="307"/>
      <c r="E6" s="307"/>
      <c r="F6" s="307"/>
      <c r="G6" s="307"/>
      <c r="H6" s="307"/>
      <c r="I6" s="307"/>
    </row>
    <row r="7" spans="1:9" ht="12.75" customHeight="1">
      <c r="A7" s="307"/>
      <c r="B7" s="307"/>
      <c r="C7" s="307"/>
      <c r="D7" s="307"/>
      <c r="E7" s="307"/>
      <c r="F7" s="307"/>
      <c r="G7" s="307"/>
      <c r="H7" s="307"/>
      <c r="I7" s="307"/>
    </row>
    <row r="8" spans="1:9" ht="12.75" customHeight="1">
      <c r="A8" s="307"/>
      <c r="B8" s="307"/>
      <c r="C8" s="307"/>
      <c r="D8" s="307"/>
      <c r="E8" s="307"/>
      <c r="F8" s="307"/>
      <c r="G8" s="307"/>
      <c r="H8" s="307"/>
      <c r="I8" s="307"/>
    </row>
    <row r="9" spans="1:9" ht="12.75" customHeight="1">
      <c r="A9" s="307"/>
      <c r="B9" s="307"/>
      <c r="C9" s="307"/>
      <c r="D9" s="307"/>
      <c r="E9" s="307"/>
      <c r="F9" s="307"/>
      <c r="G9" s="307"/>
      <c r="H9" s="307"/>
      <c r="I9" s="307"/>
    </row>
    <row r="10" spans="1:9" ht="12.75" customHeight="1">
      <c r="A10" s="307"/>
      <c r="B10" s="307"/>
      <c r="C10" s="307"/>
      <c r="D10" s="307"/>
      <c r="E10" s="307"/>
      <c r="F10" s="307"/>
      <c r="G10" s="307"/>
      <c r="H10" s="307"/>
      <c r="I10" s="307"/>
    </row>
    <row r="11" spans="1:9" ht="12.75" customHeight="1">
      <c r="A11" t="s">
        <v>3234</v>
      </c>
      <c r="B11" s="1131" t="s">
        <v>3236</v>
      </c>
      <c r="C11" s="307"/>
      <c r="D11" s="307"/>
      <c r="E11" s="307"/>
      <c r="F11" s="307"/>
      <c r="G11" s="307"/>
      <c r="H11" s="307"/>
      <c r="I11" s="307"/>
    </row>
    <row r="12" spans="1:9" ht="12.75" customHeight="1">
      <c r="A12" s="307"/>
      <c r="B12" s="1132" t="s">
        <v>3235</v>
      </c>
      <c r="C12" s="307"/>
      <c r="D12" s="307"/>
      <c r="E12" s="307"/>
      <c r="F12" s="307"/>
      <c r="G12" s="307"/>
      <c r="H12" s="307"/>
      <c r="I12" s="307"/>
    </row>
    <row r="13" spans="1:9" ht="12.75" customHeight="1" thickBot="1">
      <c r="A13" s="309"/>
      <c r="B13" s="309"/>
      <c r="C13" s="309"/>
      <c r="D13" s="309"/>
      <c r="E13" s="309"/>
      <c r="F13" s="309"/>
      <c r="G13" s="309"/>
      <c r="H13" s="309"/>
      <c r="I13" s="309"/>
    </row>
    <row r="14" spans="1:9" ht="12.75" customHeight="1" thickTop="1">
      <c r="A14" s="307"/>
      <c r="B14" s="307"/>
      <c r="C14" s="307"/>
      <c r="D14" s="307"/>
      <c r="E14" s="307"/>
      <c r="F14" s="307"/>
      <c r="G14" s="307"/>
      <c r="H14" s="307"/>
      <c r="I14" s="307"/>
    </row>
    <row r="15" spans="1:9" ht="12.75" customHeight="1">
      <c r="A15" s="307"/>
      <c r="B15" s="307"/>
      <c r="C15" s="307"/>
      <c r="D15" s="307"/>
      <c r="E15" s="307"/>
      <c r="F15" s="307"/>
      <c r="G15" s="307"/>
      <c r="H15" s="307"/>
      <c r="I15" s="307"/>
    </row>
    <row r="16" spans="1:9" ht="12.75" customHeight="1">
      <c r="A16" s="669" t="s">
        <v>2962</v>
      </c>
      <c r="B16" s="669"/>
      <c r="C16" s="669"/>
      <c r="D16" s="669"/>
      <c r="E16" s="669"/>
      <c r="F16" s="669"/>
      <c r="G16" s="669"/>
      <c r="H16" s="669"/>
      <c r="I16" s="669"/>
    </row>
    <row r="17" spans="1:9" ht="12.75" customHeight="1">
      <c r="A17" s="669"/>
      <c r="B17" s="669"/>
      <c r="C17" s="669"/>
      <c r="D17" s="669"/>
      <c r="E17" s="669"/>
      <c r="F17" s="669"/>
      <c r="G17" s="669"/>
      <c r="H17" s="669"/>
      <c r="I17" s="669"/>
    </row>
    <row r="18" spans="1:9" ht="12.75" customHeight="1">
      <c r="A18" s="310"/>
      <c r="B18" s="310"/>
      <c r="C18" s="310"/>
      <c r="D18" s="310"/>
      <c r="E18" s="310"/>
      <c r="F18" s="310"/>
      <c r="G18" s="310"/>
      <c r="H18" s="310"/>
      <c r="I18" s="310"/>
    </row>
    <row r="19" spans="1:9" ht="12.75" customHeight="1">
      <c r="A19" s="669" t="s">
        <v>2963</v>
      </c>
      <c r="B19" s="669"/>
      <c r="C19" s="669"/>
      <c r="D19" s="669"/>
      <c r="E19" s="669"/>
      <c r="F19" s="669"/>
      <c r="G19" s="669"/>
      <c r="H19" s="669"/>
      <c r="I19" s="669"/>
    </row>
    <row r="20" spans="1:9" ht="12.75" customHeight="1">
      <c r="A20" s="669"/>
      <c r="B20" s="669"/>
      <c r="C20" s="669"/>
      <c r="D20" s="669"/>
      <c r="E20" s="669"/>
      <c r="F20" s="669"/>
      <c r="G20" s="669"/>
      <c r="H20" s="669"/>
      <c r="I20" s="669"/>
    </row>
    <row r="21" spans="1:9" ht="12.75" customHeight="1">
      <c r="A21" s="307"/>
      <c r="B21" s="307"/>
      <c r="C21" s="307"/>
      <c r="D21" s="307"/>
      <c r="E21" s="307"/>
      <c r="F21" s="307"/>
      <c r="G21" s="307"/>
      <c r="H21" s="307"/>
      <c r="I21" s="307"/>
    </row>
    <row r="22" spans="1:9" ht="12.75" customHeight="1">
      <c r="A22" s="307"/>
      <c r="B22" s="307"/>
      <c r="C22" s="307"/>
      <c r="D22" s="307"/>
      <c r="E22" s="307"/>
      <c r="F22" s="307"/>
      <c r="G22" s="307"/>
      <c r="H22" s="307"/>
      <c r="I22" s="307"/>
    </row>
    <row r="23" spans="1:9" ht="12.75" customHeight="1">
      <c r="A23" s="307"/>
      <c r="B23" s="307"/>
      <c r="C23" s="307"/>
      <c r="D23" s="307"/>
      <c r="E23" s="307"/>
      <c r="F23" s="307"/>
      <c r="G23" s="307"/>
      <c r="H23" s="307"/>
      <c r="I23" s="307"/>
    </row>
    <row r="24" spans="1:9" ht="12.75" customHeight="1">
      <c r="A24" s="669" t="s">
        <v>2964</v>
      </c>
      <c r="B24" s="669"/>
      <c r="C24" s="669"/>
      <c r="D24" s="669"/>
      <c r="E24" s="669"/>
      <c r="F24" s="669"/>
      <c r="G24" s="669"/>
      <c r="H24" s="669"/>
      <c r="I24" s="669"/>
    </row>
    <row r="25" spans="1:9" ht="12.75" customHeight="1">
      <c r="A25" s="669"/>
      <c r="B25" s="669"/>
      <c r="C25" s="669"/>
      <c r="D25" s="669"/>
      <c r="E25" s="669"/>
      <c r="F25" s="669"/>
      <c r="G25" s="669"/>
      <c r="H25" s="669"/>
      <c r="I25" s="669"/>
    </row>
    <row r="26" spans="1:9" ht="12.75" customHeight="1">
      <c r="A26" s="669"/>
      <c r="B26" s="669"/>
      <c r="C26" s="669"/>
      <c r="D26" s="669"/>
      <c r="E26" s="669"/>
      <c r="F26" s="669"/>
      <c r="G26" s="669"/>
      <c r="H26" s="669"/>
      <c r="I26" s="669"/>
    </row>
    <row r="27" spans="1:9" ht="12.75" customHeight="1">
      <c r="A27" s="669"/>
      <c r="B27" s="669"/>
      <c r="C27" s="669"/>
      <c r="D27" s="669"/>
      <c r="E27" s="669"/>
      <c r="F27" s="669"/>
      <c r="G27" s="669"/>
      <c r="H27" s="669"/>
      <c r="I27" s="669"/>
    </row>
    <row r="28" spans="1:9" ht="12.75" customHeight="1">
      <c r="A28" s="310"/>
      <c r="B28" s="310"/>
      <c r="C28" s="310"/>
      <c r="D28" s="310"/>
      <c r="E28" s="310"/>
      <c r="F28" s="310"/>
      <c r="G28" s="310"/>
      <c r="H28" s="310"/>
      <c r="I28" s="310"/>
    </row>
    <row r="29" spans="1:9" ht="12.75" customHeight="1">
      <c r="A29" s="307"/>
      <c r="B29" s="307"/>
      <c r="C29" s="307"/>
      <c r="D29" s="307"/>
      <c r="E29" s="307"/>
      <c r="F29" s="307"/>
      <c r="G29" s="307"/>
      <c r="H29" s="307"/>
      <c r="I29" s="307"/>
    </row>
    <row r="30" spans="1:9" ht="12.75" customHeight="1">
      <c r="A30" s="669" t="s">
        <v>2965</v>
      </c>
      <c r="B30" s="669"/>
      <c r="C30" s="669"/>
      <c r="D30" s="669"/>
      <c r="E30" s="669"/>
      <c r="F30" s="669"/>
      <c r="G30" s="669"/>
      <c r="H30" s="669"/>
      <c r="I30" s="669"/>
    </row>
    <row r="31" spans="1:9" ht="12.75" customHeight="1">
      <c r="A31" s="669"/>
      <c r="B31" s="669"/>
      <c r="C31" s="669"/>
      <c r="D31" s="669"/>
      <c r="E31" s="669"/>
      <c r="F31" s="669"/>
      <c r="G31" s="669"/>
      <c r="H31" s="669"/>
      <c r="I31" s="669"/>
    </row>
    <row r="32" spans="1:9" ht="12.75" customHeight="1">
      <c r="A32" s="669"/>
      <c r="B32" s="669"/>
      <c r="C32" s="669"/>
      <c r="D32" s="669"/>
      <c r="E32" s="669"/>
      <c r="F32" s="669"/>
      <c r="G32" s="669"/>
      <c r="H32" s="669"/>
      <c r="I32" s="669"/>
    </row>
    <row r="33" spans="1:9" ht="12.75" customHeight="1">
      <c r="A33" s="669"/>
      <c r="B33" s="669"/>
      <c r="C33" s="669"/>
      <c r="D33" s="669"/>
      <c r="E33" s="669"/>
      <c r="F33" s="669"/>
      <c r="G33" s="669"/>
      <c r="H33" s="669"/>
      <c r="I33" s="669"/>
    </row>
    <row r="34" spans="1:9" ht="12.75" customHeight="1">
      <c r="A34" s="307"/>
      <c r="B34" s="307"/>
      <c r="C34" s="307"/>
      <c r="D34" s="307"/>
      <c r="E34" s="307"/>
      <c r="F34" s="307"/>
      <c r="G34" s="307"/>
      <c r="H34" s="307"/>
      <c r="I34" s="307"/>
    </row>
    <row r="35" spans="1:9" ht="12.75" customHeight="1" thickBot="1">
      <c r="A35" s="307"/>
      <c r="B35" s="307"/>
      <c r="C35" s="307"/>
      <c r="D35" s="307"/>
      <c r="E35" s="307"/>
      <c r="F35" s="307"/>
      <c r="G35" s="307"/>
      <c r="H35" s="307"/>
      <c r="I35" s="307"/>
    </row>
    <row r="36" spans="1:9" ht="12.75" customHeight="1" thickTop="1">
      <c r="A36" s="311"/>
      <c r="B36" s="311"/>
      <c r="C36" s="311"/>
      <c r="D36" s="311"/>
      <c r="E36" s="311"/>
      <c r="F36" s="311"/>
      <c r="G36" s="311"/>
      <c r="H36" s="311"/>
      <c r="I36" s="311"/>
    </row>
    <row r="37" spans="1:9" ht="12.75" customHeight="1">
      <c r="A37" s="307"/>
      <c r="B37" s="307"/>
      <c r="C37" s="307"/>
      <c r="D37" s="307"/>
      <c r="E37" s="307"/>
      <c r="F37" s="307"/>
      <c r="G37" s="307"/>
      <c r="H37" s="307"/>
      <c r="I37" s="307"/>
    </row>
    <row r="38" spans="1:9" ht="12.75" customHeight="1">
      <c r="A38" s="307"/>
      <c r="B38" s="307"/>
      <c r="C38" s="307"/>
      <c r="D38" s="307"/>
      <c r="E38" s="307"/>
      <c r="F38" s="307"/>
      <c r="G38" s="307"/>
      <c r="H38" s="307"/>
      <c r="I38" s="307"/>
    </row>
    <row r="39" spans="1:9" ht="12.75" customHeight="1">
      <c r="A39" s="307"/>
      <c r="B39" s="307"/>
      <c r="C39" s="307"/>
      <c r="D39" s="307"/>
      <c r="E39" s="307"/>
      <c r="F39" s="307"/>
      <c r="G39" s="307"/>
      <c r="H39" s="307"/>
      <c r="I39" s="307"/>
    </row>
    <row r="40" spans="1:9" ht="12.75" customHeight="1">
      <c r="A40" s="307"/>
      <c r="B40" s="307"/>
      <c r="C40" s="307"/>
      <c r="D40" s="307"/>
      <c r="E40" s="307"/>
      <c r="F40" s="307"/>
      <c r="G40" s="307"/>
      <c r="H40" s="307"/>
      <c r="I40" s="307"/>
    </row>
    <row r="41" spans="1:9" ht="12.75" customHeight="1">
      <c r="A41" s="307"/>
      <c r="B41" s="307"/>
      <c r="C41" s="307"/>
      <c r="D41" s="307"/>
      <c r="E41" s="307"/>
      <c r="F41" s="307"/>
      <c r="G41" s="307"/>
      <c r="H41" s="307"/>
      <c r="I41" s="307"/>
    </row>
    <row r="42" spans="1:9" ht="12.75" customHeight="1">
      <c r="A42" s="307"/>
      <c r="B42" s="307"/>
      <c r="C42" s="307"/>
      <c r="D42" s="307"/>
      <c r="E42" s="307"/>
      <c r="F42" s="307"/>
      <c r="G42" s="307"/>
      <c r="H42" s="307"/>
      <c r="I42" s="307"/>
    </row>
    <row r="43" spans="1:9" ht="12.75" customHeight="1">
      <c r="A43" s="307"/>
      <c r="B43" s="307"/>
      <c r="C43" s="307"/>
      <c r="D43" s="307"/>
      <c r="E43" s="307"/>
      <c r="F43" s="307"/>
      <c r="G43" s="307"/>
      <c r="H43" s="307"/>
      <c r="I43" s="307"/>
    </row>
    <row r="44" spans="1:9" ht="12.75" customHeight="1">
      <c r="A44" s="307"/>
      <c r="B44" s="307"/>
      <c r="C44" s="307"/>
      <c r="D44" s="307"/>
      <c r="E44" s="307"/>
      <c r="F44" s="307"/>
      <c r="G44" s="307"/>
      <c r="H44" s="307"/>
      <c r="I44" s="307"/>
    </row>
    <row r="45" spans="1:9" ht="12.75" customHeight="1">
      <c r="A45" s="307"/>
      <c r="B45" s="307"/>
      <c r="C45" s="307"/>
      <c r="D45" s="307"/>
      <c r="E45" s="307"/>
      <c r="F45" s="307"/>
      <c r="G45" s="307"/>
      <c r="H45" s="307"/>
      <c r="I45" s="307"/>
    </row>
    <row r="46" spans="1:9" ht="12.75" customHeight="1">
      <c r="A46" s="307"/>
      <c r="B46" s="307"/>
      <c r="C46" s="307"/>
      <c r="D46" s="307"/>
      <c r="E46" s="307"/>
      <c r="F46" s="307"/>
      <c r="G46" s="307"/>
      <c r="H46" s="307"/>
      <c r="I46" s="307"/>
    </row>
    <row r="47" spans="1:9" ht="12.75" customHeight="1">
      <c r="A47" s="307"/>
      <c r="B47" s="307"/>
      <c r="C47" s="307"/>
      <c r="D47" s="307"/>
      <c r="E47" s="307"/>
      <c r="F47" s="307"/>
      <c r="G47" s="307"/>
      <c r="H47" s="307"/>
      <c r="I47" s="307"/>
    </row>
    <row r="48" spans="1:9" ht="12.75" customHeight="1">
      <c r="A48" s="307"/>
      <c r="B48" s="307"/>
      <c r="C48" s="307"/>
      <c r="D48" s="307"/>
      <c r="E48" s="307"/>
      <c r="F48" s="307"/>
      <c r="G48" s="307"/>
      <c r="H48" s="307"/>
      <c r="I48" s="307"/>
    </row>
    <row r="49" spans="1:9" ht="12.75" customHeight="1">
      <c r="A49" s="307"/>
      <c r="B49" s="307"/>
      <c r="C49" s="307"/>
      <c r="D49" s="307"/>
      <c r="E49" s="307"/>
      <c r="F49" s="307"/>
      <c r="G49" s="307"/>
      <c r="H49" s="307"/>
      <c r="I49" s="307"/>
    </row>
    <row r="50" spans="1:9" ht="12.75" customHeight="1">
      <c r="A50" s="307"/>
      <c r="B50" s="307"/>
      <c r="C50" s="307"/>
      <c r="D50" s="307"/>
      <c r="E50" s="307"/>
      <c r="F50" s="307"/>
      <c r="G50" s="307"/>
      <c r="H50" s="307"/>
      <c r="I50" s="307"/>
    </row>
    <row r="51" spans="1:9" ht="12.75" customHeight="1">
      <c r="A51" s="307"/>
      <c r="B51" s="307"/>
      <c r="C51" s="307"/>
      <c r="D51" s="307"/>
      <c r="E51" s="307"/>
      <c r="F51" s="307"/>
      <c r="G51" s="307"/>
      <c r="H51" s="307"/>
      <c r="I51" s="307"/>
    </row>
    <row r="52" spans="1:9" ht="12.75" customHeight="1">
      <c r="A52" s="307"/>
      <c r="B52" s="307"/>
      <c r="C52" s="307"/>
      <c r="D52" s="307"/>
      <c r="E52" s="307"/>
      <c r="F52" s="307"/>
      <c r="G52" s="307"/>
      <c r="H52" s="307"/>
      <c r="I52" s="307"/>
    </row>
    <row r="53" spans="1:9" ht="12.75" customHeight="1">
      <c r="A53" s="307"/>
      <c r="B53" s="307"/>
      <c r="C53" s="307"/>
      <c r="D53" s="307"/>
      <c r="E53" s="307"/>
      <c r="F53" s="307"/>
      <c r="G53" s="307"/>
      <c r="H53" s="307"/>
      <c r="I53" s="307"/>
    </row>
    <row r="54" spans="1:9" ht="12.75" customHeight="1">
      <c r="A54" s="307"/>
      <c r="B54" s="307"/>
      <c r="C54" s="307"/>
      <c r="D54" s="307"/>
      <c r="E54" s="307"/>
      <c r="F54" s="307"/>
      <c r="G54" s="307"/>
      <c r="H54" s="307"/>
      <c r="I54" s="307"/>
    </row>
    <row r="55" spans="1:9" ht="12.75" customHeight="1">
      <c r="A55" s="307"/>
      <c r="B55" s="307"/>
      <c r="C55" s="307"/>
      <c r="D55" s="307"/>
      <c r="E55" s="307"/>
      <c r="F55" s="307"/>
      <c r="G55" s="307"/>
      <c r="H55" s="307"/>
      <c r="I55" s="307"/>
    </row>
    <row r="56" spans="1:9" ht="12.75" customHeight="1">
      <c r="A56" s="307"/>
      <c r="B56" s="307"/>
      <c r="C56" s="307"/>
      <c r="D56" s="307"/>
      <c r="E56" s="307"/>
      <c r="F56" s="307"/>
      <c r="G56" s="307"/>
      <c r="H56" s="307"/>
      <c r="I56" s="307"/>
    </row>
    <row r="57" spans="1:9" ht="12.75" customHeight="1">
      <c r="A57" s="307"/>
      <c r="B57" s="307"/>
      <c r="C57" s="307"/>
      <c r="D57" s="307"/>
      <c r="E57" s="307"/>
      <c r="F57" s="307"/>
      <c r="G57" s="307"/>
      <c r="H57" s="307"/>
      <c r="I57" s="307"/>
    </row>
    <row r="58" spans="1:9" ht="12.75" customHeight="1">
      <c r="A58" s="307"/>
      <c r="B58" s="307"/>
      <c r="C58" s="307"/>
      <c r="D58" s="307"/>
      <c r="E58" s="307"/>
      <c r="F58" s="307"/>
      <c r="G58" s="307"/>
      <c r="H58" s="307"/>
      <c r="I58" s="307"/>
    </row>
    <row r="59" spans="1:9" ht="12.75" customHeight="1">
      <c r="A59" s="307"/>
      <c r="B59" s="307"/>
      <c r="C59" s="307"/>
      <c r="D59" s="307"/>
      <c r="E59" s="307"/>
      <c r="F59" s="307"/>
      <c r="G59" s="307"/>
      <c r="H59" s="307"/>
      <c r="I59" s="307"/>
    </row>
    <row r="60" spans="1:9" ht="12.75" customHeight="1">
      <c r="A60" s="307"/>
      <c r="B60" s="307"/>
      <c r="C60" s="307"/>
      <c r="D60" s="307"/>
      <c r="E60" s="307"/>
      <c r="F60" s="307"/>
      <c r="G60" s="307"/>
      <c r="H60" s="307"/>
      <c r="I60" s="307"/>
    </row>
  </sheetData>
  <mergeCells count="4">
    <mergeCell ref="A16:I17"/>
    <mergeCell ref="A19:I20"/>
    <mergeCell ref="A24:I27"/>
    <mergeCell ref="A30:I33"/>
  </mergeCells>
  <hyperlinks>
    <hyperlink ref="B11" r:id="rId1" display="http://www.sgk.gov.tr/wps/portal/tr/kurumsal/istatistikler/sgk_istatistik_yilliklari/!ut/p/b1/pZPJkqM4FEW_JT-AQsywFPNghAELbDYEHlI2gw0Gg-Hry1mdvejOyOxFa6eIc-PFPU-iM3pLZ9divJBiuNyuRf1xz8TcYixLURkI5BgA4DAsn4A4ZCydfwG7FwC-ORD8yTvA_isfQE565U0MNrbCWY5Ip_Q2OsyK3"/>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dimension ref="A1:T45"/>
  <sheetViews>
    <sheetView showGridLines="0" zoomScale="90" zoomScaleNormal="90" workbookViewId="0">
      <pane xSplit="2" ySplit="5" topLeftCell="E18" activePane="bottomRight" state="frozen"/>
      <selection activeCell="A30" sqref="A30:I33"/>
      <selection pane="topRight" activeCell="A30" sqref="A30:I33"/>
      <selection pane="bottomLeft" activeCell="A30" sqref="A30:I33"/>
      <selection pane="bottomRight" activeCell="T41" sqref="T41"/>
    </sheetView>
  </sheetViews>
  <sheetFormatPr defaultColWidth="9.140625" defaultRowHeight="12.75"/>
  <cols>
    <col min="1" max="1" width="5.5703125" style="57" customWidth="1"/>
    <col min="2" max="2" width="23.5703125" style="57" customWidth="1"/>
    <col min="3" max="3" width="9.28515625" style="57" customWidth="1"/>
    <col min="4" max="4" width="10" style="57" customWidth="1"/>
    <col min="5" max="6" width="6.42578125" style="57" bestFit="1" customWidth="1"/>
    <col min="7" max="7" width="6.42578125" style="57" customWidth="1"/>
    <col min="8" max="8" width="8.85546875" style="57" bestFit="1" customWidth="1"/>
    <col min="9" max="9" width="9.7109375" style="57" customWidth="1"/>
    <col min="10" max="10" width="10.140625" style="57" customWidth="1"/>
    <col min="11" max="13" width="5.42578125" style="57" bestFit="1" customWidth="1"/>
    <col min="14" max="14" width="7.42578125" style="57" bestFit="1" customWidth="1"/>
    <col min="15" max="15" width="8.85546875" style="57" bestFit="1" customWidth="1"/>
    <col min="16" max="16" width="7.42578125" style="57" bestFit="1" customWidth="1"/>
    <col min="17" max="17" width="8.85546875" style="57" bestFit="1" customWidth="1"/>
    <col min="18" max="18" width="6" style="57" bestFit="1" customWidth="1"/>
    <col min="19" max="19" width="6.28515625" style="57" bestFit="1" customWidth="1"/>
    <col min="20" max="20" width="8" style="57" customWidth="1"/>
    <col min="21" max="16384" width="9.140625" style="57"/>
  </cols>
  <sheetData>
    <row r="1" spans="1:20" s="46" customFormat="1">
      <c r="A1" s="724" t="s">
        <v>3094</v>
      </c>
      <c r="B1" s="724"/>
      <c r="C1" s="724"/>
      <c r="D1" s="724"/>
      <c r="E1" s="724"/>
      <c r="F1" s="724"/>
      <c r="G1" s="724"/>
      <c r="H1" s="724"/>
      <c r="I1" s="724"/>
      <c r="J1" s="724"/>
      <c r="K1" s="724"/>
      <c r="L1" s="724"/>
      <c r="M1" s="724"/>
      <c r="N1" s="724"/>
      <c r="O1" s="724"/>
      <c r="P1" s="724"/>
      <c r="Q1" s="724"/>
      <c r="R1" s="724"/>
      <c r="S1" s="724"/>
      <c r="T1" s="724"/>
    </row>
    <row r="2" spans="1:20" s="46" customFormat="1">
      <c r="A2" s="797" t="s">
        <v>3095</v>
      </c>
      <c r="B2" s="797"/>
      <c r="C2" s="797"/>
      <c r="D2" s="797"/>
      <c r="E2" s="797"/>
      <c r="F2" s="797"/>
      <c r="G2" s="797"/>
      <c r="H2" s="797"/>
      <c r="I2" s="797"/>
      <c r="J2" s="797"/>
      <c r="K2" s="797"/>
      <c r="L2" s="797"/>
      <c r="M2" s="797"/>
      <c r="N2" s="797"/>
      <c r="O2" s="797"/>
      <c r="P2" s="797"/>
      <c r="Q2" s="797"/>
      <c r="R2" s="797"/>
      <c r="S2" s="797"/>
      <c r="T2" s="797"/>
    </row>
    <row r="3" spans="1:20" s="41" customFormat="1" ht="27.75" customHeight="1">
      <c r="A3" s="775" t="s">
        <v>1997</v>
      </c>
      <c r="B3" s="795" t="s">
        <v>2929</v>
      </c>
      <c r="C3" s="790" t="s">
        <v>2906</v>
      </c>
      <c r="D3" s="791"/>
      <c r="E3" s="791"/>
      <c r="F3" s="791"/>
      <c r="G3" s="791"/>
      <c r="H3" s="791"/>
      <c r="I3" s="791"/>
      <c r="J3" s="791"/>
      <c r="K3" s="791"/>
      <c r="L3" s="791"/>
      <c r="M3" s="791"/>
      <c r="N3" s="791"/>
      <c r="O3" s="791"/>
      <c r="P3" s="791"/>
      <c r="Q3" s="792"/>
      <c r="R3" s="730" t="s">
        <v>3154</v>
      </c>
      <c r="S3" s="680"/>
      <c r="T3" s="680"/>
    </row>
    <row r="4" spans="1:20" s="41" customFormat="1" ht="21" customHeight="1">
      <c r="A4" s="776"/>
      <c r="B4" s="795"/>
      <c r="C4" s="728" t="s">
        <v>1109</v>
      </c>
      <c r="D4" s="729"/>
      <c r="E4" s="729"/>
      <c r="F4" s="729"/>
      <c r="G4" s="729"/>
      <c r="H4" s="796"/>
      <c r="I4" s="728" t="s">
        <v>1110</v>
      </c>
      <c r="J4" s="729"/>
      <c r="K4" s="729"/>
      <c r="L4" s="729"/>
      <c r="M4" s="729"/>
      <c r="N4" s="796"/>
      <c r="O4" s="728" t="s">
        <v>1111</v>
      </c>
      <c r="P4" s="729"/>
      <c r="Q4" s="796"/>
      <c r="R4" s="731"/>
      <c r="S4" s="732"/>
      <c r="T4" s="732"/>
    </row>
    <row r="5" spans="1:20" s="41" customFormat="1" ht="46.5" customHeight="1">
      <c r="A5" s="777"/>
      <c r="B5" s="795"/>
      <c r="C5" s="312" t="s">
        <v>2979</v>
      </c>
      <c r="D5" s="312" t="s">
        <v>2966</v>
      </c>
      <c r="E5" s="284" t="s">
        <v>2896</v>
      </c>
      <c r="F5" s="284" t="s">
        <v>2897</v>
      </c>
      <c r="G5" s="284" t="s">
        <v>2898</v>
      </c>
      <c r="H5" s="312" t="s">
        <v>2967</v>
      </c>
      <c r="I5" s="325" t="s">
        <v>2979</v>
      </c>
      <c r="J5" s="312" t="s">
        <v>2966</v>
      </c>
      <c r="K5" s="284" t="s">
        <v>2896</v>
      </c>
      <c r="L5" s="284" t="s">
        <v>2897</v>
      </c>
      <c r="M5" s="284" t="s">
        <v>2898</v>
      </c>
      <c r="N5" s="312" t="s">
        <v>2967</v>
      </c>
      <c r="O5" s="265" t="s">
        <v>1008</v>
      </c>
      <c r="P5" s="266" t="s">
        <v>1009</v>
      </c>
      <c r="Q5" s="264" t="s">
        <v>1010</v>
      </c>
      <c r="R5" s="542" t="s">
        <v>1008</v>
      </c>
      <c r="S5" s="542" t="s">
        <v>1009</v>
      </c>
      <c r="T5" s="551" t="s">
        <v>1010</v>
      </c>
    </row>
    <row r="6" spans="1:20" ht="11.85" customHeight="1">
      <c r="A6" s="103" t="s">
        <v>1011</v>
      </c>
      <c r="B6" s="107" t="s">
        <v>2786</v>
      </c>
      <c r="C6" s="55">
        <v>6699</v>
      </c>
      <c r="D6" s="55">
        <v>315</v>
      </c>
      <c r="E6" s="55">
        <v>574</v>
      </c>
      <c r="F6" s="55">
        <v>753</v>
      </c>
      <c r="G6" s="61">
        <v>239</v>
      </c>
      <c r="H6" s="61">
        <v>5766</v>
      </c>
      <c r="I6" s="55">
        <v>1130</v>
      </c>
      <c r="J6" s="55">
        <v>53</v>
      </c>
      <c r="K6" s="55">
        <v>64</v>
      </c>
      <c r="L6" s="55">
        <v>94</v>
      </c>
      <c r="M6" s="61">
        <v>23</v>
      </c>
      <c r="N6" s="61">
        <v>474</v>
      </c>
      <c r="O6" s="104">
        <f t="shared" ref="O6:O17" si="0">SUM(C6:H6)</f>
        <v>14346</v>
      </c>
      <c r="P6" s="104">
        <f t="shared" ref="P6:P17" si="1">SUM(I6:N6)</f>
        <v>1838</v>
      </c>
      <c r="Q6" s="104">
        <f t="shared" ref="Q6:Q17" si="2">+P6+O6</f>
        <v>16184</v>
      </c>
      <c r="R6" s="50">
        <v>12</v>
      </c>
      <c r="S6" s="50">
        <v>0</v>
      </c>
      <c r="T6" s="108">
        <f t="shared" ref="T6:T17" si="3">+S6+R6</f>
        <v>12</v>
      </c>
    </row>
    <row r="7" spans="1:20" ht="11.85" customHeight="1">
      <c r="A7" s="103" t="s">
        <v>1013</v>
      </c>
      <c r="B7" s="107" t="s">
        <v>2787</v>
      </c>
      <c r="C7" s="55">
        <v>6492</v>
      </c>
      <c r="D7" s="55">
        <v>311</v>
      </c>
      <c r="E7" s="55">
        <v>560</v>
      </c>
      <c r="F7" s="55">
        <v>777</v>
      </c>
      <c r="G7" s="61">
        <v>217</v>
      </c>
      <c r="H7" s="61">
        <v>5663</v>
      </c>
      <c r="I7" s="55">
        <v>1134</v>
      </c>
      <c r="J7" s="55">
        <v>51</v>
      </c>
      <c r="K7" s="55">
        <v>79</v>
      </c>
      <c r="L7" s="55">
        <v>88</v>
      </c>
      <c r="M7" s="61">
        <v>31</v>
      </c>
      <c r="N7" s="61">
        <v>487</v>
      </c>
      <c r="O7" s="104">
        <f t="shared" si="0"/>
        <v>14020</v>
      </c>
      <c r="P7" s="104">
        <f t="shared" si="1"/>
        <v>1870</v>
      </c>
      <c r="Q7" s="104">
        <f t="shared" si="2"/>
        <v>15890</v>
      </c>
      <c r="R7" s="50">
        <v>9</v>
      </c>
      <c r="S7" s="50">
        <v>1</v>
      </c>
      <c r="T7" s="108">
        <f t="shared" si="3"/>
        <v>10</v>
      </c>
    </row>
    <row r="8" spans="1:20" ht="11.85" customHeight="1">
      <c r="A8" s="103" t="s">
        <v>1015</v>
      </c>
      <c r="B8" s="107" t="s">
        <v>2788</v>
      </c>
      <c r="C8" s="55">
        <v>7378</v>
      </c>
      <c r="D8" s="55">
        <v>386</v>
      </c>
      <c r="E8" s="55">
        <v>608</v>
      </c>
      <c r="F8" s="55">
        <v>864</v>
      </c>
      <c r="G8" s="61">
        <v>276</v>
      </c>
      <c r="H8" s="61">
        <v>6282</v>
      </c>
      <c r="I8" s="55">
        <v>1313</v>
      </c>
      <c r="J8" s="55">
        <v>53</v>
      </c>
      <c r="K8" s="55">
        <v>108</v>
      </c>
      <c r="L8" s="55">
        <v>131</v>
      </c>
      <c r="M8" s="61">
        <v>24</v>
      </c>
      <c r="N8" s="61">
        <v>504</v>
      </c>
      <c r="O8" s="104">
        <f t="shared" si="0"/>
        <v>15794</v>
      </c>
      <c r="P8" s="104">
        <f t="shared" si="1"/>
        <v>2133</v>
      </c>
      <c r="Q8" s="104">
        <f t="shared" si="2"/>
        <v>17927</v>
      </c>
      <c r="R8" s="50">
        <v>21</v>
      </c>
      <c r="S8" s="50">
        <v>0</v>
      </c>
      <c r="T8" s="108">
        <f t="shared" si="3"/>
        <v>21</v>
      </c>
    </row>
    <row r="9" spans="1:20" ht="11.85" customHeight="1">
      <c r="A9" s="103" t="s">
        <v>1115</v>
      </c>
      <c r="B9" s="107" t="s">
        <v>2789</v>
      </c>
      <c r="C9" s="55">
        <v>7695</v>
      </c>
      <c r="D9" s="55">
        <v>412</v>
      </c>
      <c r="E9" s="55">
        <v>606</v>
      </c>
      <c r="F9" s="55">
        <v>928</v>
      </c>
      <c r="G9" s="61">
        <v>282</v>
      </c>
      <c r="H9" s="61">
        <v>6313</v>
      </c>
      <c r="I9" s="55">
        <v>1395</v>
      </c>
      <c r="J9" s="55">
        <v>68</v>
      </c>
      <c r="K9" s="55">
        <v>90</v>
      </c>
      <c r="L9" s="55">
        <v>137</v>
      </c>
      <c r="M9" s="61">
        <v>51</v>
      </c>
      <c r="N9" s="61">
        <v>568</v>
      </c>
      <c r="O9" s="104">
        <f t="shared" si="0"/>
        <v>16236</v>
      </c>
      <c r="P9" s="104">
        <f t="shared" si="1"/>
        <v>2309</v>
      </c>
      <c r="Q9" s="104">
        <f t="shared" si="2"/>
        <v>18545</v>
      </c>
      <c r="R9" s="50">
        <v>29</v>
      </c>
      <c r="S9" s="50">
        <v>0</v>
      </c>
      <c r="T9" s="108">
        <f t="shared" si="3"/>
        <v>29</v>
      </c>
    </row>
    <row r="10" spans="1:20" ht="11.85" customHeight="1">
      <c r="A10" s="103" t="s">
        <v>1017</v>
      </c>
      <c r="B10" s="107" t="s">
        <v>2790</v>
      </c>
      <c r="C10" s="55">
        <v>8735</v>
      </c>
      <c r="D10" s="55">
        <v>424</v>
      </c>
      <c r="E10" s="55">
        <v>677</v>
      </c>
      <c r="F10" s="55">
        <v>915</v>
      </c>
      <c r="G10" s="61">
        <v>292</v>
      </c>
      <c r="H10" s="61">
        <v>6379</v>
      </c>
      <c r="I10" s="55">
        <v>1588</v>
      </c>
      <c r="J10" s="55">
        <v>63</v>
      </c>
      <c r="K10" s="55">
        <v>80</v>
      </c>
      <c r="L10" s="55">
        <v>139</v>
      </c>
      <c r="M10" s="61">
        <v>30</v>
      </c>
      <c r="N10" s="61">
        <v>645</v>
      </c>
      <c r="O10" s="104">
        <f t="shared" si="0"/>
        <v>17422</v>
      </c>
      <c r="P10" s="104">
        <f t="shared" si="1"/>
        <v>2545</v>
      </c>
      <c r="Q10" s="104">
        <f t="shared" si="2"/>
        <v>19967</v>
      </c>
      <c r="R10" s="50">
        <v>17</v>
      </c>
      <c r="S10" s="50">
        <v>0</v>
      </c>
      <c r="T10" s="108">
        <f t="shared" si="3"/>
        <v>17</v>
      </c>
    </row>
    <row r="11" spans="1:20" ht="11.85" customHeight="1">
      <c r="A11" s="103" t="s">
        <v>1019</v>
      </c>
      <c r="B11" s="107" t="s">
        <v>2791</v>
      </c>
      <c r="C11" s="55">
        <v>8632</v>
      </c>
      <c r="D11" s="55">
        <v>433</v>
      </c>
      <c r="E11" s="55">
        <v>734</v>
      </c>
      <c r="F11" s="55">
        <v>1017</v>
      </c>
      <c r="G11" s="61">
        <v>314</v>
      </c>
      <c r="H11" s="61">
        <v>6547</v>
      </c>
      <c r="I11" s="55">
        <v>1533</v>
      </c>
      <c r="J11" s="55">
        <v>75</v>
      </c>
      <c r="K11" s="55">
        <v>91</v>
      </c>
      <c r="L11" s="55">
        <v>131</v>
      </c>
      <c r="M11" s="61">
        <v>40</v>
      </c>
      <c r="N11" s="61">
        <v>620</v>
      </c>
      <c r="O11" s="104">
        <f t="shared" si="0"/>
        <v>17677</v>
      </c>
      <c r="P11" s="104">
        <f t="shared" si="1"/>
        <v>2490</v>
      </c>
      <c r="Q11" s="104">
        <f t="shared" si="2"/>
        <v>20167</v>
      </c>
      <c r="R11" s="50">
        <v>11</v>
      </c>
      <c r="S11" s="50">
        <v>2</v>
      </c>
      <c r="T11" s="108">
        <f t="shared" si="3"/>
        <v>13</v>
      </c>
    </row>
    <row r="12" spans="1:20" ht="11.85" customHeight="1">
      <c r="A12" s="103" t="s">
        <v>1021</v>
      </c>
      <c r="B12" s="107" t="s">
        <v>2792</v>
      </c>
      <c r="C12" s="55">
        <v>8642</v>
      </c>
      <c r="D12" s="55">
        <v>428</v>
      </c>
      <c r="E12" s="55">
        <v>661</v>
      </c>
      <c r="F12" s="55">
        <v>1000</v>
      </c>
      <c r="G12" s="61">
        <v>273</v>
      </c>
      <c r="H12" s="61">
        <v>5615</v>
      </c>
      <c r="I12" s="55">
        <v>1438</v>
      </c>
      <c r="J12" s="55">
        <v>77</v>
      </c>
      <c r="K12" s="55">
        <v>94</v>
      </c>
      <c r="L12" s="55">
        <v>122</v>
      </c>
      <c r="M12" s="61">
        <v>25</v>
      </c>
      <c r="N12" s="61">
        <v>513</v>
      </c>
      <c r="O12" s="104">
        <f t="shared" si="0"/>
        <v>16619</v>
      </c>
      <c r="P12" s="104">
        <f t="shared" si="1"/>
        <v>2269</v>
      </c>
      <c r="Q12" s="104">
        <f t="shared" si="2"/>
        <v>18888</v>
      </c>
      <c r="R12" s="50">
        <v>31</v>
      </c>
      <c r="S12" s="50">
        <v>2</v>
      </c>
      <c r="T12" s="108">
        <f t="shared" si="3"/>
        <v>33</v>
      </c>
    </row>
    <row r="13" spans="1:20" ht="11.85" customHeight="1">
      <c r="A13" s="103" t="s">
        <v>1023</v>
      </c>
      <c r="B13" s="107" t="s">
        <v>2793</v>
      </c>
      <c r="C13" s="55">
        <v>9393</v>
      </c>
      <c r="D13" s="55">
        <v>450</v>
      </c>
      <c r="E13" s="55">
        <v>777</v>
      </c>
      <c r="F13" s="55">
        <v>1007</v>
      </c>
      <c r="G13" s="61">
        <v>241</v>
      </c>
      <c r="H13" s="61">
        <v>6014</v>
      </c>
      <c r="I13" s="55">
        <v>1973</v>
      </c>
      <c r="J13" s="55">
        <v>83</v>
      </c>
      <c r="K13" s="55">
        <v>150</v>
      </c>
      <c r="L13" s="55">
        <v>152</v>
      </c>
      <c r="M13" s="61">
        <v>39</v>
      </c>
      <c r="N13" s="61">
        <v>549</v>
      </c>
      <c r="O13" s="104">
        <f t="shared" si="0"/>
        <v>17882</v>
      </c>
      <c r="P13" s="104">
        <f t="shared" si="1"/>
        <v>2946</v>
      </c>
      <c r="Q13" s="104">
        <f t="shared" si="2"/>
        <v>20828</v>
      </c>
      <c r="R13" s="50">
        <v>13</v>
      </c>
      <c r="S13" s="50">
        <v>0</v>
      </c>
      <c r="T13" s="108">
        <f t="shared" si="3"/>
        <v>13</v>
      </c>
    </row>
    <row r="14" spans="1:20" ht="11.85" customHeight="1">
      <c r="A14" s="103" t="s">
        <v>1025</v>
      </c>
      <c r="B14" s="107" t="s">
        <v>2794</v>
      </c>
      <c r="C14" s="55">
        <v>9826</v>
      </c>
      <c r="D14" s="55">
        <v>379</v>
      </c>
      <c r="E14" s="55">
        <v>672</v>
      </c>
      <c r="F14" s="55">
        <v>957</v>
      </c>
      <c r="G14" s="61">
        <v>263</v>
      </c>
      <c r="H14" s="61">
        <v>5413</v>
      </c>
      <c r="I14" s="55">
        <v>1820</v>
      </c>
      <c r="J14" s="55">
        <v>69</v>
      </c>
      <c r="K14" s="55">
        <v>82</v>
      </c>
      <c r="L14" s="55">
        <v>135</v>
      </c>
      <c r="M14" s="61">
        <v>40</v>
      </c>
      <c r="N14" s="61">
        <v>514</v>
      </c>
      <c r="O14" s="104">
        <f t="shared" si="0"/>
        <v>17510</v>
      </c>
      <c r="P14" s="104">
        <f t="shared" si="1"/>
        <v>2660</v>
      </c>
      <c r="Q14" s="104">
        <f t="shared" si="2"/>
        <v>20170</v>
      </c>
      <c r="R14" s="50">
        <v>27</v>
      </c>
      <c r="S14" s="50">
        <v>6</v>
      </c>
      <c r="T14" s="108">
        <f t="shared" si="3"/>
        <v>33</v>
      </c>
    </row>
    <row r="15" spans="1:20" ht="11.85" customHeight="1">
      <c r="A15" s="103" t="s">
        <v>2795</v>
      </c>
      <c r="B15" s="107" t="s">
        <v>2796</v>
      </c>
      <c r="C15" s="55">
        <v>8013</v>
      </c>
      <c r="D15" s="55">
        <v>292</v>
      </c>
      <c r="E15" s="55">
        <v>503</v>
      </c>
      <c r="F15" s="55">
        <v>644</v>
      </c>
      <c r="G15" s="61">
        <v>214</v>
      </c>
      <c r="H15" s="61">
        <v>4090</v>
      </c>
      <c r="I15" s="55">
        <v>1524</v>
      </c>
      <c r="J15" s="55">
        <v>37</v>
      </c>
      <c r="K15" s="55">
        <v>58</v>
      </c>
      <c r="L15" s="55">
        <v>82</v>
      </c>
      <c r="M15" s="61">
        <v>21</v>
      </c>
      <c r="N15" s="61">
        <v>410</v>
      </c>
      <c r="O15" s="104">
        <f t="shared" si="0"/>
        <v>13756</v>
      </c>
      <c r="P15" s="104">
        <f t="shared" si="1"/>
        <v>2132</v>
      </c>
      <c r="Q15" s="104">
        <f t="shared" si="2"/>
        <v>15888</v>
      </c>
      <c r="R15" s="50">
        <v>26</v>
      </c>
      <c r="S15" s="50">
        <v>8</v>
      </c>
      <c r="T15" s="108">
        <f t="shared" si="3"/>
        <v>34</v>
      </c>
    </row>
    <row r="16" spans="1:20" ht="11.85" customHeight="1">
      <c r="A16" s="103" t="s">
        <v>2797</v>
      </c>
      <c r="B16" s="107" t="s">
        <v>2798</v>
      </c>
      <c r="C16" s="55">
        <v>8732</v>
      </c>
      <c r="D16" s="55">
        <v>308</v>
      </c>
      <c r="E16" s="55">
        <v>558</v>
      </c>
      <c r="F16" s="55">
        <v>782</v>
      </c>
      <c r="G16" s="61">
        <v>228</v>
      </c>
      <c r="H16" s="61">
        <v>5036</v>
      </c>
      <c r="I16" s="55">
        <v>1617</v>
      </c>
      <c r="J16" s="55">
        <v>39</v>
      </c>
      <c r="K16" s="55">
        <v>83</v>
      </c>
      <c r="L16" s="55">
        <v>111</v>
      </c>
      <c r="M16" s="61">
        <v>35</v>
      </c>
      <c r="N16" s="61">
        <v>448</v>
      </c>
      <c r="O16" s="104">
        <f t="shared" si="0"/>
        <v>15644</v>
      </c>
      <c r="P16" s="104">
        <f t="shared" si="1"/>
        <v>2333</v>
      </c>
      <c r="Q16" s="104">
        <f t="shared" si="2"/>
        <v>17977</v>
      </c>
      <c r="R16" s="50">
        <v>23</v>
      </c>
      <c r="S16" s="50">
        <v>1</v>
      </c>
      <c r="T16" s="108">
        <f t="shared" si="3"/>
        <v>24</v>
      </c>
    </row>
    <row r="17" spans="1:20" ht="11.85" customHeight="1">
      <c r="A17" s="103" t="s">
        <v>2799</v>
      </c>
      <c r="B17" s="107" t="s">
        <v>2800</v>
      </c>
      <c r="C17" s="55">
        <v>9366</v>
      </c>
      <c r="D17" s="55">
        <v>361</v>
      </c>
      <c r="E17" s="55">
        <v>633</v>
      </c>
      <c r="F17" s="55">
        <v>770</v>
      </c>
      <c r="G17" s="61">
        <v>219</v>
      </c>
      <c r="H17" s="61">
        <v>4937</v>
      </c>
      <c r="I17" s="55">
        <v>1824</v>
      </c>
      <c r="J17" s="55">
        <v>66</v>
      </c>
      <c r="K17" s="55">
        <v>97</v>
      </c>
      <c r="L17" s="55">
        <v>119</v>
      </c>
      <c r="M17" s="61">
        <v>29</v>
      </c>
      <c r="N17" s="61">
        <v>514</v>
      </c>
      <c r="O17" s="104">
        <f t="shared" si="0"/>
        <v>16286</v>
      </c>
      <c r="P17" s="104">
        <f t="shared" si="1"/>
        <v>2649</v>
      </c>
      <c r="Q17" s="104">
        <f t="shared" si="2"/>
        <v>18935</v>
      </c>
      <c r="R17" s="50">
        <v>21</v>
      </c>
      <c r="S17" s="50">
        <v>4</v>
      </c>
      <c r="T17" s="108">
        <f t="shared" si="3"/>
        <v>25</v>
      </c>
    </row>
    <row r="18" spans="1:20" ht="11.85" customHeight="1">
      <c r="A18" s="103" t="s">
        <v>2089</v>
      </c>
      <c r="B18" s="107" t="s">
        <v>3174</v>
      </c>
      <c r="C18" s="55">
        <v>0</v>
      </c>
      <c r="D18" s="55">
        <v>0</v>
      </c>
      <c r="E18" s="55">
        <v>0</v>
      </c>
      <c r="F18" s="55">
        <v>0</v>
      </c>
      <c r="G18" s="61">
        <v>0</v>
      </c>
      <c r="H18" s="61">
        <v>0</v>
      </c>
      <c r="I18" s="55">
        <v>0</v>
      </c>
      <c r="J18" s="55">
        <v>0</v>
      </c>
      <c r="K18" s="55">
        <v>0</v>
      </c>
      <c r="L18" s="55">
        <v>0</v>
      </c>
      <c r="M18" s="61">
        <v>0</v>
      </c>
      <c r="N18" s="61">
        <v>0</v>
      </c>
      <c r="O18" s="104">
        <f>SUM(C18:N18)</f>
        <v>0</v>
      </c>
      <c r="P18" s="104">
        <f>SUM(I18:N18)</f>
        <v>0</v>
      </c>
      <c r="Q18" s="104">
        <f>+P18+O18</f>
        <v>0</v>
      </c>
      <c r="R18" s="50">
        <v>230</v>
      </c>
      <c r="S18" s="50">
        <v>0</v>
      </c>
      <c r="T18" s="108">
        <f>+S18+R18</f>
        <v>230</v>
      </c>
    </row>
    <row r="19" spans="1:20" ht="18" customHeight="1">
      <c r="A19" s="321"/>
      <c r="B19" s="101" t="s">
        <v>2968</v>
      </c>
      <c r="C19" s="105">
        <f>SUM(C6:C18)</f>
        <v>99603</v>
      </c>
      <c r="D19" s="105">
        <f t="shared" ref="D19:T19" si="4">SUM(D6:D18)</f>
        <v>4499</v>
      </c>
      <c r="E19" s="105">
        <f t="shared" si="4"/>
        <v>7563</v>
      </c>
      <c r="F19" s="105">
        <f t="shared" si="4"/>
        <v>10414</v>
      </c>
      <c r="G19" s="105">
        <f t="shared" si="4"/>
        <v>3058</v>
      </c>
      <c r="H19" s="105">
        <f t="shared" si="4"/>
        <v>68055</v>
      </c>
      <c r="I19" s="105">
        <f t="shared" si="4"/>
        <v>18289</v>
      </c>
      <c r="J19" s="105">
        <f t="shared" si="4"/>
        <v>734</v>
      </c>
      <c r="K19" s="105">
        <f t="shared" si="4"/>
        <v>1076</v>
      </c>
      <c r="L19" s="105">
        <f t="shared" si="4"/>
        <v>1441</v>
      </c>
      <c r="M19" s="105">
        <f t="shared" si="4"/>
        <v>388</v>
      </c>
      <c r="N19" s="105">
        <f t="shared" si="4"/>
        <v>6246</v>
      </c>
      <c r="O19" s="105">
        <f t="shared" si="4"/>
        <v>193192</v>
      </c>
      <c r="P19" s="105">
        <f t="shared" si="4"/>
        <v>28174</v>
      </c>
      <c r="Q19" s="105">
        <f t="shared" si="4"/>
        <v>221366</v>
      </c>
      <c r="R19" s="105">
        <f t="shared" si="4"/>
        <v>470</v>
      </c>
      <c r="S19" s="105">
        <f t="shared" si="4"/>
        <v>24</v>
      </c>
      <c r="T19" s="105">
        <f t="shared" si="4"/>
        <v>494</v>
      </c>
    </row>
    <row r="20" spans="1:20">
      <c r="A20" s="793" t="s">
        <v>2985</v>
      </c>
      <c r="B20" s="793"/>
      <c r="C20" s="793"/>
      <c r="D20" s="793"/>
      <c r="E20" s="793"/>
      <c r="F20" s="793"/>
      <c r="G20" s="793"/>
      <c r="H20" s="793"/>
      <c r="I20" s="793"/>
      <c r="J20" s="793"/>
      <c r="K20" s="793"/>
      <c r="L20" s="793"/>
      <c r="M20" s="793"/>
      <c r="N20" s="793"/>
      <c r="O20" s="793"/>
      <c r="P20" s="793"/>
      <c r="Q20" s="793"/>
      <c r="R20" s="793"/>
      <c r="S20" s="793"/>
      <c r="T20" s="793"/>
    </row>
    <row r="21" spans="1:20" ht="14.25" customHeight="1">
      <c r="A21" s="552"/>
      <c r="B21" s="552"/>
      <c r="C21" s="552"/>
      <c r="D21" s="552"/>
      <c r="E21" s="552"/>
      <c r="F21" s="552"/>
      <c r="G21" s="552"/>
      <c r="H21" s="552"/>
      <c r="I21" s="552"/>
      <c r="J21" s="552"/>
      <c r="K21" s="552"/>
      <c r="L21" s="552"/>
      <c r="M21" s="552"/>
      <c r="N21" s="552"/>
      <c r="O21" s="552"/>
      <c r="P21" s="552"/>
      <c r="Q21" s="552"/>
      <c r="R21" s="552"/>
      <c r="S21" s="552"/>
      <c r="T21" s="552"/>
    </row>
    <row r="22" spans="1:20">
      <c r="A22" s="798" t="s">
        <v>3195</v>
      </c>
      <c r="B22" s="798"/>
      <c r="C22" s="798"/>
      <c r="D22" s="798"/>
      <c r="E22" s="798"/>
      <c r="F22" s="798"/>
      <c r="G22" s="798"/>
      <c r="H22" s="798"/>
      <c r="I22" s="798"/>
      <c r="J22" s="798"/>
      <c r="K22" s="798"/>
      <c r="L22" s="798"/>
      <c r="M22" s="798"/>
      <c r="N22" s="798"/>
      <c r="O22" s="798"/>
      <c r="P22" s="798"/>
      <c r="Q22" s="798"/>
      <c r="R22" s="798"/>
      <c r="S22" s="798"/>
      <c r="T22" s="798"/>
    </row>
    <row r="23" spans="1:20">
      <c r="A23" s="797" t="s">
        <v>3041</v>
      </c>
      <c r="B23" s="797"/>
      <c r="C23" s="797"/>
      <c r="D23" s="797"/>
      <c r="E23" s="797"/>
      <c r="F23" s="797"/>
      <c r="G23" s="797"/>
      <c r="H23" s="797"/>
      <c r="I23" s="797"/>
      <c r="J23" s="797"/>
      <c r="K23" s="797"/>
      <c r="L23" s="797"/>
      <c r="M23" s="797"/>
      <c r="N23" s="797"/>
      <c r="O23" s="797"/>
      <c r="P23" s="797"/>
      <c r="Q23" s="797"/>
      <c r="R23" s="797"/>
      <c r="S23" s="797"/>
      <c r="T23" s="797"/>
    </row>
    <row r="24" spans="1:20" s="41" customFormat="1" ht="16.5" customHeight="1">
      <c r="A24" s="775" t="s">
        <v>1997</v>
      </c>
      <c r="B24" s="795" t="s">
        <v>2929</v>
      </c>
      <c r="C24" s="800" t="s">
        <v>3159</v>
      </c>
      <c r="D24" s="799"/>
      <c r="E24" s="799"/>
      <c r="F24" s="799"/>
      <c r="G24" s="799"/>
      <c r="H24" s="799"/>
      <c r="I24" s="799"/>
      <c r="J24" s="799"/>
      <c r="K24" s="799"/>
      <c r="L24" s="799"/>
      <c r="M24" s="799"/>
      <c r="N24" s="799"/>
      <c r="O24" s="799"/>
      <c r="P24" s="799"/>
      <c r="Q24" s="799"/>
      <c r="R24" s="799"/>
      <c r="S24" s="799"/>
      <c r="T24" s="799"/>
    </row>
    <row r="25" spans="1:20" s="41" customFormat="1" ht="28.5" customHeight="1">
      <c r="A25" s="776"/>
      <c r="B25" s="795"/>
      <c r="C25" s="728" t="s">
        <v>3140</v>
      </c>
      <c r="D25" s="729"/>
      <c r="E25" s="729"/>
      <c r="F25" s="729"/>
      <c r="G25" s="729"/>
      <c r="H25" s="729"/>
      <c r="I25" s="729"/>
      <c r="J25" s="729"/>
      <c r="K25" s="729"/>
      <c r="L25" s="729"/>
      <c r="M25" s="729"/>
      <c r="N25" s="729"/>
      <c r="O25" s="729"/>
      <c r="P25" s="729"/>
      <c r="Q25" s="796"/>
      <c r="R25" s="730" t="s">
        <v>3175</v>
      </c>
      <c r="S25" s="680"/>
      <c r="T25" s="680"/>
    </row>
    <row r="26" spans="1:20" s="41" customFormat="1" ht="18.75" customHeight="1">
      <c r="A26" s="776"/>
      <c r="B26" s="795"/>
      <c r="C26" s="728" t="s">
        <v>1109</v>
      </c>
      <c r="D26" s="729"/>
      <c r="E26" s="729"/>
      <c r="F26" s="729"/>
      <c r="G26" s="729"/>
      <c r="H26" s="729"/>
      <c r="I26" s="728" t="s">
        <v>1110</v>
      </c>
      <c r="J26" s="729"/>
      <c r="K26" s="729"/>
      <c r="L26" s="729"/>
      <c r="M26" s="729"/>
      <c r="N26" s="729"/>
      <c r="O26" s="728" t="s">
        <v>1111</v>
      </c>
      <c r="P26" s="729"/>
      <c r="Q26" s="799"/>
      <c r="R26" s="731"/>
      <c r="S26" s="732"/>
      <c r="T26" s="732"/>
    </row>
    <row r="27" spans="1:20" s="41" customFormat="1" ht="42.75" customHeight="1">
      <c r="A27" s="777"/>
      <c r="B27" s="795"/>
      <c r="C27" s="325" t="s">
        <v>2979</v>
      </c>
      <c r="D27" s="312" t="s">
        <v>2966</v>
      </c>
      <c r="E27" s="284" t="s">
        <v>2896</v>
      </c>
      <c r="F27" s="284" t="s">
        <v>2897</v>
      </c>
      <c r="G27" s="284" t="s">
        <v>2898</v>
      </c>
      <c r="H27" s="312" t="s">
        <v>2967</v>
      </c>
      <c r="I27" s="325" t="s">
        <v>2979</v>
      </c>
      <c r="J27" s="312" t="s">
        <v>2966</v>
      </c>
      <c r="K27" s="284" t="s">
        <v>2896</v>
      </c>
      <c r="L27" s="284" t="s">
        <v>2897</v>
      </c>
      <c r="M27" s="284" t="s">
        <v>2898</v>
      </c>
      <c r="N27" s="312" t="s">
        <v>2967</v>
      </c>
      <c r="O27" s="265" t="s">
        <v>1008</v>
      </c>
      <c r="P27" s="266" t="s">
        <v>1009</v>
      </c>
      <c r="Q27" s="264" t="s">
        <v>1010</v>
      </c>
      <c r="R27" s="542" t="s">
        <v>1008</v>
      </c>
      <c r="S27" s="542" t="s">
        <v>1009</v>
      </c>
      <c r="T27" s="551" t="s">
        <v>1010</v>
      </c>
    </row>
    <row r="28" spans="1:20" ht="11.85" customHeight="1">
      <c r="A28" s="103" t="s">
        <v>1011</v>
      </c>
      <c r="B28" s="107" t="s">
        <v>2786</v>
      </c>
      <c r="C28" s="55">
        <v>0</v>
      </c>
      <c r="D28" s="55">
        <v>315</v>
      </c>
      <c r="E28" s="55">
        <v>1146</v>
      </c>
      <c r="F28" s="55">
        <v>2256</v>
      </c>
      <c r="G28" s="61">
        <v>956</v>
      </c>
      <c r="H28" s="61">
        <v>179254</v>
      </c>
      <c r="I28" s="55">
        <v>0</v>
      </c>
      <c r="J28" s="55">
        <v>53</v>
      </c>
      <c r="K28" s="55">
        <v>128</v>
      </c>
      <c r="L28" s="55">
        <v>282</v>
      </c>
      <c r="M28" s="61">
        <v>92</v>
      </c>
      <c r="N28" s="61">
        <v>13506</v>
      </c>
      <c r="O28" s="104">
        <f t="shared" ref="O28:O39" si="5">SUM(C28:H28)</f>
        <v>183927</v>
      </c>
      <c r="P28" s="104">
        <f t="shared" ref="P28:P39" si="6">SUM(I28:N28)</f>
        <v>14061</v>
      </c>
      <c r="Q28" s="104">
        <f t="shared" ref="Q28:Q39" si="7">+P28+O28</f>
        <v>197988</v>
      </c>
      <c r="R28" s="50">
        <v>193</v>
      </c>
      <c r="S28" s="50">
        <v>0</v>
      </c>
      <c r="T28" s="108">
        <f>+S28+R28</f>
        <v>193</v>
      </c>
    </row>
    <row r="29" spans="1:20" ht="11.85" customHeight="1">
      <c r="A29" s="103" t="s">
        <v>1013</v>
      </c>
      <c r="B29" s="107" t="s">
        <v>2787</v>
      </c>
      <c r="C29" s="55">
        <v>0</v>
      </c>
      <c r="D29" s="55">
        <v>311</v>
      </c>
      <c r="E29" s="55">
        <v>1120</v>
      </c>
      <c r="F29" s="55">
        <v>2325</v>
      </c>
      <c r="G29" s="61">
        <v>860</v>
      </c>
      <c r="H29" s="61">
        <v>175110</v>
      </c>
      <c r="I29" s="55">
        <v>0</v>
      </c>
      <c r="J29" s="55">
        <v>51</v>
      </c>
      <c r="K29" s="55">
        <v>158</v>
      </c>
      <c r="L29" s="55">
        <v>264</v>
      </c>
      <c r="M29" s="61">
        <v>124</v>
      </c>
      <c r="N29" s="61">
        <v>13241</v>
      </c>
      <c r="O29" s="104">
        <f t="shared" si="5"/>
        <v>179726</v>
      </c>
      <c r="P29" s="104">
        <f t="shared" si="6"/>
        <v>13838</v>
      </c>
      <c r="Q29" s="104">
        <f t="shared" si="7"/>
        <v>193564</v>
      </c>
      <c r="R29" s="50">
        <v>59</v>
      </c>
      <c r="S29" s="50">
        <v>0</v>
      </c>
      <c r="T29" s="108">
        <f t="shared" ref="T29:T40" si="8">+S29+R29</f>
        <v>59</v>
      </c>
    </row>
    <row r="30" spans="1:20" ht="11.85" customHeight="1">
      <c r="A30" s="103" t="s">
        <v>1015</v>
      </c>
      <c r="B30" s="107" t="s">
        <v>2788</v>
      </c>
      <c r="C30" s="55">
        <v>0</v>
      </c>
      <c r="D30" s="55">
        <v>386</v>
      </c>
      <c r="E30" s="55">
        <v>1214</v>
      </c>
      <c r="F30" s="55">
        <v>2589</v>
      </c>
      <c r="G30" s="61">
        <v>1104</v>
      </c>
      <c r="H30" s="61">
        <v>189213</v>
      </c>
      <c r="I30" s="55">
        <v>0</v>
      </c>
      <c r="J30" s="55">
        <v>53</v>
      </c>
      <c r="K30" s="55">
        <v>216</v>
      </c>
      <c r="L30" s="55">
        <v>393</v>
      </c>
      <c r="M30" s="61">
        <v>96</v>
      </c>
      <c r="N30" s="61">
        <v>12914</v>
      </c>
      <c r="O30" s="104">
        <f t="shared" si="5"/>
        <v>194506</v>
      </c>
      <c r="P30" s="104">
        <f t="shared" si="6"/>
        <v>13672</v>
      </c>
      <c r="Q30" s="104">
        <f t="shared" si="7"/>
        <v>208178</v>
      </c>
      <c r="R30" s="50">
        <v>193</v>
      </c>
      <c r="S30" s="50">
        <v>0</v>
      </c>
      <c r="T30" s="108">
        <f t="shared" si="8"/>
        <v>193</v>
      </c>
    </row>
    <row r="31" spans="1:20" ht="11.85" customHeight="1">
      <c r="A31" s="103" t="s">
        <v>1115</v>
      </c>
      <c r="B31" s="107" t="s">
        <v>2789</v>
      </c>
      <c r="C31" s="55">
        <v>0</v>
      </c>
      <c r="D31" s="55">
        <v>412</v>
      </c>
      <c r="E31" s="55">
        <v>1210</v>
      </c>
      <c r="F31" s="55">
        <v>2781</v>
      </c>
      <c r="G31" s="61">
        <v>1128</v>
      </c>
      <c r="H31" s="61">
        <v>188371</v>
      </c>
      <c r="I31" s="55">
        <v>0</v>
      </c>
      <c r="J31" s="55">
        <v>68</v>
      </c>
      <c r="K31" s="55">
        <v>180</v>
      </c>
      <c r="L31" s="55">
        <v>411</v>
      </c>
      <c r="M31" s="61">
        <v>204</v>
      </c>
      <c r="N31" s="61">
        <v>13013</v>
      </c>
      <c r="O31" s="104">
        <f t="shared" si="5"/>
        <v>193902</v>
      </c>
      <c r="P31" s="104">
        <f t="shared" si="6"/>
        <v>13876</v>
      </c>
      <c r="Q31" s="104">
        <f t="shared" si="7"/>
        <v>207778</v>
      </c>
      <c r="R31" s="50">
        <v>127</v>
      </c>
      <c r="S31" s="50">
        <v>0</v>
      </c>
      <c r="T31" s="108">
        <f t="shared" si="8"/>
        <v>127</v>
      </c>
    </row>
    <row r="32" spans="1:20" ht="11.85" customHeight="1">
      <c r="A32" s="103" t="s">
        <v>1017</v>
      </c>
      <c r="B32" s="107" t="s">
        <v>2790</v>
      </c>
      <c r="C32" s="55">
        <v>0</v>
      </c>
      <c r="D32" s="55">
        <v>424</v>
      </c>
      <c r="E32" s="55">
        <v>1354</v>
      </c>
      <c r="F32" s="55">
        <v>2745</v>
      </c>
      <c r="G32" s="61">
        <v>1168</v>
      </c>
      <c r="H32" s="61">
        <v>176406</v>
      </c>
      <c r="I32" s="55">
        <v>0</v>
      </c>
      <c r="J32" s="55">
        <v>63</v>
      </c>
      <c r="K32" s="55">
        <v>160</v>
      </c>
      <c r="L32" s="55">
        <v>417</v>
      </c>
      <c r="M32" s="61">
        <v>120</v>
      </c>
      <c r="N32" s="61">
        <v>13983</v>
      </c>
      <c r="O32" s="104">
        <f t="shared" si="5"/>
        <v>182097</v>
      </c>
      <c r="P32" s="104">
        <f t="shared" si="6"/>
        <v>14743</v>
      </c>
      <c r="Q32" s="104">
        <f t="shared" si="7"/>
        <v>196840</v>
      </c>
      <c r="R32" s="50">
        <v>139</v>
      </c>
      <c r="S32" s="50">
        <v>0</v>
      </c>
      <c r="T32" s="108">
        <f t="shared" si="8"/>
        <v>139</v>
      </c>
    </row>
    <row r="33" spans="1:20" ht="11.85" customHeight="1">
      <c r="A33" s="103" t="s">
        <v>1019</v>
      </c>
      <c r="B33" s="107" t="s">
        <v>2791</v>
      </c>
      <c r="C33" s="55">
        <v>0</v>
      </c>
      <c r="D33" s="55">
        <v>433</v>
      </c>
      <c r="E33" s="55">
        <v>1464</v>
      </c>
      <c r="F33" s="55">
        <v>3051</v>
      </c>
      <c r="G33" s="61">
        <v>1256</v>
      </c>
      <c r="H33" s="61">
        <v>178716</v>
      </c>
      <c r="I33" s="55">
        <v>0</v>
      </c>
      <c r="J33" s="55">
        <v>75</v>
      </c>
      <c r="K33" s="55">
        <v>182</v>
      </c>
      <c r="L33" s="55">
        <v>393</v>
      </c>
      <c r="M33" s="61">
        <v>160</v>
      </c>
      <c r="N33" s="61">
        <v>13402</v>
      </c>
      <c r="O33" s="104">
        <f t="shared" si="5"/>
        <v>184920</v>
      </c>
      <c r="P33" s="104">
        <f t="shared" si="6"/>
        <v>14212</v>
      </c>
      <c r="Q33" s="104">
        <f t="shared" si="7"/>
        <v>199132</v>
      </c>
      <c r="R33" s="50">
        <v>18</v>
      </c>
      <c r="S33" s="50">
        <v>0</v>
      </c>
      <c r="T33" s="108">
        <f t="shared" si="8"/>
        <v>18</v>
      </c>
    </row>
    <row r="34" spans="1:20" ht="11.85" customHeight="1">
      <c r="A34" s="103" t="s">
        <v>1021</v>
      </c>
      <c r="B34" s="107" t="s">
        <v>2792</v>
      </c>
      <c r="C34" s="55">
        <v>0</v>
      </c>
      <c r="D34" s="55">
        <v>428</v>
      </c>
      <c r="E34" s="55">
        <v>1322</v>
      </c>
      <c r="F34" s="55">
        <v>2994</v>
      </c>
      <c r="G34" s="61">
        <v>1092</v>
      </c>
      <c r="H34" s="61">
        <v>143898</v>
      </c>
      <c r="I34" s="55">
        <v>0</v>
      </c>
      <c r="J34" s="55">
        <v>77</v>
      </c>
      <c r="K34" s="55">
        <v>188</v>
      </c>
      <c r="L34" s="55">
        <v>363</v>
      </c>
      <c r="M34" s="61">
        <v>100</v>
      </c>
      <c r="N34" s="61">
        <v>10496</v>
      </c>
      <c r="O34" s="104">
        <f t="shared" si="5"/>
        <v>149734</v>
      </c>
      <c r="P34" s="104">
        <f t="shared" si="6"/>
        <v>11224</v>
      </c>
      <c r="Q34" s="104">
        <f t="shared" si="7"/>
        <v>160958</v>
      </c>
      <c r="R34" s="50">
        <v>90</v>
      </c>
      <c r="S34" s="50">
        <v>0</v>
      </c>
      <c r="T34" s="108">
        <f t="shared" si="8"/>
        <v>90</v>
      </c>
    </row>
    <row r="35" spans="1:20" ht="11.85" customHeight="1">
      <c r="A35" s="103" t="s">
        <v>1023</v>
      </c>
      <c r="B35" s="107" t="s">
        <v>2793</v>
      </c>
      <c r="C35" s="55">
        <v>0</v>
      </c>
      <c r="D35" s="55">
        <v>449</v>
      </c>
      <c r="E35" s="55">
        <v>1554</v>
      </c>
      <c r="F35" s="55">
        <v>3021</v>
      </c>
      <c r="G35" s="61">
        <v>960</v>
      </c>
      <c r="H35" s="61">
        <v>153126</v>
      </c>
      <c r="I35" s="55">
        <v>0</v>
      </c>
      <c r="J35" s="55">
        <v>83</v>
      </c>
      <c r="K35" s="55">
        <v>300</v>
      </c>
      <c r="L35" s="55">
        <v>456</v>
      </c>
      <c r="M35" s="61">
        <v>156</v>
      </c>
      <c r="N35" s="61">
        <v>10687</v>
      </c>
      <c r="O35" s="104">
        <f t="shared" si="5"/>
        <v>159110</v>
      </c>
      <c r="P35" s="104">
        <f t="shared" si="6"/>
        <v>11682</v>
      </c>
      <c r="Q35" s="104">
        <f t="shared" si="7"/>
        <v>170792</v>
      </c>
      <c r="R35" s="50">
        <v>234</v>
      </c>
      <c r="S35" s="50">
        <v>0</v>
      </c>
      <c r="T35" s="108">
        <f t="shared" si="8"/>
        <v>234</v>
      </c>
    </row>
    <row r="36" spans="1:20" ht="11.85" customHeight="1">
      <c r="A36" s="103" t="s">
        <v>1025</v>
      </c>
      <c r="B36" s="107" t="s">
        <v>2794</v>
      </c>
      <c r="C36" s="55">
        <v>0</v>
      </c>
      <c r="D36" s="55">
        <v>379</v>
      </c>
      <c r="E36" s="55">
        <v>1344</v>
      </c>
      <c r="F36" s="55">
        <v>2871</v>
      </c>
      <c r="G36" s="61">
        <v>1052</v>
      </c>
      <c r="H36" s="61">
        <v>131830</v>
      </c>
      <c r="I36" s="55">
        <v>0</v>
      </c>
      <c r="J36" s="55">
        <v>69</v>
      </c>
      <c r="K36" s="55">
        <v>164</v>
      </c>
      <c r="L36" s="55">
        <v>405</v>
      </c>
      <c r="M36" s="61">
        <v>160</v>
      </c>
      <c r="N36" s="61">
        <v>11197</v>
      </c>
      <c r="O36" s="104">
        <f t="shared" si="5"/>
        <v>137476</v>
      </c>
      <c r="P36" s="104">
        <f t="shared" si="6"/>
        <v>11995</v>
      </c>
      <c r="Q36" s="104">
        <f t="shared" si="7"/>
        <v>149471</v>
      </c>
      <c r="R36" s="50">
        <v>167</v>
      </c>
      <c r="S36" s="50">
        <v>0</v>
      </c>
      <c r="T36" s="108">
        <f t="shared" si="8"/>
        <v>167</v>
      </c>
    </row>
    <row r="37" spans="1:20" ht="11.85" customHeight="1">
      <c r="A37" s="103" t="s">
        <v>2795</v>
      </c>
      <c r="B37" s="107" t="s">
        <v>2796</v>
      </c>
      <c r="C37" s="55">
        <v>0</v>
      </c>
      <c r="D37" s="55">
        <v>292</v>
      </c>
      <c r="E37" s="55">
        <v>1006</v>
      </c>
      <c r="F37" s="55">
        <v>1932</v>
      </c>
      <c r="G37" s="61">
        <v>856</v>
      </c>
      <c r="H37" s="61">
        <v>107641</v>
      </c>
      <c r="I37" s="55">
        <v>0</v>
      </c>
      <c r="J37" s="55">
        <v>37</v>
      </c>
      <c r="K37" s="55">
        <v>116</v>
      </c>
      <c r="L37" s="55">
        <v>246</v>
      </c>
      <c r="M37" s="61">
        <v>84</v>
      </c>
      <c r="N37" s="61">
        <v>9215</v>
      </c>
      <c r="O37" s="104">
        <f t="shared" si="5"/>
        <v>111727</v>
      </c>
      <c r="P37" s="104">
        <f t="shared" si="6"/>
        <v>9698</v>
      </c>
      <c r="Q37" s="104">
        <f t="shared" si="7"/>
        <v>121425</v>
      </c>
      <c r="R37" s="50">
        <v>49</v>
      </c>
      <c r="S37" s="50">
        <v>89</v>
      </c>
      <c r="T37" s="108">
        <f t="shared" si="8"/>
        <v>138</v>
      </c>
    </row>
    <row r="38" spans="1:20" ht="11.85" customHeight="1">
      <c r="A38" s="103" t="s">
        <v>2797</v>
      </c>
      <c r="B38" s="107" t="s">
        <v>2798</v>
      </c>
      <c r="C38" s="55">
        <v>0</v>
      </c>
      <c r="D38" s="55">
        <v>308</v>
      </c>
      <c r="E38" s="55">
        <v>1116</v>
      </c>
      <c r="F38" s="55">
        <v>2346</v>
      </c>
      <c r="G38" s="61">
        <v>912</v>
      </c>
      <c r="H38" s="61">
        <v>121636</v>
      </c>
      <c r="I38" s="55">
        <v>0</v>
      </c>
      <c r="J38" s="55">
        <v>39</v>
      </c>
      <c r="K38" s="55">
        <v>166</v>
      </c>
      <c r="L38" s="55">
        <v>333</v>
      </c>
      <c r="M38" s="61">
        <v>140</v>
      </c>
      <c r="N38" s="61">
        <v>9369</v>
      </c>
      <c r="O38" s="104">
        <f t="shared" si="5"/>
        <v>126318</v>
      </c>
      <c r="P38" s="104">
        <f t="shared" si="6"/>
        <v>10047</v>
      </c>
      <c r="Q38" s="104">
        <f t="shared" si="7"/>
        <v>136365</v>
      </c>
      <c r="R38" s="50">
        <v>84</v>
      </c>
      <c r="S38" s="50">
        <v>0</v>
      </c>
      <c r="T38" s="108">
        <f t="shared" si="8"/>
        <v>84</v>
      </c>
    </row>
    <row r="39" spans="1:20" ht="11.85" customHeight="1">
      <c r="A39" s="103" t="s">
        <v>2799</v>
      </c>
      <c r="B39" s="107" t="s">
        <v>2800</v>
      </c>
      <c r="C39" s="55">
        <v>0</v>
      </c>
      <c r="D39" s="55">
        <v>361</v>
      </c>
      <c r="E39" s="55">
        <v>1266</v>
      </c>
      <c r="F39" s="55">
        <v>2310</v>
      </c>
      <c r="G39" s="61">
        <v>876</v>
      </c>
      <c r="H39" s="61">
        <v>109037</v>
      </c>
      <c r="I39" s="55">
        <v>0</v>
      </c>
      <c r="J39" s="55">
        <v>66</v>
      </c>
      <c r="K39" s="55">
        <v>194</v>
      </c>
      <c r="L39" s="55">
        <v>357</v>
      </c>
      <c r="M39" s="61">
        <v>116</v>
      </c>
      <c r="N39" s="61">
        <v>8888</v>
      </c>
      <c r="O39" s="104">
        <f t="shared" si="5"/>
        <v>113850</v>
      </c>
      <c r="P39" s="104">
        <f t="shared" si="6"/>
        <v>9621</v>
      </c>
      <c r="Q39" s="104">
        <f t="shared" si="7"/>
        <v>123471</v>
      </c>
      <c r="R39" s="50">
        <v>117</v>
      </c>
      <c r="S39" s="50">
        <v>11</v>
      </c>
      <c r="T39" s="108">
        <f t="shared" si="8"/>
        <v>128</v>
      </c>
    </row>
    <row r="40" spans="1:20" ht="11.85" customHeight="1">
      <c r="A40" s="103" t="s">
        <v>2089</v>
      </c>
      <c r="B40" s="107" t="s">
        <v>3174</v>
      </c>
      <c r="C40" s="55">
        <v>0</v>
      </c>
      <c r="D40" s="55">
        <v>0</v>
      </c>
      <c r="E40" s="55">
        <v>0</v>
      </c>
      <c r="F40" s="55">
        <v>0</v>
      </c>
      <c r="G40" s="61">
        <v>0</v>
      </c>
      <c r="H40" s="61">
        <v>0</v>
      </c>
      <c r="I40" s="55">
        <v>0</v>
      </c>
      <c r="J40" s="55">
        <v>0</v>
      </c>
      <c r="K40" s="55">
        <v>0</v>
      </c>
      <c r="L40" s="55">
        <v>0</v>
      </c>
      <c r="M40" s="61">
        <v>0</v>
      </c>
      <c r="N40" s="61">
        <v>0</v>
      </c>
      <c r="O40" s="104">
        <f>SUM(C40:N40)</f>
        <v>0</v>
      </c>
      <c r="P40" s="104">
        <f>SUM(I40:N40)</f>
        <v>0</v>
      </c>
      <c r="Q40" s="104">
        <f>+P40+O40</f>
        <v>0</v>
      </c>
      <c r="R40" s="50">
        <v>0</v>
      </c>
      <c r="S40" s="50">
        <v>0</v>
      </c>
      <c r="T40" s="108">
        <f t="shared" si="8"/>
        <v>0</v>
      </c>
    </row>
    <row r="41" spans="1:20" ht="16.5" customHeight="1">
      <c r="A41" s="101"/>
      <c r="B41" s="101" t="s">
        <v>2968</v>
      </c>
      <c r="C41" s="105">
        <f>SUM(C28:C40)</f>
        <v>0</v>
      </c>
      <c r="D41" s="105">
        <f t="shared" ref="D41:Q41" si="9">SUM(D28:D40)</f>
        <v>4498</v>
      </c>
      <c r="E41" s="105">
        <f t="shared" si="9"/>
        <v>15116</v>
      </c>
      <c r="F41" s="105">
        <f t="shared" si="9"/>
        <v>31221</v>
      </c>
      <c r="G41" s="105">
        <f t="shared" si="9"/>
        <v>12220</v>
      </c>
      <c r="H41" s="105">
        <f t="shared" si="9"/>
        <v>1854238</v>
      </c>
      <c r="I41" s="105">
        <f t="shared" si="9"/>
        <v>0</v>
      </c>
      <c r="J41" s="105">
        <f t="shared" si="9"/>
        <v>734</v>
      </c>
      <c r="K41" s="105">
        <f t="shared" si="9"/>
        <v>2152</v>
      </c>
      <c r="L41" s="105">
        <f t="shared" si="9"/>
        <v>4320</v>
      </c>
      <c r="M41" s="105">
        <f t="shared" si="9"/>
        <v>1552</v>
      </c>
      <c r="N41" s="105">
        <f t="shared" si="9"/>
        <v>139911</v>
      </c>
      <c r="O41" s="105">
        <f t="shared" si="9"/>
        <v>1917293</v>
      </c>
      <c r="P41" s="105">
        <f t="shared" si="9"/>
        <v>148669</v>
      </c>
      <c r="Q41" s="1133">
        <f t="shared" si="9"/>
        <v>2065962</v>
      </c>
      <c r="R41" s="105">
        <f>SUM(R28:R40)</f>
        <v>1470</v>
      </c>
      <c r="S41" s="105">
        <f t="shared" ref="S41" si="10">SUM(S28:S40)</f>
        <v>100</v>
      </c>
      <c r="T41" s="1133">
        <f t="shared" ref="T41" si="11">SUM(T28:T40)</f>
        <v>1570</v>
      </c>
    </row>
    <row r="42" spans="1:20" ht="14.25">
      <c r="A42" s="794" t="s">
        <v>3129</v>
      </c>
      <c r="B42" s="794"/>
      <c r="C42" s="794"/>
      <c r="D42" s="794"/>
      <c r="E42" s="794"/>
      <c r="F42" s="794"/>
      <c r="G42" s="794"/>
      <c r="H42" s="794"/>
      <c r="I42" s="794"/>
      <c r="J42" s="794"/>
      <c r="K42" s="794"/>
      <c r="L42" s="794"/>
      <c r="M42" s="794"/>
      <c r="N42" s="794"/>
      <c r="O42" s="794"/>
      <c r="P42" s="794"/>
      <c r="Q42" s="794"/>
      <c r="R42" s="794"/>
      <c r="S42" s="794"/>
      <c r="T42" s="794"/>
    </row>
    <row r="44" spans="1:20">
      <c r="C44" s="479"/>
      <c r="D44" s="479"/>
      <c r="E44" s="479"/>
      <c r="F44" s="479"/>
      <c r="G44" s="479"/>
      <c r="H44" s="479"/>
      <c r="I44" s="479"/>
      <c r="J44" s="479"/>
      <c r="K44" s="479"/>
      <c r="L44" s="479"/>
      <c r="M44" s="479"/>
      <c r="N44" s="479"/>
      <c r="O44" s="479"/>
      <c r="P44" s="479"/>
      <c r="Q44" s="479"/>
      <c r="R44" s="479"/>
      <c r="S44" s="479"/>
      <c r="T44" s="479"/>
    </row>
    <row r="45" spans="1:20">
      <c r="D45" s="479"/>
      <c r="E45" s="479"/>
      <c r="F45" s="479"/>
      <c r="G45" s="479"/>
      <c r="H45" s="479"/>
      <c r="I45" s="479"/>
      <c r="J45" s="479"/>
      <c r="K45" s="479"/>
      <c r="L45" s="479"/>
      <c r="M45" s="479"/>
      <c r="N45" s="479"/>
      <c r="O45" s="479"/>
      <c r="P45" s="479"/>
      <c r="Q45" s="479"/>
      <c r="R45" s="479"/>
      <c r="S45" s="479"/>
      <c r="T45" s="479"/>
    </row>
  </sheetData>
  <mergeCells count="21">
    <mergeCell ref="O26:Q26"/>
    <mergeCell ref="A23:T23"/>
    <mergeCell ref="C25:Q25"/>
    <mergeCell ref="C24:T24"/>
    <mergeCell ref="R25:T26"/>
    <mergeCell ref="C3:Q3"/>
    <mergeCell ref="R3:T4"/>
    <mergeCell ref="A20:T20"/>
    <mergeCell ref="A42:T42"/>
    <mergeCell ref="A1:T1"/>
    <mergeCell ref="A3:A5"/>
    <mergeCell ref="B3:B5"/>
    <mergeCell ref="C4:H4"/>
    <mergeCell ref="I4:N4"/>
    <mergeCell ref="O4:Q4"/>
    <mergeCell ref="A2:T2"/>
    <mergeCell ref="A22:T22"/>
    <mergeCell ref="A24:A27"/>
    <mergeCell ref="B24:B27"/>
    <mergeCell ref="C26:H26"/>
    <mergeCell ref="I26:N26"/>
  </mergeCells>
  <printOptions horizontalCentered="1" verticalCentered="1"/>
  <pageMargins left="0" right="0" top="0" bottom="0" header="0" footer="0"/>
  <pageSetup paperSize="9" scale="77" orientation="landscape" r:id="rId1"/>
  <ignoredErrors>
    <ignoredError sqref="O6:P17 P18 O28:Q40" formulaRange="1"/>
    <ignoredError sqref="A6:A18 A28:A40 E5:G5 E27:G27 K27:M27 K5:M5" numberStoredAsText="1"/>
  </ignoredErrors>
</worksheet>
</file>

<file path=xl/worksheets/sheet11.xml><?xml version="1.0" encoding="utf-8"?>
<worksheet xmlns="http://schemas.openxmlformats.org/spreadsheetml/2006/main" xmlns:r="http://schemas.openxmlformats.org/officeDocument/2006/relationships">
  <sheetPr>
    <tabColor theme="0" tint="-0.249977111117893"/>
  </sheetPr>
  <dimension ref="A1:U103"/>
  <sheetViews>
    <sheetView showGridLines="0" workbookViewId="0">
      <pane xSplit="2" ySplit="6" topLeftCell="I91" activePane="bottomRight" state="frozen"/>
      <selection activeCell="A30" sqref="A30:I33"/>
      <selection pane="topRight" activeCell="A30" sqref="A30:I33"/>
      <selection pane="bottomLeft" activeCell="A30" sqref="A30:I33"/>
      <selection pane="bottomRight" activeCell="U97" sqref="U97"/>
    </sheetView>
  </sheetViews>
  <sheetFormatPr defaultColWidth="9.140625" defaultRowHeight="15"/>
  <cols>
    <col min="1" max="1" width="5.140625" style="10" customWidth="1"/>
    <col min="2" max="2" width="30.85546875" style="10" customWidth="1"/>
    <col min="3" max="8" width="8.28515625" style="10" customWidth="1"/>
    <col min="9" max="14" width="8.5703125" style="10" customWidth="1"/>
    <col min="15" max="20" width="7.42578125" style="10" customWidth="1"/>
    <col min="21" max="21" width="6.28515625" style="10" customWidth="1"/>
    <col min="22" max="22" width="34.140625" style="10" customWidth="1"/>
    <col min="23" max="16384" width="9.140625" style="10"/>
  </cols>
  <sheetData>
    <row r="1" spans="1:20" s="2" customFormat="1" ht="12.75">
      <c r="A1" s="803" t="s">
        <v>3090</v>
      </c>
      <c r="B1" s="804"/>
      <c r="C1" s="804"/>
      <c r="D1" s="804"/>
      <c r="E1" s="804"/>
      <c r="F1" s="804"/>
      <c r="G1" s="804"/>
      <c r="H1" s="804"/>
      <c r="I1" s="804"/>
      <c r="J1" s="804"/>
      <c r="K1" s="804"/>
      <c r="L1" s="804"/>
      <c r="M1" s="804"/>
      <c r="N1" s="804"/>
      <c r="O1" s="804"/>
      <c r="P1" s="804"/>
      <c r="Q1" s="804"/>
      <c r="R1" s="804"/>
      <c r="S1" s="804"/>
      <c r="T1" s="804"/>
    </row>
    <row r="2" spans="1:20" s="2" customFormat="1" ht="12.75">
      <c r="A2" s="719" t="s">
        <v>3097</v>
      </c>
      <c r="B2" s="719"/>
      <c r="C2" s="719"/>
      <c r="D2" s="719"/>
      <c r="E2" s="719"/>
      <c r="F2" s="719"/>
      <c r="G2" s="719"/>
      <c r="H2" s="719"/>
      <c r="I2" s="719"/>
      <c r="J2" s="719"/>
      <c r="K2" s="719"/>
      <c r="L2" s="719"/>
      <c r="M2" s="719"/>
      <c r="N2" s="719"/>
      <c r="O2" s="719"/>
      <c r="P2" s="719"/>
      <c r="Q2" s="719"/>
      <c r="R2" s="719"/>
      <c r="S2" s="719"/>
      <c r="T2" s="719"/>
    </row>
    <row r="3" spans="1:20" s="2" customFormat="1" ht="15" customHeight="1">
      <c r="A3" s="3"/>
      <c r="B3" s="4"/>
      <c r="C3" s="5"/>
      <c r="D3" s="5"/>
      <c r="E3" s="5"/>
      <c r="F3" s="5"/>
      <c r="G3" s="5"/>
      <c r="H3" s="5"/>
      <c r="I3" s="5"/>
      <c r="J3" s="5"/>
      <c r="K3" s="5"/>
      <c r="L3" s="5"/>
      <c r="M3" s="5"/>
      <c r="N3" s="5"/>
      <c r="O3" s="5"/>
      <c r="P3" s="5"/>
      <c r="Q3" s="5"/>
      <c r="R3" s="5"/>
      <c r="S3" s="805" t="s">
        <v>2955</v>
      </c>
      <c r="T3" s="805"/>
    </row>
    <row r="4" spans="1:20" s="5" customFormat="1" ht="61.5" customHeight="1">
      <c r="A4" s="775" t="s">
        <v>1007</v>
      </c>
      <c r="B4" s="778" t="s">
        <v>2900</v>
      </c>
      <c r="C4" s="728" t="s">
        <v>3177</v>
      </c>
      <c r="D4" s="729"/>
      <c r="E4" s="729"/>
      <c r="F4" s="729"/>
      <c r="G4" s="729"/>
      <c r="H4" s="729"/>
      <c r="I4" s="728" t="s">
        <v>3176</v>
      </c>
      <c r="J4" s="729"/>
      <c r="K4" s="729"/>
      <c r="L4" s="729"/>
      <c r="M4" s="729"/>
      <c r="N4" s="796"/>
      <c r="O4" s="728" t="s">
        <v>1010</v>
      </c>
      <c r="P4" s="729"/>
      <c r="Q4" s="729"/>
      <c r="R4" s="729"/>
      <c r="S4" s="729"/>
      <c r="T4" s="729"/>
    </row>
    <row r="5" spans="1:20" s="5" customFormat="1" ht="30" customHeight="1">
      <c r="A5" s="776"/>
      <c r="B5" s="779"/>
      <c r="C5" s="728" t="s">
        <v>2901</v>
      </c>
      <c r="D5" s="801"/>
      <c r="E5" s="802"/>
      <c r="F5" s="728" t="s">
        <v>2902</v>
      </c>
      <c r="G5" s="801"/>
      <c r="H5" s="802"/>
      <c r="I5" s="728" t="s">
        <v>2901</v>
      </c>
      <c r="J5" s="801"/>
      <c r="K5" s="802"/>
      <c r="L5" s="728" t="s">
        <v>2902</v>
      </c>
      <c r="M5" s="801"/>
      <c r="N5" s="802"/>
      <c r="O5" s="728" t="s">
        <v>2901</v>
      </c>
      <c r="P5" s="801"/>
      <c r="Q5" s="802"/>
      <c r="R5" s="728" t="s">
        <v>2902</v>
      </c>
      <c r="S5" s="801"/>
      <c r="T5" s="801"/>
    </row>
    <row r="6" spans="1:20" s="5" customFormat="1" ht="26.25" customHeight="1">
      <c r="A6" s="777"/>
      <c r="B6" s="780"/>
      <c r="C6" s="6" t="s">
        <v>1008</v>
      </c>
      <c r="D6" s="7" t="s">
        <v>1009</v>
      </c>
      <c r="E6" s="6" t="s">
        <v>1010</v>
      </c>
      <c r="F6" s="6" t="s">
        <v>1008</v>
      </c>
      <c r="G6" s="7" t="s">
        <v>1009</v>
      </c>
      <c r="H6" s="6" t="s">
        <v>1010</v>
      </c>
      <c r="I6" s="8" t="s">
        <v>1008</v>
      </c>
      <c r="J6" s="7" t="s">
        <v>1009</v>
      </c>
      <c r="K6" s="6" t="s">
        <v>1010</v>
      </c>
      <c r="L6" s="6" t="s">
        <v>1008</v>
      </c>
      <c r="M6" s="7" t="s">
        <v>1009</v>
      </c>
      <c r="N6" s="6" t="s">
        <v>1010</v>
      </c>
      <c r="O6" s="6" t="s">
        <v>1008</v>
      </c>
      <c r="P6" s="7" t="s">
        <v>1009</v>
      </c>
      <c r="Q6" s="6" t="s">
        <v>1010</v>
      </c>
      <c r="R6" s="6" t="s">
        <v>1008</v>
      </c>
      <c r="S6" s="7" t="s">
        <v>1009</v>
      </c>
      <c r="T6" s="235" t="s">
        <v>1010</v>
      </c>
    </row>
    <row r="7" spans="1:20" ht="12.95" customHeight="1">
      <c r="A7" s="150" t="s">
        <v>1011</v>
      </c>
      <c r="B7" s="9" t="s">
        <v>1012</v>
      </c>
      <c r="C7" s="109">
        <v>0</v>
      </c>
      <c r="D7" s="109">
        <v>0</v>
      </c>
      <c r="E7" s="110">
        <f>C7+D7</f>
        <v>0</v>
      </c>
      <c r="F7" s="109">
        <v>0</v>
      </c>
      <c r="G7" s="109">
        <v>0</v>
      </c>
      <c r="H7" s="110">
        <f>F7+G7</f>
        <v>0</v>
      </c>
      <c r="I7" s="109">
        <v>11</v>
      </c>
      <c r="J7" s="109">
        <v>2</v>
      </c>
      <c r="K7" s="110">
        <f>I7+J7</f>
        <v>13</v>
      </c>
      <c r="L7" s="109">
        <v>1</v>
      </c>
      <c r="M7" s="109">
        <v>0</v>
      </c>
      <c r="N7" s="110">
        <f>L7+M7</f>
        <v>1</v>
      </c>
      <c r="O7" s="109">
        <f>C7+I7</f>
        <v>11</v>
      </c>
      <c r="P7" s="109">
        <f>D7+J7</f>
        <v>2</v>
      </c>
      <c r="Q7" s="110">
        <f>O7+P7</f>
        <v>13</v>
      </c>
      <c r="R7" s="109">
        <f>F7+L7</f>
        <v>1</v>
      </c>
      <c r="S7" s="109">
        <f>G7+M7</f>
        <v>0</v>
      </c>
      <c r="T7" s="110">
        <f>R7+S7</f>
        <v>1</v>
      </c>
    </row>
    <row r="8" spans="1:20" ht="12.95" customHeight="1">
      <c r="A8" s="150" t="s">
        <v>1013</v>
      </c>
      <c r="B8" s="9" t="s">
        <v>1014</v>
      </c>
      <c r="C8" s="109">
        <v>0</v>
      </c>
      <c r="D8" s="109">
        <v>0</v>
      </c>
      <c r="E8" s="110">
        <f t="shared" ref="E8:E50" si="0">C8+D8</f>
        <v>0</v>
      </c>
      <c r="F8" s="109">
        <v>0</v>
      </c>
      <c r="G8" s="109">
        <v>0</v>
      </c>
      <c r="H8" s="110">
        <f t="shared" ref="H8:H50" si="1">F8+G8</f>
        <v>0</v>
      </c>
      <c r="I8" s="109">
        <v>1</v>
      </c>
      <c r="J8" s="109">
        <v>0</v>
      </c>
      <c r="K8" s="110">
        <f t="shared" ref="K8:K50" si="2">I8+J8</f>
        <v>1</v>
      </c>
      <c r="L8" s="109">
        <v>0</v>
      </c>
      <c r="M8" s="109">
        <v>0</v>
      </c>
      <c r="N8" s="110">
        <f t="shared" ref="N8:N50" si="3">L8+M8</f>
        <v>0</v>
      </c>
      <c r="O8" s="109">
        <f t="shared" ref="O8:O50" si="4">C8+I8</f>
        <v>1</v>
      </c>
      <c r="P8" s="109">
        <f t="shared" ref="P8:P50" si="5">D8+J8</f>
        <v>0</v>
      </c>
      <c r="Q8" s="110">
        <f t="shared" ref="Q8:Q50" si="6">O8+P8</f>
        <v>1</v>
      </c>
      <c r="R8" s="109">
        <f t="shared" ref="R8:R50" si="7">F8+L8</f>
        <v>0</v>
      </c>
      <c r="S8" s="109">
        <f t="shared" ref="S8:S50" si="8">G8+M8</f>
        <v>0</v>
      </c>
      <c r="T8" s="110">
        <f t="shared" ref="T8:T50" si="9">R8+S8</f>
        <v>0</v>
      </c>
    </row>
    <row r="9" spans="1:20" ht="12.95" customHeight="1">
      <c r="A9" s="150" t="s">
        <v>1015</v>
      </c>
      <c r="B9" s="9" t="s">
        <v>1016</v>
      </c>
      <c r="C9" s="109">
        <v>0</v>
      </c>
      <c r="D9" s="109">
        <v>0</v>
      </c>
      <c r="E9" s="110">
        <f t="shared" si="0"/>
        <v>0</v>
      </c>
      <c r="F9" s="109">
        <v>0</v>
      </c>
      <c r="G9" s="109">
        <v>0</v>
      </c>
      <c r="H9" s="110">
        <f t="shared" si="1"/>
        <v>0</v>
      </c>
      <c r="I9" s="109">
        <v>0</v>
      </c>
      <c r="J9" s="109">
        <v>0</v>
      </c>
      <c r="K9" s="110">
        <f t="shared" si="2"/>
        <v>0</v>
      </c>
      <c r="L9" s="109">
        <v>0</v>
      </c>
      <c r="M9" s="109">
        <v>0</v>
      </c>
      <c r="N9" s="110">
        <f t="shared" si="3"/>
        <v>0</v>
      </c>
      <c r="O9" s="109">
        <f t="shared" si="4"/>
        <v>0</v>
      </c>
      <c r="P9" s="109">
        <f t="shared" si="5"/>
        <v>0</v>
      </c>
      <c r="Q9" s="110">
        <f t="shared" si="6"/>
        <v>0</v>
      </c>
      <c r="R9" s="109">
        <f t="shared" si="7"/>
        <v>0</v>
      </c>
      <c r="S9" s="109">
        <f t="shared" si="8"/>
        <v>0</v>
      </c>
      <c r="T9" s="110">
        <f t="shared" si="9"/>
        <v>0</v>
      </c>
    </row>
    <row r="10" spans="1:20" ht="12.95" customHeight="1">
      <c r="A10" s="150" t="s">
        <v>1017</v>
      </c>
      <c r="B10" s="9" t="s">
        <v>1018</v>
      </c>
      <c r="C10" s="109">
        <v>31</v>
      </c>
      <c r="D10" s="109">
        <v>0</v>
      </c>
      <c r="E10" s="110">
        <f t="shared" si="0"/>
        <v>31</v>
      </c>
      <c r="F10" s="109">
        <v>1</v>
      </c>
      <c r="G10" s="109">
        <v>0</v>
      </c>
      <c r="H10" s="110">
        <f t="shared" si="1"/>
        <v>1</v>
      </c>
      <c r="I10" s="109">
        <v>29</v>
      </c>
      <c r="J10" s="109">
        <v>0</v>
      </c>
      <c r="K10" s="110">
        <f t="shared" si="2"/>
        <v>29</v>
      </c>
      <c r="L10" s="109">
        <v>5</v>
      </c>
      <c r="M10" s="109">
        <v>0</v>
      </c>
      <c r="N10" s="110">
        <f t="shared" si="3"/>
        <v>5</v>
      </c>
      <c r="O10" s="109">
        <f t="shared" si="4"/>
        <v>60</v>
      </c>
      <c r="P10" s="109">
        <f t="shared" si="5"/>
        <v>0</v>
      </c>
      <c r="Q10" s="110">
        <f t="shared" si="6"/>
        <v>60</v>
      </c>
      <c r="R10" s="109">
        <f t="shared" si="7"/>
        <v>6</v>
      </c>
      <c r="S10" s="109">
        <f t="shared" si="8"/>
        <v>0</v>
      </c>
      <c r="T10" s="110">
        <f t="shared" si="9"/>
        <v>6</v>
      </c>
    </row>
    <row r="11" spans="1:20" ht="12.95" customHeight="1">
      <c r="A11" s="150" t="s">
        <v>1019</v>
      </c>
      <c r="B11" s="9" t="s">
        <v>1020</v>
      </c>
      <c r="C11" s="109">
        <v>0</v>
      </c>
      <c r="D11" s="109">
        <v>0</v>
      </c>
      <c r="E11" s="110">
        <f t="shared" si="0"/>
        <v>0</v>
      </c>
      <c r="F11" s="109">
        <v>0</v>
      </c>
      <c r="G11" s="109">
        <v>0</v>
      </c>
      <c r="H11" s="110">
        <f t="shared" si="1"/>
        <v>0</v>
      </c>
      <c r="I11" s="109">
        <v>0</v>
      </c>
      <c r="J11" s="109">
        <v>0</v>
      </c>
      <c r="K11" s="110">
        <f t="shared" si="2"/>
        <v>0</v>
      </c>
      <c r="L11" s="109">
        <v>0</v>
      </c>
      <c r="M11" s="109">
        <v>0</v>
      </c>
      <c r="N11" s="110">
        <f t="shared" si="3"/>
        <v>0</v>
      </c>
      <c r="O11" s="109">
        <f t="shared" si="4"/>
        <v>0</v>
      </c>
      <c r="P11" s="109">
        <f t="shared" si="5"/>
        <v>0</v>
      </c>
      <c r="Q11" s="110">
        <f t="shared" si="6"/>
        <v>0</v>
      </c>
      <c r="R11" s="109">
        <f t="shared" si="7"/>
        <v>0</v>
      </c>
      <c r="S11" s="109">
        <f t="shared" si="8"/>
        <v>0</v>
      </c>
      <c r="T11" s="110">
        <f t="shared" si="9"/>
        <v>0</v>
      </c>
    </row>
    <row r="12" spans="1:20" ht="12.95" customHeight="1">
      <c r="A12" s="150" t="s">
        <v>1021</v>
      </c>
      <c r="B12" s="9" t="s">
        <v>1022</v>
      </c>
      <c r="C12" s="109">
        <v>0</v>
      </c>
      <c r="D12" s="109">
        <v>0</v>
      </c>
      <c r="E12" s="110">
        <f t="shared" si="0"/>
        <v>0</v>
      </c>
      <c r="F12" s="109">
        <v>0</v>
      </c>
      <c r="G12" s="109">
        <v>0</v>
      </c>
      <c r="H12" s="110">
        <f t="shared" si="1"/>
        <v>0</v>
      </c>
      <c r="I12" s="109">
        <v>12</v>
      </c>
      <c r="J12" s="109">
        <v>0</v>
      </c>
      <c r="K12" s="110">
        <f t="shared" si="2"/>
        <v>12</v>
      </c>
      <c r="L12" s="109">
        <v>2</v>
      </c>
      <c r="M12" s="109">
        <v>0</v>
      </c>
      <c r="N12" s="110">
        <f t="shared" si="3"/>
        <v>2</v>
      </c>
      <c r="O12" s="109">
        <f t="shared" si="4"/>
        <v>12</v>
      </c>
      <c r="P12" s="109">
        <f t="shared" si="5"/>
        <v>0</v>
      </c>
      <c r="Q12" s="110">
        <f t="shared" si="6"/>
        <v>12</v>
      </c>
      <c r="R12" s="109">
        <f t="shared" si="7"/>
        <v>2</v>
      </c>
      <c r="S12" s="109">
        <f t="shared" si="8"/>
        <v>0</v>
      </c>
      <c r="T12" s="110">
        <f t="shared" si="9"/>
        <v>2</v>
      </c>
    </row>
    <row r="13" spans="1:20" ht="12.95" customHeight="1">
      <c r="A13" s="150" t="s">
        <v>1023</v>
      </c>
      <c r="B13" s="9" t="s">
        <v>1024</v>
      </c>
      <c r="C13" s="109">
        <v>1</v>
      </c>
      <c r="D13" s="109">
        <v>0</v>
      </c>
      <c r="E13" s="110">
        <f t="shared" si="0"/>
        <v>1</v>
      </c>
      <c r="F13" s="109">
        <v>0</v>
      </c>
      <c r="G13" s="109">
        <v>0</v>
      </c>
      <c r="H13" s="110">
        <f t="shared" si="1"/>
        <v>0</v>
      </c>
      <c r="I13" s="109">
        <v>33</v>
      </c>
      <c r="J13" s="109">
        <v>0</v>
      </c>
      <c r="K13" s="110">
        <f t="shared" si="2"/>
        <v>33</v>
      </c>
      <c r="L13" s="109">
        <v>1</v>
      </c>
      <c r="M13" s="109">
        <v>0</v>
      </c>
      <c r="N13" s="110">
        <f t="shared" si="3"/>
        <v>1</v>
      </c>
      <c r="O13" s="109">
        <f t="shared" si="4"/>
        <v>34</v>
      </c>
      <c r="P13" s="109">
        <f t="shared" si="5"/>
        <v>0</v>
      </c>
      <c r="Q13" s="110">
        <f t="shared" si="6"/>
        <v>34</v>
      </c>
      <c r="R13" s="109">
        <f t="shared" si="7"/>
        <v>1</v>
      </c>
      <c r="S13" s="109">
        <f t="shared" si="8"/>
        <v>0</v>
      </c>
      <c r="T13" s="110">
        <f t="shared" si="9"/>
        <v>1</v>
      </c>
    </row>
    <row r="14" spans="1:20" ht="12.95" customHeight="1">
      <c r="A14" s="150" t="s">
        <v>1025</v>
      </c>
      <c r="B14" s="9" t="s">
        <v>1026</v>
      </c>
      <c r="C14" s="109">
        <v>0</v>
      </c>
      <c r="D14" s="109">
        <v>0</v>
      </c>
      <c r="E14" s="110">
        <f t="shared" si="0"/>
        <v>0</v>
      </c>
      <c r="F14" s="109">
        <v>0</v>
      </c>
      <c r="G14" s="109">
        <v>0</v>
      </c>
      <c r="H14" s="110">
        <f t="shared" si="1"/>
        <v>0</v>
      </c>
      <c r="I14" s="109">
        <v>0</v>
      </c>
      <c r="J14" s="109">
        <v>0</v>
      </c>
      <c r="K14" s="110">
        <f t="shared" si="2"/>
        <v>0</v>
      </c>
      <c r="L14" s="109">
        <v>0</v>
      </c>
      <c r="M14" s="109">
        <v>0</v>
      </c>
      <c r="N14" s="110">
        <f t="shared" si="3"/>
        <v>0</v>
      </c>
      <c r="O14" s="109">
        <f t="shared" si="4"/>
        <v>0</v>
      </c>
      <c r="P14" s="109">
        <f t="shared" si="5"/>
        <v>0</v>
      </c>
      <c r="Q14" s="110">
        <f t="shared" si="6"/>
        <v>0</v>
      </c>
      <c r="R14" s="109">
        <f t="shared" si="7"/>
        <v>0</v>
      </c>
      <c r="S14" s="109">
        <f t="shared" si="8"/>
        <v>0</v>
      </c>
      <c r="T14" s="110">
        <f t="shared" si="9"/>
        <v>0</v>
      </c>
    </row>
    <row r="15" spans="1:20" ht="12.95" customHeight="1">
      <c r="A15" s="150">
        <v>10</v>
      </c>
      <c r="B15" s="9" t="s">
        <v>1027</v>
      </c>
      <c r="C15" s="109">
        <v>4</v>
      </c>
      <c r="D15" s="109">
        <v>2</v>
      </c>
      <c r="E15" s="110">
        <f t="shared" si="0"/>
        <v>6</v>
      </c>
      <c r="F15" s="109">
        <v>0</v>
      </c>
      <c r="G15" s="109">
        <v>0</v>
      </c>
      <c r="H15" s="110">
        <f t="shared" si="1"/>
        <v>0</v>
      </c>
      <c r="I15" s="109">
        <v>30</v>
      </c>
      <c r="J15" s="109">
        <v>9</v>
      </c>
      <c r="K15" s="110">
        <f t="shared" si="2"/>
        <v>39</v>
      </c>
      <c r="L15" s="109">
        <v>0</v>
      </c>
      <c r="M15" s="109">
        <v>0</v>
      </c>
      <c r="N15" s="110">
        <f t="shared" si="3"/>
        <v>0</v>
      </c>
      <c r="O15" s="109">
        <f t="shared" si="4"/>
        <v>34</v>
      </c>
      <c r="P15" s="109">
        <f t="shared" si="5"/>
        <v>11</v>
      </c>
      <c r="Q15" s="110">
        <f t="shared" si="6"/>
        <v>45</v>
      </c>
      <c r="R15" s="109">
        <f t="shared" si="7"/>
        <v>0</v>
      </c>
      <c r="S15" s="109">
        <f t="shared" si="8"/>
        <v>0</v>
      </c>
      <c r="T15" s="110">
        <f t="shared" si="9"/>
        <v>0</v>
      </c>
    </row>
    <row r="16" spans="1:20" ht="12.95" customHeight="1">
      <c r="A16" s="150">
        <v>11</v>
      </c>
      <c r="B16" s="9" t="s">
        <v>1028</v>
      </c>
      <c r="C16" s="109">
        <v>0</v>
      </c>
      <c r="D16" s="109">
        <v>0</v>
      </c>
      <c r="E16" s="110">
        <f t="shared" si="0"/>
        <v>0</v>
      </c>
      <c r="F16" s="109">
        <v>0</v>
      </c>
      <c r="G16" s="109">
        <v>0</v>
      </c>
      <c r="H16" s="110">
        <f t="shared" si="1"/>
        <v>0</v>
      </c>
      <c r="I16" s="109">
        <v>4</v>
      </c>
      <c r="J16" s="109">
        <v>0</v>
      </c>
      <c r="K16" s="110">
        <f t="shared" si="2"/>
        <v>4</v>
      </c>
      <c r="L16" s="109">
        <v>0</v>
      </c>
      <c r="M16" s="109">
        <v>0</v>
      </c>
      <c r="N16" s="110">
        <f t="shared" si="3"/>
        <v>0</v>
      </c>
      <c r="O16" s="109">
        <f t="shared" si="4"/>
        <v>4</v>
      </c>
      <c r="P16" s="109">
        <f t="shared" si="5"/>
        <v>0</v>
      </c>
      <c r="Q16" s="110">
        <f t="shared" si="6"/>
        <v>4</v>
      </c>
      <c r="R16" s="109">
        <f t="shared" si="7"/>
        <v>0</v>
      </c>
      <c r="S16" s="109">
        <f t="shared" si="8"/>
        <v>0</v>
      </c>
      <c r="T16" s="110">
        <f t="shared" si="9"/>
        <v>0</v>
      </c>
    </row>
    <row r="17" spans="1:20" ht="12.95" customHeight="1">
      <c r="A17" s="150">
        <v>12</v>
      </c>
      <c r="B17" s="9" t="s">
        <v>1029</v>
      </c>
      <c r="C17" s="109">
        <v>0</v>
      </c>
      <c r="D17" s="109">
        <v>0</v>
      </c>
      <c r="E17" s="110">
        <f t="shared" si="0"/>
        <v>0</v>
      </c>
      <c r="F17" s="109">
        <v>0</v>
      </c>
      <c r="G17" s="109">
        <v>0</v>
      </c>
      <c r="H17" s="110">
        <f t="shared" si="1"/>
        <v>0</v>
      </c>
      <c r="I17" s="109">
        <v>0</v>
      </c>
      <c r="J17" s="109">
        <v>0</v>
      </c>
      <c r="K17" s="110">
        <f t="shared" si="2"/>
        <v>0</v>
      </c>
      <c r="L17" s="109">
        <v>0</v>
      </c>
      <c r="M17" s="109">
        <v>0</v>
      </c>
      <c r="N17" s="110">
        <f t="shared" si="3"/>
        <v>0</v>
      </c>
      <c r="O17" s="109">
        <f t="shared" si="4"/>
        <v>0</v>
      </c>
      <c r="P17" s="109">
        <f t="shared" si="5"/>
        <v>0</v>
      </c>
      <c r="Q17" s="110">
        <f t="shared" si="6"/>
        <v>0</v>
      </c>
      <c r="R17" s="109">
        <f t="shared" si="7"/>
        <v>0</v>
      </c>
      <c r="S17" s="109">
        <f t="shared" si="8"/>
        <v>0</v>
      </c>
      <c r="T17" s="110">
        <f t="shared" si="9"/>
        <v>0</v>
      </c>
    </row>
    <row r="18" spans="1:20" ht="12.95" customHeight="1">
      <c r="A18" s="150">
        <v>13</v>
      </c>
      <c r="B18" s="9" t="s">
        <v>1030</v>
      </c>
      <c r="C18" s="109">
        <v>2</v>
      </c>
      <c r="D18" s="109">
        <v>0</v>
      </c>
      <c r="E18" s="110">
        <f t="shared" si="0"/>
        <v>2</v>
      </c>
      <c r="F18" s="109">
        <v>0</v>
      </c>
      <c r="G18" s="109">
        <v>0</v>
      </c>
      <c r="H18" s="110">
        <f t="shared" si="1"/>
        <v>0</v>
      </c>
      <c r="I18" s="109">
        <v>48</v>
      </c>
      <c r="J18" s="109">
        <v>5</v>
      </c>
      <c r="K18" s="110">
        <f t="shared" si="2"/>
        <v>53</v>
      </c>
      <c r="L18" s="109">
        <v>0</v>
      </c>
      <c r="M18" s="109">
        <v>0</v>
      </c>
      <c r="N18" s="110">
        <f t="shared" si="3"/>
        <v>0</v>
      </c>
      <c r="O18" s="109">
        <f t="shared" si="4"/>
        <v>50</v>
      </c>
      <c r="P18" s="109">
        <f t="shared" si="5"/>
        <v>5</v>
      </c>
      <c r="Q18" s="110">
        <f t="shared" si="6"/>
        <v>55</v>
      </c>
      <c r="R18" s="109">
        <f t="shared" si="7"/>
        <v>0</v>
      </c>
      <c r="S18" s="109">
        <f t="shared" si="8"/>
        <v>0</v>
      </c>
      <c r="T18" s="110">
        <f t="shared" si="9"/>
        <v>0</v>
      </c>
    </row>
    <row r="19" spans="1:20" ht="12.95" customHeight="1">
      <c r="A19" s="150">
        <v>14</v>
      </c>
      <c r="B19" s="9" t="s">
        <v>1031</v>
      </c>
      <c r="C19" s="109">
        <v>0</v>
      </c>
      <c r="D19" s="109">
        <v>0</v>
      </c>
      <c r="E19" s="110">
        <f t="shared" si="0"/>
        <v>0</v>
      </c>
      <c r="F19" s="109">
        <v>0</v>
      </c>
      <c r="G19" s="109">
        <v>0</v>
      </c>
      <c r="H19" s="110">
        <f t="shared" si="1"/>
        <v>0</v>
      </c>
      <c r="I19" s="109">
        <v>3</v>
      </c>
      <c r="J19" s="109">
        <v>2</v>
      </c>
      <c r="K19" s="110">
        <f t="shared" si="2"/>
        <v>5</v>
      </c>
      <c r="L19" s="109">
        <v>0</v>
      </c>
      <c r="M19" s="109">
        <v>0</v>
      </c>
      <c r="N19" s="110">
        <f t="shared" si="3"/>
        <v>0</v>
      </c>
      <c r="O19" s="109">
        <f t="shared" si="4"/>
        <v>3</v>
      </c>
      <c r="P19" s="109">
        <f t="shared" si="5"/>
        <v>2</v>
      </c>
      <c r="Q19" s="110">
        <f t="shared" si="6"/>
        <v>5</v>
      </c>
      <c r="R19" s="109">
        <f t="shared" si="7"/>
        <v>0</v>
      </c>
      <c r="S19" s="109">
        <f t="shared" si="8"/>
        <v>0</v>
      </c>
      <c r="T19" s="110">
        <f t="shared" si="9"/>
        <v>0</v>
      </c>
    </row>
    <row r="20" spans="1:20" ht="12.95" customHeight="1">
      <c r="A20" s="150">
        <v>15</v>
      </c>
      <c r="B20" s="9" t="s">
        <v>1032</v>
      </c>
      <c r="C20" s="109">
        <v>0</v>
      </c>
      <c r="D20" s="109">
        <v>0</v>
      </c>
      <c r="E20" s="110">
        <f t="shared" si="0"/>
        <v>0</v>
      </c>
      <c r="F20" s="109">
        <v>0</v>
      </c>
      <c r="G20" s="109">
        <v>0</v>
      </c>
      <c r="H20" s="110">
        <f t="shared" si="1"/>
        <v>0</v>
      </c>
      <c r="I20" s="109">
        <v>2</v>
      </c>
      <c r="J20" s="109">
        <v>2</v>
      </c>
      <c r="K20" s="110">
        <f t="shared" si="2"/>
        <v>4</v>
      </c>
      <c r="L20" s="109">
        <v>0</v>
      </c>
      <c r="M20" s="109">
        <v>0</v>
      </c>
      <c r="N20" s="110">
        <f t="shared" si="3"/>
        <v>0</v>
      </c>
      <c r="O20" s="109">
        <f t="shared" si="4"/>
        <v>2</v>
      </c>
      <c r="P20" s="109">
        <f t="shared" si="5"/>
        <v>2</v>
      </c>
      <c r="Q20" s="110">
        <f t="shared" si="6"/>
        <v>4</v>
      </c>
      <c r="R20" s="109">
        <f t="shared" si="7"/>
        <v>0</v>
      </c>
      <c r="S20" s="109">
        <f t="shared" si="8"/>
        <v>0</v>
      </c>
      <c r="T20" s="110">
        <f t="shared" si="9"/>
        <v>0</v>
      </c>
    </row>
    <row r="21" spans="1:20" ht="12.95" customHeight="1">
      <c r="A21" s="150">
        <v>16</v>
      </c>
      <c r="B21" s="9" t="s">
        <v>1033</v>
      </c>
      <c r="C21" s="109">
        <v>3</v>
      </c>
      <c r="D21" s="109">
        <v>0</v>
      </c>
      <c r="E21" s="110">
        <f t="shared" si="0"/>
        <v>3</v>
      </c>
      <c r="F21" s="109">
        <v>0</v>
      </c>
      <c r="G21" s="109">
        <v>0</v>
      </c>
      <c r="H21" s="110">
        <f t="shared" si="1"/>
        <v>0</v>
      </c>
      <c r="I21" s="109">
        <v>20</v>
      </c>
      <c r="J21" s="109">
        <v>0</v>
      </c>
      <c r="K21" s="110">
        <f t="shared" si="2"/>
        <v>20</v>
      </c>
      <c r="L21" s="109">
        <v>0</v>
      </c>
      <c r="M21" s="109">
        <v>0</v>
      </c>
      <c r="N21" s="110">
        <f t="shared" si="3"/>
        <v>0</v>
      </c>
      <c r="O21" s="109">
        <f t="shared" si="4"/>
        <v>23</v>
      </c>
      <c r="P21" s="109">
        <f t="shared" si="5"/>
        <v>0</v>
      </c>
      <c r="Q21" s="110">
        <f t="shared" si="6"/>
        <v>23</v>
      </c>
      <c r="R21" s="109">
        <f t="shared" si="7"/>
        <v>0</v>
      </c>
      <c r="S21" s="109">
        <f t="shared" si="8"/>
        <v>0</v>
      </c>
      <c r="T21" s="110">
        <f t="shared" si="9"/>
        <v>0</v>
      </c>
    </row>
    <row r="22" spans="1:20" ht="12.95" customHeight="1">
      <c r="A22" s="150">
        <v>17</v>
      </c>
      <c r="B22" s="9" t="s">
        <v>1034</v>
      </c>
      <c r="C22" s="109">
        <v>0</v>
      </c>
      <c r="D22" s="109">
        <v>0</v>
      </c>
      <c r="E22" s="110">
        <f t="shared" si="0"/>
        <v>0</v>
      </c>
      <c r="F22" s="109">
        <v>0</v>
      </c>
      <c r="G22" s="109">
        <v>0</v>
      </c>
      <c r="H22" s="110">
        <f t="shared" si="1"/>
        <v>0</v>
      </c>
      <c r="I22" s="109">
        <v>11</v>
      </c>
      <c r="J22" s="109">
        <v>0</v>
      </c>
      <c r="K22" s="110">
        <f t="shared" si="2"/>
        <v>11</v>
      </c>
      <c r="L22" s="109">
        <v>0</v>
      </c>
      <c r="M22" s="109">
        <v>0</v>
      </c>
      <c r="N22" s="110">
        <f t="shared" si="3"/>
        <v>0</v>
      </c>
      <c r="O22" s="109">
        <f t="shared" si="4"/>
        <v>11</v>
      </c>
      <c r="P22" s="109">
        <f t="shared" si="5"/>
        <v>0</v>
      </c>
      <c r="Q22" s="110">
        <f t="shared" si="6"/>
        <v>11</v>
      </c>
      <c r="R22" s="109">
        <f t="shared" si="7"/>
        <v>0</v>
      </c>
      <c r="S22" s="109">
        <f t="shared" si="8"/>
        <v>0</v>
      </c>
      <c r="T22" s="110">
        <f t="shared" si="9"/>
        <v>0</v>
      </c>
    </row>
    <row r="23" spans="1:20" ht="12.95" customHeight="1">
      <c r="A23" s="150">
        <v>18</v>
      </c>
      <c r="B23" s="9" t="s">
        <v>1035</v>
      </c>
      <c r="C23" s="109">
        <v>0</v>
      </c>
      <c r="D23" s="109">
        <v>0</v>
      </c>
      <c r="E23" s="110">
        <f t="shared" si="0"/>
        <v>0</v>
      </c>
      <c r="F23" s="109">
        <v>0</v>
      </c>
      <c r="G23" s="109">
        <v>0</v>
      </c>
      <c r="H23" s="110">
        <f t="shared" si="1"/>
        <v>0</v>
      </c>
      <c r="I23" s="109">
        <v>6</v>
      </c>
      <c r="J23" s="109">
        <v>0</v>
      </c>
      <c r="K23" s="110">
        <f t="shared" si="2"/>
        <v>6</v>
      </c>
      <c r="L23" s="109">
        <v>1</v>
      </c>
      <c r="M23" s="109">
        <v>0</v>
      </c>
      <c r="N23" s="110">
        <f t="shared" si="3"/>
        <v>1</v>
      </c>
      <c r="O23" s="109">
        <f t="shared" si="4"/>
        <v>6</v>
      </c>
      <c r="P23" s="109">
        <f t="shared" si="5"/>
        <v>0</v>
      </c>
      <c r="Q23" s="110">
        <f t="shared" si="6"/>
        <v>6</v>
      </c>
      <c r="R23" s="109">
        <f t="shared" si="7"/>
        <v>1</v>
      </c>
      <c r="S23" s="109">
        <f t="shared" si="8"/>
        <v>0</v>
      </c>
      <c r="T23" s="110">
        <f t="shared" si="9"/>
        <v>1</v>
      </c>
    </row>
    <row r="24" spans="1:20" ht="12.95" customHeight="1">
      <c r="A24" s="150">
        <v>19</v>
      </c>
      <c r="B24" s="9" t="s">
        <v>1036</v>
      </c>
      <c r="C24" s="109">
        <v>0</v>
      </c>
      <c r="D24" s="109">
        <v>0</v>
      </c>
      <c r="E24" s="110">
        <f t="shared" si="0"/>
        <v>0</v>
      </c>
      <c r="F24" s="109">
        <v>0</v>
      </c>
      <c r="G24" s="109">
        <v>0</v>
      </c>
      <c r="H24" s="110">
        <f t="shared" si="1"/>
        <v>0</v>
      </c>
      <c r="I24" s="109">
        <v>3</v>
      </c>
      <c r="J24" s="109">
        <v>0</v>
      </c>
      <c r="K24" s="110">
        <f t="shared" si="2"/>
        <v>3</v>
      </c>
      <c r="L24" s="109">
        <v>0</v>
      </c>
      <c r="M24" s="109">
        <v>0</v>
      </c>
      <c r="N24" s="110">
        <f t="shared" si="3"/>
        <v>0</v>
      </c>
      <c r="O24" s="109">
        <f t="shared" si="4"/>
        <v>3</v>
      </c>
      <c r="P24" s="109">
        <f t="shared" si="5"/>
        <v>0</v>
      </c>
      <c r="Q24" s="110">
        <f t="shared" si="6"/>
        <v>3</v>
      </c>
      <c r="R24" s="109">
        <f t="shared" si="7"/>
        <v>0</v>
      </c>
      <c r="S24" s="109">
        <f t="shared" si="8"/>
        <v>0</v>
      </c>
      <c r="T24" s="110">
        <f t="shared" si="9"/>
        <v>0</v>
      </c>
    </row>
    <row r="25" spans="1:20" ht="12.95" customHeight="1">
      <c r="A25" s="150">
        <v>20</v>
      </c>
      <c r="B25" s="9" t="s">
        <v>1037</v>
      </c>
      <c r="C25" s="109">
        <v>2</v>
      </c>
      <c r="D25" s="109">
        <v>0</v>
      </c>
      <c r="E25" s="110">
        <f t="shared" si="0"/>
        <v>2</v>
      </c>
      <c r="F25" s="109">
        <v>0</v>
      </c>
      <c r="G25" s="109">
        <v>0</v>
      </c>
      <c r="H25" s="110">
        <f t="shared" si="1"/>
        <v>0</v>
      </c>
      <c r="I25" s="109">
        <v>9</v>
      </c>
      <c r="J25" s="109">
        <v>0</v>
      </c>
      <c r="K25" s="110">
        <f t="shared" si="2"/>
        <v>9</v>
      </c>
      <c r="L25" s="109">
        <v>0</v>
      </c>
      <c r="M25" s="109">
        <v>0</v>
      </c>
      <c r="N25" s="110">
        <f t="shared" si="3"/>
        <v>0</v>
      </c>
      <c r="O25" s="109">
        <f t="shared" si="4"/>
        <v>11</v>
      </c>
      <c r="P25" s="109">
        <f t="shared" si="5"/>
        <v>0</v>
      </c>
      <c r="Q25" s="110">
        <f t="shared" si="6"/>
        <v>11</v>
      </c>
      <c r="R25" s="109">
        <f t="shared" si="7"/>
        <v>0</v>
      </c>
      <c r="S25" s="109">
        <f t="shared" si="8"/>
        <v>0</v>
      </c>
      <c r="T25" s="110">
        <f t="shared" si="9"/>
        <v>0</v>
      </c>
    </row>
    <row r="26" spans="1:20" ht="12.95" customHeight="1">
      <c r="A26" s="150">
        <v>21</v>
      </c>
      <c r="B26" s="9" t="s">
        <v>1038</v>
      </c>
      <c r="C26" s="109">
        <v>0</v>
      </c>
      <c r="D26" s="109">
        <v>0</v>
      </c>
      <c r="E26" s="110">
        <f t="shared" si="0"/>
        <v>0</v>
      </c>
      <c r="F26" s="109">
        <v>0</v>
      </c>
      <c r="G26" s="109">
        <v>0</v>
      </c>
      <c r="H26" s="110">
        <f t="shared" si="1"/>
        <v>0</v>
      </c>
      <c r="I26" s="109">
        <v>0</v>
      </c>
      <c r="J26" s="109">
        <v>0</v>
      </c>
      <c r="K26" s="110">
        <f t="shared" si="2"/>
        <v>0</v>
      </c>
      <c r="L26" s="109">
        <v>0</v>
      </c>
      <c r="M26" s="109">
        <v>0</v>
      </c>
      <c r="N26" s="110">
        <f t="shared" si="3"/>
        <v>0</v>
      </c>
      <c r="O26" s="109">
        <f t="shared" si="4"/>
        <v>0</v>
      </c>
      <c r="P26" s="109">
        <f t="shared" si="5"/>
        <v>0</v>
      </c>
      <c r="Q26" s="110">
        <f t="shared" si="6"/>
        <v>0</v>
      </c>
      <c r="R26" s="109">
        <f t="shared" si="7"/>
        <v>0</v>
      </c>
      <c r="S26" s="109">
        <f t="shared" si="8"/>
        <v>0</v>
      </c>
      <c r="T26" s="110">
        <f t="shared" si="9"/>
        <v>0</v>
      </c>
    </row>
    <row r="27" spans="1:20" ht="12.95" customHeight="1">
      <c r="A27" s="150">
        <v>22</v>
      </c>
      <c r="B27" s="9" t="s">
        <v>1039</v>
      </c>
      <c r="C27" s="109">
        <v>5</v>
      </c>
      <c r="D27" s="109">
        <v>1</v>
      </c>
      <c r="E27" s="110">
        <f t="shared" si="0"/>
        <v>6</v>
      </c>
      <c r="F27" s="109">
        <v>0</v>
      </c>
      <c r="G27" s="109">
        <v>0</v>
      </c>
      <c r="H27" s="110">
        <f t="shared" si="1"/>
        <v>0</v>
      </c>
      <c r="I27" s="109">
        <v>47</v>
      </c>
      <c r="J27" s="109">
        <v>3</v>
      </c>
      <c r="K27" s="110">
        <f t="shared" si="2"/>
        <v>50</v>
      </c>
      <c r="L27" s="109">
        <v>2</v>
      </c>
      <c r="M27" s="109">
        <v>0</v>
      </c>
      <c r="N27" s="110">
        <f t="shared" si="3"/>
        <v>2</v>
      </c>
      <c r="O27" s="109">
        <f t="shared" si="4"/>
        <v>52</v>
      </c>
      <c r="P27" s="109">
        <f t="shared" si="5"/>
        <v>4</v>
      </c>
      <c r="Q27" s="110">
        <f t="shared" si="6"/>
        <v>56</v>
      </c>
      <c r="R27" s="109">
        <f t="shared" si="7"/>
        <v>2</v>
      </c>
      <c r="S27" s="109">
        <f t="shared" si="8"/>
        <v>0</v>
      </c>
      <c r="T27" s="110">
        <f t="shared" si="9"/>
        <v>2</v>
      </c>
    </row>
    <row r="28" spans="1:20" ht="12.95" customHeight="1">
      <c r="A28" s="150">
        <v>23</v>
      </c>
      <c r="B28" s="9" t="s">
        <v>1040</v>
      </c>
      <c r="C28" s="109">
        <v>3</v>
      </c>
      <c r="D28" s="109">
        <v>0</v>
      </c>
      <c r="E28" s="110">
        <f t="shared" si="0"/>
        <v>3</v>
      </c>
      <c r="F28" s="109">
        <v>2</v>
      </c>
      <c r="G28" s="109">
        <v>0</v>
      </c>
      <c r="H28" s="110">
        <f t="shared" si="1"/>
        <v>2</v>
      </c>
      <c r="I28" s="109">
        <v>57</v>
      </c>
      <c r="J28" s="109">
        <v>0</v>
      </c>
      <c r="K28" s="110">
        <f t="shared" si="2"/>
        <v>57</v>
      </c>
      <c r="L28" s="109">
        <v>14</v>
      </c>
      <c r="M28" s="109">
        <v>0</v>
      </c>
      <c r="N28" s="110">
        <f t="shared" si="3"/>
        <v>14</v>
      </c>
      <c r="O28" s="109">
        <f t="shared" si="4"/>
        <v>60</v>
      </c>
      <c r="P28" s="109">
        <f t="shared" si="5"/>
        <v>0</v>
      </c>
      <c r="Q28" s="110">
        <f t="shared" si="6"/>
        <v>60</v>
      </c>
      <c r="R28" s="109">
        <f t="shared" si="7"/>
        <v>16</v>
      </c>
      <c r="S28" s="109">
        <f t="shared" si="8"/>
        <v>0</v>
      </c>
      <c r="T28" s="110">
        <f t="shared" si="9"/>
        <v>16</v>
      </c>
    </row>
    <row r="29" spans="1:20" ht="12.95" customHeight="1">
      <c r="A29" s="150">
        <v>24</v>
      </c>
      <c r="B29" s="9" t="s">
        <v>1041</v>
      </c>
      <c r="C29" s="109">
        <v>8</v>
      </c>
      <c r="D29" s="109">
        <v>0</v>
      </c>
      <c r="E29" s="110">
        <f t="shared" si="0"/>
        <v>8</v>
      </c>
      <c r="F29" s="109">
        <v>2</v>
      </c>
      <c r="G29" s="109">
        <v>0</v>
      </c>
      <c r="H29" s="110">
        <f t="shared" si="1"/>
        <v>2</v>
      </c>
      <c r="I29" s="109">
        <v>39</v>
      </c>
      <c r="J29" s="109">
        <v>0</v>
      </c>
      <c r="K29" s="110">
        <f t="shared" si="2"/>
        <v>39</v>
      </c>
      <c r="L29" s="109">
        <v>9</v>
      </c>
      <c r="M29" s="109">
        <v>0</v>
      </c>
      <c r="N29" s="110">
        <f t="shared" si="3"/>
        <v>9</v>
      </c>
      <c r="O29" s="109">
        <f t="shared" si="4"/>
        <v>47</v>
      </c>
      <c r="P29" s="109">
        <f t="shared" si="5"/>
        <v>0</v>
      </c>
      <c r="Q29" s="110">
        <f t="shared" si="6"/>
        <v>47</v>
      </c>
      <c r="R29" s="109">
        <f t="shared" si="7"/>
        <v>11</v>
      </c>
      <c r="S29" s="109">
        <f t="shared" si="8"/>
        <v>0</v>
      </c>
      <c r="T29" s="110">
        <f t="shared" si="9"/>
        <v>11</v>
      </c>
    </row>
    <row r="30" spans="1:20" ht="12.95" customHeight="1">
      <c r="A30" s="150">
        <v>25</v>
      </c>
      <c r="B30" s="9" t="s">
        <v>1042</v>
      </c>
      <c r="C30" s="109">
        <v>10</v>
      </c>
      <c r="D30" s="109">
        <v>1</v>
      </c>
      <c r="E30" s="110">
        <f t="shared" si="0"/>
        <v>11</v>
      </c>
      <c r="F30" s="109">
        <v>2</v>
      </c>
      <c r="G30" s="109">
        <v>2</v>
      </c>
      <c r="H30" s="110">
        <f t="shared" si="1"/>
        <v>4</v>
      </c>
      <c r="I30" s="109">
        <v>123</v>
      </c>
      <c r="J30" s="109">
        <v>3</v>
      </c>
      <c r="K30" s="110">
        <f t="shared" si="2"/>
        <v>126</v>
      </c>
      <c r="L30" s="109">
        <v>7</v>
      </c>
      <c r="M30" s="109">
        <v>0</v>
      </c>
      <c r="N30" s="110">
        <f t="shared" si="3"/>
        <v>7</v>
      </c>
      <c r="O30" s="109">
        <f t="shared" si="4"/>
        <v>133</v>
      </c>
      <c r="P30" s="109">
        <f t="shared" si="5"/>
        <v>4</v>
      </c>
      <c r="Q30" s="110">
        <f t="shared" si="6"/>
        <v>137</v>
      </c>
      <c r="R30" s="109">
        <f t="shared" si="7"/>
        <v>9</v>
      </c>
      <c r="S30" s="109">
        <f t="shared" si="8"/>
        <v>2</v>
      </c>
      <c r="T30" s="110">
        <f t="shared" si="9"/>
        <v>11</v>
      </c>
    </row>
    <row r="31" spans="1:20" ht="12.95" customHeight="1">
      <c r="A31" s="150">
        <v>26</v>
      </c>
      <c r="B31" s="9" t="s">
        <v>1043</v>
      </c>
      <c r="C31" s="109">
        <v>0</v>
      </c>
      <c r="D31" s="109">
        <v>0</v>
      </c>
      <c r="E31" s="110">
        <f t="shared" si="0"/>
        <v>0</v>
      </c>
      <c r="F31" s="109">
        <v>0</v>
      </c>
      <c r="G31" s="109">
        <v>0</v>
      </c>
      <c r="H31" s="110">
        <f t="shared" si="1"/>
        <v>0</v>
      </c>
      <c r="I31" s="109">
        <v>4</v>
      </c>
      <c r="J31" s="109">
        <v>0</v>
      </c>
      <c r="K31" s="110">
        <f t="shared" si="2"/>
        <v>4</v>
      </c>
      <c r="L31" s="109">
        <v>0</v>
      </c>
      <c r="M31" s="109">
        <v>0</v>
      </c>
      <c r="N31" s="110">
        <f t="shared" si="3"/>
        <v>0</v>
      </c>
      <c r="O31" s="109">
        <f t="shared" si="4"/>
        <v>4</v>
      </c>
      <c r="P31" s="109">
        <f t="shared" si="5"/>
        <v>0</v>
      </c>
      <c r="Q31" s="110">
        <f t="shared" si="6"/>
        <v>4</v>
      </c>
      <c r="R31" s="109">
        <f t="shared" si="7"/>
        <v>0</v>
      </c>
      <c r="S31" s="109">
        <f t="shared" si="8"/>
        <v>0</v>
      </c>
      <c r="T31" s="110">
        <f t="shared" si="9"/>
        <v>0</v>
      </c>
    </row>
    <row r="32" spans="1:20" ht="12.95" customHeight="1">
      <c r="A32" s="150">
        <v>27</v>
      </c>
      <c r="B32" s="9" t="s">
        <v>1044</v>
      </c>
      <c r="C32" s="109">
        <v>2</v>
      </c>
      <c r="D32" s="109">
        <v>0</v>
      </c>
      <c r="E32" s="110">
        <f t="shared" si="0"/>
        <v>2</v>
      </c>
      <c r="F32" s="109">
        <v>0</v>
      </c>
      <c r="G32" s="109">
        <v>0</v>
      </c>
      <c r="H32" s="110">
        <f t="shared" si="1"/>
        <v>0</v>
      </c>
      <c r="I32" s="109">
        <v>12</v>
      </c>
      <c r="J32" s="109">
        <v>0</v>
      </c>
      <c r="K32" s="110">
        <f t="shared" si="2"/>
        <v>12</v>
      </c>
      <c r="L32" s="109">
        <v>3</v>
      </c>
      <c r="M32" s="109">
        <v>0</v>
      </c>
      <c r="N32" s="110">
        <f t="shared" si="3"/>
        <v>3</v>
      </c>
      <c r="O32" s="109">
        <f t="shared" si="4"/>
        <v>14</v>
      </c>
      <c r="P32" s="109">
        <f t="shared" si="5"/>
        <v>0</v>
      </c>
      <c r="Q32" s="110">
        <f t="shared" si="6"/>
        <v>14</v>
      </c>
      <c r="R32" s="109">
        <f t="shared" si="7"/>
        <v>3</v>
      </c>
      <c r="S32" s="109">
        <f t="shared" si="8"/>
        <v>0</v>
      </c>
      <c r="T32" s="110">
        <f t="shared" si="9"/>
        <v>3</v>
      </c>
    </row>
    <row r="33" spans="1:20" ht="12.95" customHeight="1">
      <c r="A33" s="150">
        <v>28</v>
      </c>
      <c r="B33" s="9" t="s">
        <v>1045</v>
      </c>
      <c r="C33" s="109">
        <v>0</v>
      </c>
      <c r="D33" s="109">
        <v>0</v>
      </c>
      <c r="E33" s="110">
        <f t="shared" si="0"/>
        <v>0</v>
      </c>
      <c r="F33" s="109">
        <v>0</v>
      </c>
      <c r="G33" s="109">
        <v>0</v>
      </c>
      <c r="H33" s="110">
        <f t="shared" si="1"/>
        <v>0</v>
      </c>
      <c r="I33" s="109">
        <v>27</v>
      </c>
      <c r="J33" s="109">
        <v>0</v>
      </c>
      <c r="K33" s="110">
        <f t="shared" si="2"/>
        <v>27</v>
      </c>
      <c r="L33" s="109">
        <v>1</v>
      </c>
      <c r="M33" s="109">
        <v>0</v>
      </c>
      <c r="N33" s="110">
        <f t="shared" si="3"/>
        <v>1</v>
      </c>
      <c r="O33" s="109">
        <f t="shared" si="4"/>
        <v>27</v>
      </c>
      <c r="P33" s="109">
        <f t="shared" si="5"/>
        <v>0</v>
      </c>
      <c r="Q33" s="110">
        <f t="shared" si="6"/>
        <v>27</v>
      </c>
      <c r="R33" s="109">
        <f t="shared" si="7"/>
        <v>1</v>
      </c>
      <c r="S33" s="109">
        <f t="shared" si="8"/>
        <v>0</v>
      </c>
      <c r="T33" s="110">
        <f t="shared" si="9"/>
        <v>1</v>
      </c>
    </row>
    <row r="34" spans="1:20" ht="12.95" customHeight="1">
      <c r="A34" s="150">
        <v>29</v>
      </c>
      <c r="B34" s="9" t="s">
        <v>1046</v>
      </c>
      <c r="C34" s="109">
        <v>4</v>
      </c>
      <c r="D34" s="109">
        <v>0</v>
      </c>
      <c r="E34" s="110">
        <f t="shared" si="0"/>
        <v>4</v>
      </c>
      <c r="F34" s="109">
        <v>4</v>
      </c>
      <c r="G34" s="109">
        <v>0</v>
      </c>
      <c r="H34" s="110">
        <f t="shared" si="1"/>
        <v>4</v>
      </c>
      <c r="I34" s="109">
        <v>15</v>
      </c>
      <c r="J34" s="109">
        <v>4</v>
      </c>
      <c r="K34" s="110">
        <f t="shared" si="2"/>
        <v>19</v>
      </c>
      <c r="L34" s="109">
        <v>1</v>
      </c>
      <c r="M34" s="109">
        <v>0</v>
      </c>
      <c r="N34" s="110">
        <f t="shared" si="3"/>
        <v>1</v>
      </c>
      <c r="O34" s="109">
        <f t="shared" si="4"/>
        <v>19</v>
      </c>
      <c r="P34" s="109">
        <f t="shared" si="5"/>
        <v>4</v>
      </c>
      <c r="Q34" s="110">
        <f t="shared" si="6"/>
        <v>23</v>
      </c>
      <c r="R34" s="109">
        <f t="shared" si="7"/>
        <v>5</v>
      </c>
      <c r="S34" s="109">
        <f t="shared" si="8"/>
        <v>0</v>
      </c>
      <c r="T34" s="110">
        <f t="shared" si="9"/>
        <v>5</v>
      </c>
    </row>
    <row r="35" spans="1:20" ht="12.95" customHeight="1">
      <c r="A35" s="150">
        <v>30</v>
      </c>
      <c r="B35" s="9" t="s">
        <v>1047</v>
      </c>
      <c r="C35" s="109">
        <v>0</v>
      </c>
      <c r="D35" s="109">
        <v>0</v>
      </c>
      <c r="E35" s="110">
        <f t="shared" si="0"/>
        <v>0</v>
      </c>
      <c r="F35" s="109">
        <v>0</v>
      </c>
      <c r="G35" s="109">
        <v>0</v>
      </c>
      <c r="H35" s="110">
        <f t="shared" si="1"/>
        <v>0</v>
      </c>
      <c r="I35" s="109">
        <v>5</v>
      </c>
      <c r="J35" s="109">
        <v>0</v>
      </c>
      <c r="K35" s="110">
        <f t="shared" si="2"/>
        <v>5</v>
      </c>
      <c r="L35" s="109">
        <v>3</v>
      </c>
      <c r="M35" s="109">
        <v>0</v>
      </c>
      <c r="N35" s="110">
        <f t="shared" si="3"/>
        <v>3</v>
      </c>
      <c r="O35" s="109">
        <f t="shared" si="4"/>
        <v>5</v>
      </c>
      <c r="P35" s="109">
        <f t="shared" si="5"/>
        <v>0</v>
      </c>
      <c r="Q35" s="110">
        <f t="shared" si="6"/>
        <v>5</v>
      </c>
      <c r="R35" s="109">
        <f t="shared" si="7"/>
        <v>3</v>
      </c>
      <c r="S35" s="109">
        <f t="shared" si="8"/>
        <v>0</v>
      </c>
      <c r="T35" s="110">
        <f t="shared" si="9"/>
        <v>3</v>
      </c>
    </row>
    <row r="36" spans="1:20" ht="12.95" customHeight="1">
      <c r="A36" s="150">
        <v>31</v>
      </c>
      <c r="B36" s="9" t="s">
        <v>1048</v>
      </c>
      <c r="C36" s="109">
        <v>3</v>
      </c>
      <c r="D36" s="109">
        <v>0</v>
      </c>
      <c r="E36" s="110">
        <f t="shared" si="0"/>
        <v>3</v>
      </c>
      <c r="F36" s="109">
        <v>0</v>
      </c>
      <c r="G36" s="109">
        <v>0</v>
      </c>
      <c r="H36" s="110">
        <f t="shared" si="1"/>
        <v>0</v>
      </c>
      <c r="I36" s="109">
        <v>28</v>
      </c>
      <c r="J36" s="109">
        <v>0</v>
      </c>
      <c r="K36" s="110">
        <f t="shared" si="2"/>
        <v>28</v>
      </c>
      <c r="L36" s="109">
        <v>1</v>
      </c>
      <c r="M36" s="109">
        <v>0</v>
      </c>
      <c r="N36" s="110">
        <f t="shared" si="3"/>
        <v>1</v>
      </c>
      <c r="O36" s="109">
        <f t="shared" si="4"/>
        <v>31</v>
      </c>
      <c r="P36" s="109">
        <f t="shared" si="5"/>
        <v>0</v>
      </c>
      <c r="Q36" s="110">
        <f t="shared" si="6"/>
        <v>31</v>
      </c>
      <c r="R36" s="109">
        <f t="shared" si="7"/>
        <v>1</v>
      </c>
      <c r="S36" s="109">
        <f t="shared" si="8"/>
        <v>0</v>
      </c>
      <c r="T36" s="110">
        <f t="shared" si="9"/>
        <v>1</v>
      </c>
    </row>
    <row r="37" spans="1:20" ht="12.95" customHeight="1">
      <c r="A37" s="150">
        <v>32</v>
      </c>
      <c r="B37" s="9" t="s">
        <v>1049</v>
      </c>
      <c r="C37" s="109">
        <v>1</v>
      </c>
      <c r="D37" s="109">
        <v>0</v>
      </c>
      <c r="E37" s="110">
        <f t="shared" si="0"/>
        <v>1</v>
      </c>
      <c r="F37" s="109">
        <v>2</v>
      </c>
      <c r="G37" s="109">
        <v>0</v>
      </c>
      <c r="H37" s="110">
        <f t="shared" si="1"/>
        <v>2</v>
      </c>
      <c r="I37" s="109">
        <v>2</v>
      </c>
      <c r="J37" s="109">
        <v>0</v>
      </c>
      <c r="K37" s="110">
        <f t="shared" si="2"/>
        <v>2</v>
      </c>
      <c r="L37" s="109">
        <v>3</v>
      </c>
      <c r="M37" s="109">
        <v>0</v>
      </c>
      <c r="N37" s="110">
        <f t="shared" si="3"/>
        <v>3</v>
      </c>
      <c r="O37" s="109">
        <f t="shared" si="4"/>
        <v>3</v>
      </c>
      <c r="P37" s="109">
        <f t="shared" si="5"/>
        <v>0</v>
      </c>
      <c r="Q37" s="110">
        <f t="shared" si="6"/>
        <v>3</v>
      </c>
      <c r="R37" s="109">
        <f t="shared" si="7"/>
        <v>5</v>
      </c>
      <c r="S37" s="109">
        <f t="shared" si="8"/>
        <v>0</v>
      </c>
      <c r="T37" s="110">
        <f t="shared" si="9"/>
        <v>5</v>
      </c>
    </row>
    <row r="38" spans="1:20" ht="12.95" customHeight="1">
      <c r="A38" s="150">
        <v>33</v>
      </c>
      <c r="B38" s="9" t="s">
        <v>1050</v>
      </c>
      <c r="C38" s="109">
        <v>4</v>
      </c>
      <c r="D38" s="109">
        <v>0</v>
      </c>
      <c r="E38" s="110">
        <f t="shared" si="0"/>
        <v>4</v>
      </c>
      <c r="F38" s="109">
        <v>0</v>
      </c>
      <c r="G38" s="109">
        <v>0</v>
      </c>
      <c r="H38" s="110">
        <f t="shared" si="1"/>
        <v>0</v>
      </c>
      <c r="I38" s="109">
        <v>14</v>
      </c>
      <c r="J38" s="109">
        <v>0</v>
      </c>
      <c r="K38" s="110">
        <f t="shared" si="2"/>
        <v>14</v>
      </c>
      <c r="L38" s="109">
        <v>2</v>
      </c>
      <c r="M38" s="109">
        <v>0</v>
      </c>
      <c r="N38" s="110">
        <f t="shared" si="3"/>
        <v>2</v>
      </c>
      <c r="O38" s="109">
        <f t="shared" si="4"/>
        <v>18</v>
      </c>
      <c r="P38" s="109">
        <f t="shared" si="5"/>
        <v>0</v>
      </c>
      <c r="Q38" s="110">
        <f t="shared" si="6"/>
        <v>18</v>
      </c>
      <c r="R38" s="109">
        <f t="shared" si="7"/>
        <v>2</v>
      </c>
      <c r="S38" s="109">
        <f t="shared" si="8"/>
        <v>0</v>
      </c>
      <c r="T38" s="110">
        <f t="shared" si="9"/>
        <v>2</v>
      </c>
    </row>
    <row r="39" spans="1:20" ht="12.95" customHeight="1">
      <c r="A39" s="150">
        <v>35</v>
      </c>
      <c r="B39" s="9" t="s">
        <v>1051</v>
      </c>
      <c r="C39" s="109">
        <v>0</v>
      </c>
      <c r="D39" s="109">
        <v>0</v>
      </c>
      <c r="E39" s="110">
        <f t="shared" si="0"/>
        <v>0</v>
      </c>
      <c r="F39" s="109">
        <v>0</v>
      </c>
      <c r="G39" s="109">
        <v>0</v>
      </c>
      <c r="H39" s="110">
        <f t="shared" si="1"/>
        <v>0</v>
      </c>
      <c r="I39" s="109">
        <v>6</v>
      </c>
      <c r="J39" s="109">
        <v>1</v>
      </c>
      <c r="K39" s="110">
        <f t="shared" si="2"/>
        <v>7</v>
      </c>
      <c r="L39" s="109">
        <v>0</v>
      </c>
      <c r="M39" s="109">
        <v>0</v>
      </c>
      <c r="N39" s="110">
        <f t="shared" si="3"/>
        <v>0</v>
      </c>
      <c r="O39" s="109">
        <f t="shared" si="4"/>
        <v>6</v>
      </c>
      <c r="P39" s="109">
        <f t="shared" si="5"/>
        <v>1</v>
      </c>
      <c r="Q39" s="110">
        <f t="shared" si="6"/>
        <v>7</v>
      </c>
      <c r="R39" s="109">
        <f t="shared" si="7"/>
        <v>0</v>
      </c>
      <c r="S39" s="109">
        <f t="shared" si="8"/>
        <v>0</v>
      </c>
      <c r="T39" s="110">
        <f t="shared" si="9"/>
        <v>0</v>
      </c>
    </row>
    <row r="40" spans="1:20" ht="12.95" customHeight="1">
      <c r="A40" s="150">
        <v>36</v>
      </c>
      <c r="B40" s="9" t="s">
        <v>1052</v>
      </c>
      <c r="C40" s="109">
        <v>0</v>
      </c>
      <c r="D40" s="109">
        <v>0</v>
      </c>
      <c r="E40" s="110">
        <f t="shared" si="0"/>
        <v>0</v>
      </c>
      <c r="F40" s="109">
        <v>0</v>
      </c>
      <c r="G40" s="109">
        <v>0</v>
      </c>
      <c r="H40" s="110">
        <f t="shared" si="1"/>
        <v>0</v>
      </c>
      <c r="I40" s="109">
        <v>3</v>
      </c>
      <c r="J40" s="109">
        <v>0</v>
      </c>
      <c r="K40" s="110">
        <f t="shared" si="2"/>
        <v>3</v>
      </c>
      <c r="L40" s="109">
        <v>0</v>
      </c>
      <c r="M40" s="109">
        <v>0</v>
      </c>
      <c r="N40" s="110">
        <f t="shared" si="3"/>
        <v>0</v>
      </c>
      <c r="O40" s="109">
        <f t="shared" si="4"/>
        <v>3</v>
      </c>
      <c r="P40" s="109">
        <f t="shared" si="5"/>
        <v>0</v>
      </c>
      <c r="Q40" s="110">
        <f t="shared" si="6"/>
        <v>3</v>
      </c>
      <c r="R40" s="109">
        <f t="shared" si="7"/>
        <v>0</v>
      </c>
      <c r="S40" s="109">
        <f t="shared" si="8"/>
        <v>0</v>
      </c>
      <c r="T40" s="110">
        <f t="shared" si="9"/>
        <v>0</v>
      </c>
    </row>
    <row r="41" spans="1:20" ht="12.95" customHeight="1">
      <c r="A41" s="150">
        <v>37</v>
      </c>
      <c r="B41" s="9" t="s">
        <v>1053</v>
      </c>
      <c r="C41" s="109">
        <v>0</v>
      </c>
      <c r="D41" s="109">
        <v>0</v>
      </c>
      <c r="E41" s="110">
        <f t="shared" si="0"/>
        <v>0</v>
      </c>
      <c r="F41" s="109">
        <v>0</v>
      </c>
      <c r="G41" s="109">
        <v>0</v>
      </c>
      <c r="H41" s="110">
        <f t="shared" si="1"/>
        <v>0</v>
      </c>
      <c r="I41" s="109">
        <v>1</v>
      </c>
      <c r="J41" s="109">
        <v>0</v>
      </c>
      <c r="K41" s="110">
        <f t="shared" si="2"/>
        <v>1</v>
      </c>
      <c r="L41" s="109">
        <v>1</v>
      </c>
      <c r="M41" s="109">
        <v>0</v>
      </c>
      <c r="N41" s="110">
        <f t="shared" si="3"/>
        <v>1</v>
      </c>
      <c r="O41" s="109">
        <f t="shared" si="4"/>
        <v>1</v>
      </c>
      <c r="P41" s="109">
        <f t="shared" si="5"/>
        <v>0</v>
      </c>
      <c r="Q41" s="110">
        <f t="shared" si="6"/>
        <v>1</v>
      </c>
      <c r="R41" s="109">
        <f t="shared" si="7"/>
        <v>1</v>
      </c>
      <c r="S41" s="109">
        <f t="shared" si="8"/>
        <v>0</v>
      </c>
      <c r="T41" s="110">
        <f t="shared" si="9"/>
        <v>1</v>
      </c>
    </row>
    <row r="42" spans="1:20" ht="12.95" customHeight="1">
      <c r="A42" s="150">
        <v>38</v>
      </c>
      <c r="B42" s="9" t="s">
        <v>1054</v>
      </c>
      <c r="C42" s="109">
        <v>0</v>
      </c>
      <c r="D42" s="109">
        <v>0</v>
      </c>
      <c r="E42" s="110">
        <f t="shared" si="0"/>
        <v>0</v>
      </c>
      <c r="F42" s="109">
        <v>0</v>
      </c>
      <c r="G42" s="109">
        <v>0</v>
      </c>
      <c r="H42" s="110">
        <f t="shared" si="1"/>
        <v>0</v>
      </c>
      <c r="I42" s="109">
        <v>14</v>
      </c>
      <c r="J42" s="109">
        <v>0</v>
      </c>
      <c r="K42" s="110">
        <f t="shared" si="2"/>
        <v>14</v>
      </c>
      <c r="L42" s="109">
        <v>0</v>
      </c>
      <c r="M42" s="109">
        <v>0</v>
      </c>
      <c r="N42" s="110">
        <f t="shared" si="3"/>
        <v>0</v>
      </c>
      <c r="O42" s="109">
        <f t="shared" si="4"/>
        <v>14</v>
      </c>
      <c r="P42" s="109">
        <f t="shared" si="5"/>
        <v>0</v>
      </c>
      <c r="Q42" s="110">
        <f t="shared" si="6"/>
        <v>14</v>
      </c>
      <c r="R42" s="109">
        <f t="shared" si="7"/>
        <v>0</v>
      </c>
      <c r="S42" s="109">
        <f t="shared" si="8"/>
        <v>0</v>
      </c>
      <c r="T42" s="110">
        <f t="shared" si="9"/>
        <v>0</v>
      </c>
    </row>
    <row r="43" spans="1:20" ht="12.95" customHeight="1">
      <c r="A43" s="150">
        <v>39</v>
      </c>
      <c r="B43" s="9" t="s">
        <v>1055</v>
      </c>
      <c r="C43" s="109">
        <v>0</v>
      </c>
      <c r="D43" s="109">
        <v>0</v>
      </c>
      <c r="E43" s="110">
        <f t="shared" si="0"/>
        <v>0</v>
      </c>
      <c r="F43" s="109">
        <v>0</v>
      </c>
      <c r="G43" s="109">
        <v>0</v>
      </c>
      <c r="H43" s="110">
        <f t="shared" si="1"/>
        <v>0</v>
      </c>
      <c r="I43" s="109">
        <v>4</v>
      </c>
      <c r="J43" s="109">
        <v>0</v>
      </c>
      <c r="K43" s="110">
        <f t="shared" si="2"/>
        <v>4</v>
      </c>
      <c r="L43" s="109">
        <v>0</v>
      </c>
      <c r="M43" s="109">
        <v>0</v>
      </c>
      <c r="N43" s="110">
        <f t="shared" si="3"/>
        <v>0</v>
      </c>
      <c r="O43" s="109">
        <f t="shared" si="4"/>
        <v>4</v>
      </c>
      <c r="P43" s="109">
        <f t="shared" si="5"/>
        <v>0</v>
      </c>
      <c r="Q43" s="110">
        <f t="shared" si="6"/>
        <v>4</v>
      </c>
      <c r="R43" s="109">
        <f t="shared" si="7"/>
        <v>0</v>
      </c>
      <c r="S43" s="109">
        <f t="shared" si="8"/>
        <v>0</v>
      </c>
      <c r="T43" s="110">
        <f t="shared" si="9"/>
        <v>0</v>
      </c>
    </row>
    <row r="44" spans="1:20" ht="12.95" customHeight="1">
      <c r="A44" s="150">
        <v>41</v>
      </c>
      <c r="B44" s="9" t="s">
        <v>1056</v>
      </c>
      <c r="C44" s="109">
        <v>7</v>
      </c>
      <c r="D44" s="109">
        <v>0</v>
      </c>
      <c r="E44" s="110">
        <f t="shared" si="0"/>
        <v>7</v>
      </c>
      <c r="F44" s="109">
        <v>0</v>
      </c>
      <c r="G44" s="109">
        <v>0</v>
      </c>
      <c r="H44" s="110">
        <f t="shared" si="1"/>
        <v>0</v>
      </c>
      <c r="I44" s="109">
        <v>224</v>
      </c>
      <c r="J44" s="109">
        <v>0</v>
      </c>
      <c r="K44" s="110">
        <f t="shared" si="2"/>
        <v>224</v>
      </c>
      <c r="L44" s="109">
        <v>1</v>
      </c>
      <c r="M44" s="109">
        <v>0</v>
      </c>
      <c r="N44" s="110">
        <f t="shared" si="3"/>
        <v>1</v>
      </c>
      <c r="O44" s="109">
        <f t="shared" si="4"/>
        <v>231</v>
      </c>
      <c r="P44" s="109">
        <f t="shared" si="5"/>
        <v>0</v>
      </c>
      <c r="Q44" s="110">
        <f t="shared" si="6"/>
        <v>231</v>
      </c>
      <c r="R44" s="109">
        <f t="shared" si="7"/>
        <v>1</v>
      </c>
      <c r="S44" s="109">
        <f t="shared" si="8"/>
        <v>0</v>
      </c>
      <c r="T44" s="110">
        <f t="shared" si="9"/>
        <v>1</v>
      </c>
    </row>
    <row r="45" spans="1:20" ht="12.95" customHeight="1">
      <c r="A45" s="150">
        <v>42</v>
      </c>
      <c r="B45" s="9" t="s">
        <v>1057</v>
      </c>
      <c r="C45" s="109">
        <v>1</v>
      </c>
      <c r="D45" s="109">
        <v>0</v>
      </c>
      <c r="E45" s="110">
        <f t="shared" si="0"/>
        <v>1</v>
      </c>
      <c r="F45" s="109">
        <v>0</v>
      </c>
      <c r="G45" s="109">
        <v>0</v>
      </c>
      <c r="H45" s="110">
        <f t="shared" si="1"/>
        <v>0</v>
      </c>
      <c r="I45" s="109">
        <v>57</v>
      </c>
      <c r="J45" s="109">
        <v>0</v>
      </c>
      <c r="K45" s="110">
        <f t="shared" si="2"/>
        <v>57</v>
      </c>
      <c r="L45" s="109">
        <v>2</v>
      </c>
      <c r="M45" s="109">
        <v>0</v>
      </c>
      <c r="N45" s="110">
        <f t="shared" si="3"/>
        <v>2</v>
      </c>
      <c r="O45" s="109">
        <f t="shared" si="4"/>
        <v>58</v>
      </c>
      <c r="P45" s="109">
        <f t="shared" si="5"/>
        <v>0</v>
      </c>
      <c r="Q45" s="110">
        <f t="shared" si="6"/>
        <v>58</v>
      </c>
      <c r="R45" s="109">
        <f t="shared" si="7"/>
        <v>2</v>
      </c>
      <c r="S45" s="109">
        <f t="shared" si="8"/>
        <v>0</v>
      </c>
      <c r="T45" s="110">
        <f t="shared" si="9"/>
        <v>2</v>
      </c>
    </row>
    <row r="46" spans="1:20" ht="12.95" customHeight="1">
      <c r="A46" s="150">
        <v>43</v>
      </c>
      <c r="B46" s="9" t="s">
        <v>1058</v>
      </c>
      <c r="C46" s="109">
        <v>2</v>
      </c>
      <c r="D46" s="109">
        <v>0</v>
      </c>
      <c r="E46" s="110">
        <f t="shared" si="0"/>
        <v>2</v>
      </c>
      <c r="F46" s="109">
        <v>0</v>
      </c>
      <c r="G46" s="109">
        <v>0</v>
      </c>
      <c r="H46" s="110">
        <f t="shared" si="1"/>
        <v>0</v>
      </c>
      <c r="I46" s="109">
        <v>113</v>
      </c>
      <c r="J46" s="109">
        <v>0</v>
      </c>
      <c r="K46" s="110">
        <f t="shared" si="2"/>
        <v>113</v>
      </c>
      <c r="L46" s="109">
        <v>1</v>
      </c>
      <c r="M46" s="109">
        <v>0</v>
      </c>
      <c r="N46" s="110">
        <f t="shared" si="3"/>
        <v>1</v>
      </c>
      <c r="O46" s="109">
        <f t="shared" si="4"/>
        <v>115</v>
      </c>
      <c r="P46" s="109">
        <f t="shared" si="5"/>
        <v>0</v>
      </c>
      <c r="Q46" s="110">
        <f t="shared" si="6"/>
        <v>115</v>
      </c>
      <c r="R46" s="109">
        <f t="shared" si="7"/>
        <v>1</v>
      </c>
      <c r="S46" s="109">
        <f t="shared" si="8"/>
        <v>0</v>
      </c>
      <c r="T46" s="110">
        <f t="shared" si="9"/>
        <v>1</v>
      </c>
    </row>
    <row r="47" spans="1:20" ht="12.95" customHeight="1">
      <c r="A47" s="150">
        <v>45</v>
      </c>
      <c r="B47" s="9" t="s">
        <v>1059</v>
      </c>
      <c r="C47" s="109">
        <v>0</v>
      </c>
      <c r="D47" s="109">
        <v>0</v>
      </c>
      <c r="E47" s="110">
        <f t="shared" si="0"/>
        <v>0</v>
      </c>
      <c r="F47" s="109">
        <v>0</v>
      </c>
      <c r="G47" s="109">
        <v>0</v>
      </c>
      <c r="H47" s="110">
        <f t="shared" si="1"/>
        <v>0</v>
      </c>
      <c r="I47" s="109">
        <v>6</v>
      </c>
      <c r="J47" s="109">
        <v>0</v>
      </c>
      <c r="K47" s="110">
        <f t="shared" si="2"/>
        <v>6</v>
      </c>
      <c r="L47" s="109">
        <v>0</v>
      </c>
      <c r="M47" s="109">
        <v>0</v>
      </c>
      <c r="N47" s="110">
        <f t="shared" si="3"/>
        <v>0</v>
      </c>
      <c r="O47" s="109">
        <f t="shared" si="4"/>
        <v>6</v>
      </c>
      <c r="P47" s="109">
        <f t="shared" si="5"/>
        <v>0</v>
      </c>
      <c r="Q47" s="110">
        <f t="shared" si="6"/>
        <v>6</v>
      </c>
      <c r="R47" s="109">
        <f t="shared" si="7"/>
        <v>0</v>
      </c>
      <c r="S47" s="109">
        <f t="shared" si="8"/>
        <v>0</v>
      </c>
      <c r="T47" s="110">
        <f t="shared" si="9"/>
        <v>0</v>
      </c>
    </row>
    <row r="48" spans="1:20" ht="12.95" customHeight="1">
      <c r="A48" s="150">
        <v>46</v>
      </c>
      <c r="B48" s="9" t="s">
        <v>1060</v>
      </c>
      <c r="C48" s="109">
        <v>3</v>
      </c>
      <c r="D48" s="109">
        <v>0</v>
      </c>
      <c r="E48" s="110">
        <f t="shared" si="0"/>
        <v>3</v>
      </c>
      <c r="F48" s="109">
        <v>1</v>
      </c>
      <c r="G48" s="109">
        <v>0</v>
      </c>
      <c r="H48" s="110">
        <f t="shared" si="1"/>
        <v>1</v>
      </c>
      <c r="I48" s="109">
        <v>23</v>
      </c>
      <c r="J48" s="109">
        <v>3</v>
      </c>
      <c r="K48" s="110">
        <f t="shared" si="2"/>
        <v>26</v>
      </c>
      <c r="L48" s="109">
        <v>1</v>
      </c>
      <c r="M48" s="109">
        <v>0</v>
      </c>
      <c r="N48" s="110">
        <f t="shared" si="3"/>
        <v>1</v>
      </c>
      <c r="O48" s="109">
        <f t="shared" si="4"/>
        <v>26</v>
      </c>
      <c r="P48" s="109">
        <f t="shared" si="5"/>
        <v>3</v>
      </c>
      <c r="Q48" s="110">
        <f t="shared" si="6"/>
        <v>29</v>
      </c>
      <c r="R48" s="109">
        <f t="shared" si="7"/>
        <v>2</v>
      </c>
      <c r="S48" s="109">
        <f t="shared" si="8"/>
        <v>0</v>
      </c>
      <c r="T48" s="110">
        <f t="shared" si="9"/>
        <v>2</v>
      </c>
    </row>
    <row r="49" spans="1:21" ht="12.95" customHeight="1">
      <c r="A49" s="150">
        <v>47</v>
      </c>
      <c r="B49" s="9" t="s">
        <v>1061</v>
      </c>
      <c r="C49" s="109">
        <v>5</v>
      </c>
      <c r="D49" s="109">
        <v>1</v>
      </c>
      <c r="E49" s="110">
        <f t="shared" si="0"/>
        <v>6</v>
      </c>
      <c r="F49" s="109">
        <v>1</v>
      </c>
      <c r="G49" s="109">
        <v>0</v>
      </c>
      <c r="H49" s="110">
        <f t="shared" si="1"/>
        <v>1</v>
      </c>
      <c r="I49" s="109">
        <v>26</v>
      </c>
      <c r="J49" s="109">
        <v>3</v>
      </c>
      <c r="K49" s="110">
        <f t="shared" si="2"/>
        <v>29</v>
      </c>
      <c r="L49" s="109">
        <v>1</v>
      </c>
      <c r="M49" s="109">
        <v>0</v>
      </c>
      <c r="N49" s="110">
        <f t="shared" si="3"/>
        <v>1</v>
      </c>
      <c r="O49" s="109">
        <f t="shared" si="4"/>
        <v>31</v>
      </c>
      <c r="P49" s="109">
        <f t="shared" si="5"/>
        <v>4</v>
      </c>
      <c r="Q49" s="110">
        <f t="shared" si="6"/>
        <v>35</v>
      </c>
      <c r="R49" s="109">
        <f t="shared" si="7"/>
        <v>2</v>
      </c>
      <c r="S49" s="109">
        <f t="shared" si="8"/>
        <v>0</v>
      </c>
      <c r="T49" s="110">
        <f t="shared" si="9"/>
        <v>2</v>
      </c>
    </row>
    <row r="50" spans="1:21">
      <c r="A50" s="151">
        <v>49</v>
      </c>
      <c r="B50" s="147" t="s">
        <v>1062</v>
      </c>
      <c r="C50" s="148">
        <v>3</v>
      </c>
      <c r="D50" s="148">
        <v>0</v>
      </c>
      <c r="E50" s="149">
        <f t="shared" si="0"/>
        <v>3</v>
      </c>
      <c r="F50" s="148">
        <v>0</v>
      </c>
      <c r="G50" s="148">
        <v>0</v>
      </c>
      <c r="H50" s="149">
        <f t="shared" si="1"/>
        <v>0</v>
      </c>
      <c r="I50" s="148">
        <v>63</v>
      </c>
      <c r="J50" s="148">
        <v>1</v>
      </c>
      <c r="K50" s="149">
        <f t="shared" si="2"/>
        <v>64</v>
      </c>
      <c r="L50" s="148">
        <v>0</v>
      </c>
      <c r="M50" s="148">
        <v>1</v>
      </c>
      <c r="N50" s="149">
        <f t="shared" si="3"/>
        <v>1</v>
      </c>
      <c r="O50" s="148">
        <f t="shared" si="4"/>
        <v>66</v>
      </c>
      <c r="P50" s="148">
        <f t="shared" si="5"/>
        <v>1</v>
      </c>
      <c r="Q50" s="149">
        <f t="shared" si="6"/>
        <v>67</v>
      </c>
      <c r="R50" s="148">
        <f t="shared" si="7"/>
        <v>0</v>
      </c>
      <c r="S50" s="148">
        <f t="shared" si="8"/>
        <v>1</v>
      </c>
      <c r="T50" s="149">
        <f t="shared" si="9"/>
        <v>1</v>
      </c>
      <c r="U50" s="369"/>
    </row>
    <row r="51" spans="1:21" ht="12.75" customHeight="1">
      <c r="A51" s="147"/>
      <c r="B51" s="147"/>
      <c r="C51" s="109"/>
      <c r="D51" s="109"/>
      <c r="E51" s="110"/>
      <c r="F51" s="148"/>
      <c r="G51" s="148"/>
      <c r="H51" s="149"/>
      <c r="I51" s="148"/>
      <c r="J51" s="148"/>
      <c r="K51" s="148"/>
      <c r="L51" s="148"/>
      <c r="M51" s="109"/>
      <c r="N51" s="110"/>
      <c r="O51" s="109"/>
      <c r="P51" s="148"/>
      <c r="Q51" s="149"/>
      <c r="R51" s="148"/>
      <c r="S51" s="329" t="s">
        <v>3074</v>
      </c>
      <c r="T51" s="329"/>
      <c r="U51" s="329"/>
    </row>
    <row r="52" spans="1:21" s="5" customFormat="1" ht="60.75" customHeight="1">
      <c r="A52" s="775" t="s">
        <v>1007</v>
      </c>
      <c r="B52" s="778" t="s">
        <v>2900</v>
      </c>
      <c r="C52" s="728" t="s">
        <v>3177</v>
      </c>
      <c r="D52" s="729"/>
      <c r="E52" s="729"/>
      <c r="F52" s="729"/>
      <c r="G52" s="729"/>
      <c r="H52" s="729"/>
      <c r="I52" s="728" t="s">
        <v>3176</v>
      </c>
      <c r="J52" s="729"/>
      <c r="K52" s="729"/>
      <c r="L52" s="729"/>
      <c r="M52" s="729"/>
      <c r="N52" s="796"/>
      <c r="O52" s="728" t="s">
        <v>1010</v>
      </c>
      <c r="P52" s="729"/>
      <c r="Q52" s="729"/>
      <c r="R52" s="729"/>
      <c r="S52" s="729"/>
      <c r="T52" s="729"/>
    </row>
    <row r="53" spans="1:21" s="5" customFormat="1" ht="30" customHeight="1">
      <c r="A53" s="776"/>
      <c r="B53" s="779"/>
      <c r="C53" s="728" t="s">
        <v>2901</v>
      </c>
      <c r="D53" s="729"/>
      <c r="E53" s="796"/>
      <c r="F53" s="728" t="s">
        <v>2902</v>
      </c>
      <c r="G53" s="729"/>
      <c r="H53" s="796"/>
      <c r="I53" s="728" t="s">
        <v>2901</v>
      </c>
      <c r="J53" s="801"/>
      <c r="K53" s="802"/>
      <c r="L53" s="728" t="s">
        <v>2902</v>
      </c>
      <c r="M53" s="801"/>
      <c r="N53" s="802"/>
      <c r="O53" s="728" t="s">
        <v>2901</v>
      </c>
      <c r="P53" s="801"/>
      <c r="Q53" s="802"/>
      <c r="R53" s="728" t="s">
        <v>2902</v>
      </c>
      <c r="S53" s="801"/>
      <c r="T53" s="801"/>
    </row>
    <row r="54" spans="1:21" s="5" customFormat="1" ht="26.25" customHeight="1">
      <c r="A54" s="777"/>
      <c r="B54" s="780"/>
      <c r="C54" s="350" t="s">
        <v>1008</v>
      </c>
      <c r="D54" s="351" t="s">
        <v>1009</v>
      </c>
      <c r="E54" s="350" t="s">
        <v>1010</v>
      </c>
      <c r="F54" s="350" t="s">
        <v>1008</v>
      </c>
      <c r="G54" s="351" t="s">
        <v>1009</v>
      </c>
      <c r="H54" s="350" t="s">
        <v>1010</v>
      </c>
      <c r="I54" s="236" t="s">
        <v>1008</v>
      </c>
      <c r="J54" s="238" t="s">
        <v>1009</v>
      </c>
      <c r="K54" s="237" t="s">
        <v>1010</v>
      </c>
      <c r="L54" s="237" t="s">
        <v>1008</v>
      </c>
      <c r="M54" s="238" t="s">
        <v>1009</v>
      </c>
      <c r="N54" s="237" t="s">
        <v>1010</v>
      </c>
      <c r="O54" s="237" t="s">
        <v>1008</v>
      </c>
      <c r="P54" s="238" t="s">
        <v>1009</v>
      </c>
      <c r="Q54" s="237" t="s">
        <v>1010</v>
      </c>
      <c r="R54" s="237" t="s">
        <v>1008</v>
      </c>
      <c r="S54" s="238" t="s">
        <v>1009</v>
      </c>
      <c r="T54" s="235" t="s">
        <v>1010</v>
      </c>
    </row>
    <row r="55" spans="1:21" ht="12.95" customHeight="1">
      <c r="A55" s="11">
        <v>50</v>
      </c>
      <c r="B55" s="11" t="s">
        <v>1063</v>
      </c>
      <c r="C55" s="109">
        <v>0</v>
      </c>
      <c r="D55" s="109">
        <v>0</v>
      </c>
      <c r="E55" s="110">
        <f t="shared" ref="E55:E98" si="10">C55+D55</f>
        <v>0</v>
      </c>
      <c r="F55" s="109">
        <v>0</v>
      </c>
      <c r="G55" s="109">
        <v>0</v>
      </c>
      <c r="H55" s="110">
        <f>F55+G55</f>
        <v>0</v>
      </c>
      <c r="I55" s="109">
        <v>0</v>
      </c>
      <c r="J55" s="109">
        <v>0</v>
      </c>
      <c r="K55" s="110">
        <f>I55+J55</f>
        <v>0</v>
      </c>
      <c r="L55" s="109">
        <v>0</v>
      </c>
      <c r="M55" s="109">
        <v>0</v>
      </c>
      <c r="N55" s="110">
        <f>L55+M55</f>
        <v>0</v>
      </c>
      <c r="O55" s="109">
        <f>C55+I55</f>
        <v>0</v>
      </c>
      <c r="P55" s="109">
        <f>D55+J55</f>
        <v>0</v>
      </c>
      <c r="Q55" s="110">
        <f>O55+P55</f>
        <v>0</v>
      </c>
      <c r="R55" s="109">
        <f>F55+L55</f>
        <v>0</v>
      </c>
      <c r="S55" s="109">
        <f>G55+M55</f>
        <v>0</v>
      </c>
      <c r="T55" s="110">
        <f>R55+S55</f>
        <v>0</v>
      </c>
    </row>
    <row r="56" spans="1:21" ht="12.95" customHeight="1">
      <c r="A56" s="11">
        <v>51</v>
      </c>
      <c r="B56" s="11" t="s">
        <v>1064</v>
      </c>
      <c r="C56" s="109">
        <v>0</v>
      </c>
      <c r="D56" s="109">
        <v>0</v>
      </c>
      <c r="E56" s="110">
        <f t="shared" si="10"/>
        <v>0</v>
      </c>
      <c r="F56" s="109">
        <v>0</v>
      </c>
      <c r="G56" s="109">
        <v>0</v>
      </c>
      <c r="H56" s="110">
        <f t="shared" ref="H56:H98" si="11">F56+G56</f>
        <v>0</v>
      </c>
      <c r="I56" s="109">
        <v>1</v>
      </c>
      <c r="J56" s="109">
        <v>0</v>
      </c>
      <c r="K56" s="110">
        <f t="shared" ref="K56:K98" si="12">I56+J56</f>
        <v>1</v>
      </c>
      <c r="L56" s="109">
        <v>0</v>
      </c>
      <c r="M56" s="109">
        <v>0</v>
      </c>
      <c r="N56" s="110">
        <f t="shared" ref="N56:N98" si="13">L56+M56</f>
        <v>0</v>
      </c>
      <c r="O56" s="109">
        <f t="shared" ref="O56:O98" si="14">C56+I56</f>
        <v>1</v>
      </c>
      <c r="P56" s="109">
        <f t="shared" ref="P56:P98" si="15">D56+J56</f>
        <v>0</v>
      </c>
      <c r="Q56" s="110">
        <f t="shared" ref="Q56:Q98" si="16">O56+P56</f>
        <v>1</v>
      </c>
      <c r="R56" s="109">
        <f t="shared" ref="R56:R98" si="17">F56+L56</f>
        <v>0</v>
      </c>
      <c r="S56" s="109">
        <f t="shared" ref="S56:S98" si="18">G56+M56</f>
        <v>0</v>
      </c>
      <c r="T56" s="110">
        <f t="shared" ref="T56:T98" si="19">R56+S56</f>
        <v>0</v>
      </c>
    </row>
    <row r="57" spans="1:21" ht="12.95" customHeight="1">
      <c r="A57" s="11">
        <v>52</v>
      </c>
      <c r="B57" s="12" t="s">
        <v>1065</v>
      </c>
      <c r="C57" s="109">
        <v>1</v>
      </c>
      <c r="D57" s="109">
        <v>0</v>
      </c>
      <c r="E57" s="110">
        <f t="shared" si="10"/>
        <v>1</v>
      </c>
      <c r="F57" s="109">
        <v>0</v>
      </c>
      <c r="G57" s="109">
        <v>0</v>
      </c>
      <c r="H57" s="110">
        <f t="shared" si="11"/>
        <v>0</v>
      </c>
      <c r="I57" s="109">
        <v>18</v>
      </c>
      <c r="J57" s="109">
        <v>1</v>
      </c>
      <c r="K57" s="110">
        <f t="shared" si="12"/>
        <v>19</v>
      </c>
      <c r="L57" s="109">
        <v>0</v>
      </c>
      <c r="M57" s="109">
        <v>0</v>
      </c>
      <c r="N57" s="110">
        <f t="shared" si="13"/>
        <v>0</v>
      </c>
      <c r="O57" s="109">
        <f t="shared" si="14"/>
        <v>19</v>
      </c>
      <c r="P57" s="109">
        <f t="shared" si="15"/>
        <v>1</v>
      </c>
      <c r="Q57" s="110">
        <f t="shared" si="16"/>
        <v>20</v>
      </c>
      <c r="R57" s="109">
        <f t="shared" si="17"/>
        <v>0</v>
      </c>
      <c r="S57" s="109">
        <f t="shared" si="18"/>
        <v>0</v>
      </c>
      <c r="T57" s="110">
        <f t="shared" si="19"/>
        <v>0</v>
      </c>
    </row>
    <row r="58" spans="1:21" ht="12.95" customHeight="1">
      <c r="A58" s="11">
        <v>53</v>
      </c>
      <c r="B58" s="11" t="s">
        <v>1066</v>
      </c>
      <c r="C58" s="109">
        <v>0</v>
      </c>
      <c r="D58" s="109">
        <v>0</v>
      </c>
      <c r="E58" s="110">
        <f t="shared" si="10"/>
        <v>0</v>
      </c>
      <c r="F58" s="109">
        <v>0</v>
      </c>
      <c r="G58" s="109">
        <v>0</v>
      </c>
      <c r="H58" s="110">
        <f t="shared" si="11"/>
        <v>0</v>
      </c>
      <c r="I58" s="109">
        <v>0</v>
      </c>
      <c r="J58" s="109">
        <v>0</v>
      </c>
      <c r="K58" s="110">
        <f t="shared" si="12"/>
        <v>0</v>
      </c>
      <c r="L58" s="109">
        <v>0</v>
      </c>
      <c r="M58" s="109">
        <v>0</v>
      </c>
      <c r="N58" s="110">
        <f t="shared" si="13"/>
        <v>0</v>
      </c>
      <c r="O58" s="109">
        <f t="shared" si="14"/>
        <v>0</v>
      </c>
      <c r="P58" s="109">
        <f t="shared" si="15"/>
        <v>0</v>
      </c>
      <c r="Q58" s="110">
        <f t="shared" si="16"/>
        <v>0</v>
      </c>
      <c r="R58" s="109">
        <f t="shared" si="17"/>
        <v>0</v>
      </c>
      <c r="S58" s="109">
        <f t="shared" si="18"/>
        <v>0</v>
      </c>
      <c r="T58" s="110">
        <f t="shared" si="19"/>
        <v>0</v>
      </c>
    </row>
    <row r="59" spans="1:21" ht="12.95" customHeight="1">
      <c r="A59" s="11">
        <v>55</v>
      </c>
      <c r="B59" s="11" t="s">
        <v>1067</v>
      </c>
      <c r="C59" s="109">
        <v>0</v>
      </c>
      <c r="D59" s="109">
        <v>0</v>
      </c>
      <c r="E59" s="110">
        <f t="shared" si="10"/>
        <v>0</v>
      </c>
      <c r="F59" s="109">
        <v>0</v>
      </c>
      <c r="G59" s="109">
        <v>0</v>
      </c>
      <c r="H59" s="110">
        <f t="shared" si="11"/>
        <v>0</v>
      </c>
      <c r="I59" s="109">
        <v>8</v>
      </c>
      <c r="J59" s="109">
        <v>3</v>
      </c>
      <c r="K59" s="110">
        <f t="shared" si="12"/>
        <v>11</v>
      </c>
      <c r="L59" s="109">
        <v>0</v>
      </c>
      <c r="M59" s="109">
        <v>0</v>
      </c>
      <c r="N59" s="110">
        <f t="shared" si="13"/>
        <v>0</v>
      </c>
      <c r="O59" s="109">
        <f t="shared" si="14"/>
        <v>8</v>
      </c>
      <c r="P59" s="109">
        <f t="shared" si="15"/>
        <v>3</v>
      </c>
      <c r="Q59" s="110">
        <f t="shared" si="16"/>
        <v>11</v>
      </c>
      <c r="R59" s="109">
        <f t="shared" si="17"/>
        <v>0</v>
      </c>
      <c r="S59" s="109">
        <f t="shared" si="18"/>
        <v>0</v>
      </c>
      <c r="T59" s="110">
        <f t="shared" si="19"/>
        <v>0</v>
      </c>
    </row>
    <row r="60" spans="1:21" ht="12.95" customHeight="1">
      <c r="A60" s="11">
        <v>56</v>
      </c>
      <c r="B60" s="11" t="s">
        <v>1068</v>
      </c>
      <c r="C60" s="109">
        <v>4</v>
      </c>
      <c r="D60" s="109">
        <v>0</v>
      </c>
      <c r="E60" s="110">
        <f t="shared" si="10"/>
        <v>4</v>
      </c>
      <c r="F60" s="109">
        <v>0</v>
      </c>
      <c r="G60" s="109">
        <v>0</v>
      </c>
      <c r="H60" s="110">
        <f t="shared" si="11"/>
        <v>0</v>
      </c>
      <c r="I60" s="109">
        <v>12</v>
      </c>
      <c r="J60" s="109">
        <v>2</v>
      </c>
      <c r="K60" s="110">
        <f t="shared" si="12"/>
        <v>14</v>
      </c>
      <c r="L60" s="109">
        <v>0</v>
      </c>
      <c r="M60" s="109">
        <v>0</v>
      </c>
      <c r="N60" s="110">
        <f t="shared" si="13"/>
        <v>0</v>
      </c>
      <c r="O60" s="109">
        <f t="shared" si="14"/>
        <v>16</v>
      </c>
      <c r="P60" s="109">
        <f t="shared" si="15"/>
        <v>2</v>
      </c>
      <c r="Q60" s="110">
        <f t="shared" si="16"/>
        <v>18</v>
      </c>
      <c r="R60" s="109">
        <f t="shared" si="17"/>
        <v>0</v>
      </c>
      <c r="S60" s="109">
        <f t="shared" si="18"/>
        <v>0</v>
      </c>
      <c r="T60" s="110">
        <f t="shared" si="19"/>
        <v>0</v>
      </c>
    </row>
    <row r="61" spans="1:21" ht="12.95" customHeight="1">
      <c r="A61" s="11">
        <v>58</v>
      </c>
      <c r="B61" s="11" t="s">
        <v>1069</v>
      </c>
      <c r="C61" s="109">
        <v>0</v>
      </c>
      <c r="D61" s="109">
        <v>0</v>
      </c>
      <c r="E61" s="110">
        <f t="shared" si="10"/>
        <v>0</v>
      </c>
      <c r="F61" s="109">
        <v>0</v>
      </c>
      <c r="G61" s="109">
        <v>0</v>
      </c>
      <c r="H61" s="110">
        <f t="shared" si="11"/>
        <v>0</v>
      </c>
      <c r="I61" s="109">
        <v>0</v>
      </c>
      <c r="J61" s="109">
        <v>0</v>
      </c>
      <c r="K61" s="110">
        <f t="shared" si="12"/>
        <v>0</v>
      </c>
      <c r="L61" s="109">
        <v>0</v>
      </c>
      <c r="M61" s="109">
        <v>0</v>
      </c>
      <c r="N61" s="110">
        <f t="shared" si="13"/>
        <v>0</v>
      </c>
      <c r="O61" s="109">
        <f t="shared" si="14"/>
        <v>0</v>
      </c>
      <c r="P61" s="109">
        <f t="shared" si="15"/>
        <v>0</v>
      </c>
      <c r="Q61" s="110">
        <f t="shared" si="16"/>
        <v>0</v>
      </c>
      <c r="R61" s="109">
        <f t="shared" si="17"/>
        <v>0</v>
      </c>
      <c r="S61" s="109">
        <f t="shared" si="18"/>
        <v>0</v>
      </c>
      <c r="T61" s="110">
        <f t="shared" si="19"/>
        <v>0</v>
      </c>
    </row>
    <row r="62" spans="1:21" ht="12.95" customHeight="1">
      <c r="A62" s="11">
        <v>59</v>
      </c>
      <c r="B62" s="11" t="s">
        <v>1070</v>
      </c>
      <c r="C62" s="109">
        <v>0</v>
      </c>
      <c r="D62" s="109">
        <v>0</v>
      </c>
      <c r="E62" s="110">
        <f t="shared" si="10"/>
        <v>0</v>
      </c>
      <c r="F62" s="109">
        <v>0</v>
      </c>
      <c r="G62" s="109">
        <v>0</v>
      </c>
      <c r="H62" s="110">
        <f t="shared" si="11"/>
        <v>0</v>
      </c>
      <c r="I62" s="109">
        <v>0</v>
      </c>
      <c r="J62" s="109">
        <v>0</v>
      </c>
      <c r="K62" s="110">
        <f t="shared" si="12"/>
        <v>0</v>
      </c>
      <c r="L62" s="109">
        <v>0</v>
      </c>
      <c r="M62" s="109">
        <v>0</v>
      </c>
      <c r="N62" s="110">
        <f t="shared" si="13"/>
        <v>0</v>
      </c>
      <c r="O62" s="109">
        <f t="shared" si="14"/>
        <v>0</v>
      </c>
      <c r="P62" s="109">
        <f t="shared" si="15"/>
        <v>0</v>
      </c>
      <c r="Q62" s="110">
        <f t="shared" si="16"/>
        <v>0</v>
      </c>
      <c r="R62" s="109">
        <f t="shared" si="17"/>
        <v>0</v>
      </c>
      <c r="S62" s="109">
        <f t="shared" si="18"/>
        <v>0</v>
      </c>
      <c r="T62" s="110">
        <f t="shared" si="19"/>
        <v>0</v>
      </c>
    </row>
    <row r="63" spans="1:21" ht="12.95" customHeight="1">
      <c r="A63" s="11">
        <v>60</v>
      </c>
      <c r="B63" s="11" t="s">
        <v>1071</v>
      </c>
      <c r="C63" s="109">
        <v>0</v>
      </c>
      <c r="D63" s="109">
        <v>0</v>
      </c>
      <c r="E63" s="110">
        <f t="shared" si="10"/>
        <v>0</v>
      </c>
      <c r="F63" s="109">
        <v>0</v>
      </c>
      <c r="G63" s="109">
        <v>0</v>
      </c>
      <c r="H63" s="110">
        <f t="shared" si="11"/>
        <v>0</v>
      </c>
      <c r="I63" s="109">
        <v>1</v>
      </c>
      <c r="J63" s="109">
        <v>0</v>
      </c>
      <c r="K63" s="110">
        <f t="shared" si="12"/>
        <v>1</v>
      </c>
      <c r="L63" s="109">
        <v>0</v>
      </c>
      <c r="M63" s="109">
        <v>0</v>
      </c>
      <c r="N63" s="110">
        <f t="shared" si="13"/>
        <v>0</v>
      </c>
      <c r="O63" s="109">
        <f t="shared" si="14"/>
        <v>1</v>
      </c>
      <c r="P63" s="109">
        <f t="shared" si="15"/>
        <v>0</v>
      </c>
      <c r="Q63" s="110">
        <f t="shared" si="16"/>
        <v>1</v>
      </c>
      <c r="R63" s="109">
        <f t="shared" si="17"/>
        <v>0</v>
      </c>
      <c r="S63" s="109">
        <f t="shared" si="18"/>
        <v>0</v>
      </c>
      <c r="T63" s="110">
        <f t="shared" si="19"/>
        <v>0</v>
      </c>
    </row>
    <row r="64" spans="1:21" ht="12.95" customHeight="1">
      <c r="A64" s="11">
        <v>61</v>
      </c>
      <c r="B64" s="12" t="s">
        <v>1072</v>
      </c>
      <c r="C64" s="109">
        <v>0</v>
      </c>
      <c r="D64" s="109">
        <v>0</v>
      </c>
      <c r="E64" s="110">
        <f t="shared" si="10"/>
        <v>0</v>
      </c>
      <c r="F64" s="109">
        <v>0</v>
      </c>
      <c r="G64" s="109">
        <v>0</v>
      </c>
      <c r="H64" s="110">
        <f t="shared" si="11"/>
        <v>0</v>
      </c>
      <c r="I64" s="109">
        <v>1</v>
      </c>
      <c r="J64" s="109">
        <v>0</v>
      </c>
      <c r="K64" s="110">
        <f t="shared" si="12"/>
        <v>1</v>
      </c>
      <c r="L64" s="109">
        <v>0</v>
      </c>
      <c r="M64" s="109">
        <v>0</v>
      </c>
      <c r="N64" s="110">
        <f t="shared" si="13"/>
        <v>0</v>
      </c>
      <c r="O64" s="109">
        <f t="shared" si="14"/>
        <v>1</v>
      </c>
      <c r="P64" s="109">
        <f t="shared" si="15"/>
        <v>0</v>
      </c>
      <c r="Q64" s="110">
        <f t="shared" si="16"/>
        <v>1</v>
      </c>
      <c r="R64" s="109">
        <f t="shared" si="17"/>
        <v>0</v>
      </c>
      <c r="S64" s="109">
        <f t="shared" si="18"/>
        <v>0</v>
      </c>
      <c r="T64" s="110">
        <f t="shared" si="19"/>
        <v>0</v>
      </c>
    </row>
    <row r="65" spans="1:20" ht="12.95" customHeight="1">
      <c r="A65" s="11">
        <v>62</v>
      </c>
      <c r="B65" s="11" t="s">
        <v>1073</v>
      </c>
      <c r="C65" s="109">
        <v>0</v>
      </c>
      <c r="D65" s="109">
        <v>0</v>
      </c>
      <c r="E65" s="110">
        <f t="shared" si="10"/>
        <v>0</v>
      </c>
      <c r="F65" s="109">
        <v>0</v>
      </c>
      <c r="G65" s="109">
        <v>0</v>
      </c>
      <c r="H65" s="110">
        <f t="shared" si="11"/>
        <v>0</v>
      </c>
      <c r="I65" s="109">
        <v>0</v>
      </c>
      <c r="J65" s="109">
        <v>0</v>
      </c>
      <c r="K65" s="110">
        <f t="shared" si="12"/>
        <v>0</v>
      </c>
      <c r="L65" s="109">
        <v>0</v>
      </c>
      <c r="M65" s="109">
        <v>0</v>
      </c>
      <c r="N65" s="110">
        <f t="shared" si="13"/>
        <v>0</v>
      </c>
      <c r="O65" s="109">
        <f t="shared" si="14"/>
        <v>0</v>
      </c>
      <c r="P65" s="109">
        <f t="shared" si="15"/>
        <v>0</v>
      </c>
      <c r="Q65" s="110">
        <f t="shared" si="16"/>
        <v>0</v>
      </c>
      <c r="R65" s="109">
        <f t="shared" si="17"/>
        <v>0</v>
      </c>
      <c r="S65" s="109">
        <f t="shared" si="18"/>
        <v>0</v>
      </c>
      <c r="T65" s="110">
        <f t="shared" si="19"/>
        <v>0</v>
      </c>
    </row>
    <row r="66" spans="1:20" ht="12.95" customHeight="1">
      <c r="A66" s="11">
        <v>63</v>
      </c>
      <c r="B66" s="11" t="s">
        <v>1074</v>
      </c>
      <c r="C66" s="109">
        <v>0</v>
      </c>
      <c r="D66" s="109">
        <v>0</v>
      </c>
      <c r="E66" s="110">
        <f t="shared" si="10"/>
        <v>0</v>
      </c>
      <c r="F66" s="109">
        <v>0</v>
      </c>
      <c r="G66" s="109">
        <v>0</v>
      </c>
      <c r="H66" s="110">
        <f t="shared" si="11"/>
        <v>0</v>
      </c>
      <c r="I66" s="109">
        <v>0</v>
      </c>
      <c r="J66" s="109">
        <v>0</v>
      </c>
      <c r="K66" s="110">
        <f t="shared" si="12"/>
        <v>0</v>
      </c>
      <c r="L66" s="109">
        <v>0</v>
      </c>
      <c r="M66" s="109">
        <v>0</v>
      </c>
      <c r="N66" s="110">
        <f t="shared" si="13"/>
        <v>0</v>
      </c>
      <c r="O66" s="109">
        <f t="shared" si="14"/>
        <v>0</v>
      </c>
      <c r="P66" s="109">
        <f t="shared" si="15"/>
        <v>0</v>
      </c>
      <c r="Q66" s="110">
        <f t="shared" si="16"/>
        <v>0</v>
      </c>
      <c r="R66" s="109">
        <f t="shared" si="17"/>
        <v>0</v>
      </c>
      <c r="S66" s="109">
        <f t="shared" si="18"/>
        <v>0</v>
      </c>
      <c r="T66" s="110">
        <f t="shared" si="19"/>
        <v>0</v>
      </c>
    </row>
    <row r="67" spans="1:20" ht="12.95" customHeight="1">
      <c r="A67" s="11">
        <v>64</v>
      </c>
      <c r="B67" s="12" t="s">
        <v>1075</v>
      </c>
      <c r="C67" s="109">
        <v>0</v>
      </c>
      <c r="D67" s="109">
        <v>0</v>
      </c>
      <c r="E67" s="110">
        <f t="shared" si="10"/>
        <v>0</v>
      </c>
      <c r="F67" s="109">
        <v>0</v>
      </c>
      <c r="G67" s="109">
        <v>0</v>
      </c>
      <c r="H67" s="110">
        <f t="shared" si="11"/>
        <v>0</v>
      </c>
      <c r="I67" s="109">
        <v>1</v>
      </c>
      <c r="J67" s="109">
        <v>0</v>
      </c>
      <c r="K67" s="110">
        <f t="shared" si="12"/>
        <v>1</v>
      </c>
      <c r="L67" s="109">
        <v>0</v>
      </c>
      <c r="M67" s="109">
        <v>0</v>
      </c>
      <c r="N67" s="110">
        <f t="shared" si="13"/>
        <v>0</v>
      </c>
      <c r="O67" s="109">
        <f t="shared" si="14"/>
        <v>1</v>
      </c>
      <c r="P67" s="109">
        <f t="shared" si="15"/>
        <v>0</v>
      </c>
      <c r="Q67" s="110">
        <f t="shared" si="16"/>
        <v>1</v>
      </c>
      <c r="R67" s="109">
        <f t="shared" si="17"/>
        <v>0</v>
      </c>
      <c r="S67" s="109">
        <f t="shared" si="18"/>
        <v>0</v>
      </c>
      <c r="T67" s="110">
        <f t="shared" si="19"/>
        <v>0</v>
      </c>
    </row>
    <row r="68" spans="1:20" ht="12.95" customHeight="1">
      <c r="A68" s="11">
        <v>65</v>
      </c>
      <c r="B68" s="12" t="s">
        <v>1076</v>
      </c>
      <c r="C68" s="109">
        <v>0</v>
      </c>
      <c r="D68" s="109">
        <v>0</v>
      </c>
      <c r="E68" s="110">
        <f t="shared" si="10"/>
        <v>0</v>
      </c>
      <c r="F68" s="109">
        <v>0</v>
      </c>
      <c r="G68" s="109">
        <v>0</v>
      </c>
      <c r="H68" s="110">
        <f t="shared" si="11"/>
        <v>0</v>
      </c>
      <c r="I68" s="109">
        <v>0</v>
      </c>
      <c r="J68" s="109">
        <v>0</v>
      </c>
      <c r="K68" s="110">
        <f t="shared" si="12"/>
        <v>0</v>
      </c>
      <c r="L68" s="109">
        <v>0</v>
      </c>
      <c r="M68" s="109">
        <v>0</v>
      </c>
      <c r="N68" s="110">
        <f t="shared" si="13"/>
        <v>0</v>
      </c>
      <c r="O68" s="109">
        <f t="shared" si="14"/>
        <v>0</v>
      </c>
      <c r="P68" s="109">
        <f t="shared" si="15"/>
        <v>0</v>
      </c>
      <c r="Q68" s="110">
        <f t="shared" si="16"/>
        <v>0</v>
      </c>
      <c r="R68" s="109">
        <f t="shared" si="17"/>
        <v>0</v>
      </c>
      <c r="S68" s="109">
        <f t="shared" si="18"/>
        <v>0</v>
      </c>
      <c r="T68" s="110">
        <f t="shared" si="19"/>
        <v>0</v>
      </c>
    </row>
    <row r="69" spans="1:20" ht="12.95" customHeight="1">
      <c r="A69" s="11">
        <v>66</v>
      </c>
      <c r="B69" s="11" t="s">
        <v>1077</v>
      </c>
      <c r="C69" s="109">
        <v>0</v>
      </c>
      <c r="D69" s="109">
        <v>0</v>
      </c>
      <c r="E69" s="110">
        <f t="shared" si="10"/>
        <v>0</v>
      </c>
      <c r="F69" s="109">
        <v>0</v>
      </c>
      <c r="G69" s="109">
        <v>0</v>
      </c>
      <c r="H69" s="110">
        <f t="shared" si="11"/>
        <v>0</v>
      </c>
      <c r="I69" s="109">
        <v>0</v>
      </c>
      <c r="J69" s="109">
        <v>0</v>
      </c>
      <c r="K69" s="110">
        <f t="shared" si="12"/>
        <v>0</v>
      </c>
      <c r="L69" s="109">
        <v>0</v>
      </c>
      <c r="M69" s="109">
        <v>0</v>
      </c>
      <c r="N69" s="110">
        <f t="shared" si="13"/>
        <v>0</v>
      </c>
      <c r="O69" s="109">
        <f t="shared" si="14"/>
        <v>0</v>
      </c>
      <c r="P69" s="109">
        <f t="shared" si="15"/>
        <v>0</v>
      </c>
      <c r="Q69" s="110">
        <f t="shared" si="16"/>
        <v>0</v>
      </c>
      <c r="R69" s="109">
        <f t="shared" si="17"/>
        <v>0</v>
      </c>
      <c r="S69" s="109">
        <f t="shared" si="18"/>
        <v>0</v>
      </c>
      <c r="T69" s="110">
        <f t="shared" si="19"/>
        <v>0</v>
      </c>
    </row>
    <row r="70" spans="1:20" ht="12.95" customHeight="1">
      <c r="A70" s="11">
        <v>68</v>
      </c>
      <c r="B70" s="11" t="s">
        <v>1078</v>
      </c>
      <c r="C70" s="109">
        <v>0</v>
      </c>
      <c r="D70" s="109">
        <v>0</v>
      </c>
      <c r="E70" s="110">
        <f t="shared" si="10"/>
        <v>0</v>
      </c>
      <c r="F70" s="109">
        <v>0</v>
      </c>
      <c r="G70" s="109">
        <v>0</v>
      </c>
      <c r="H70" s="110">
        <f t="shared" si="11"/>
        <v>0</v>
      </c>
      <c r="I70" s="109">
        <v>0</v>
      </c>
      <c r="J70" s="109">
        <v>0</v>
      </c>
      <c r="K70" s="110">
        <f t="shared" si="12"/>
        <v>0</v>
      </c>
      <c r="L70" s="109">
        <v>0</v>
      </c>
      <c r="M70" s="109">
        <v>0</v>
      </c>
      <c r="N70" s="110">
        <f t="shared" si="13"/>
        <v>0</v>
      </c>
      <c r="O70" s="109">
        <f t="shared" si="14"/>
        <v>0</v>
      </c>
      <c r="P70" s="109">
        <f t="shared" si="15"/>
        <v>0</v>
      </c>
      <c r="Q70" s="110">
        <f t="shared" si="16"/>
        <v>0</v>
      </c>
      <c r="R70" s="109">
        <f t="shared" si="17"/>
        <v>0</v>
      </c>
      <c r="S70" s="109">
        <f t="shared" si="18"/>
        <v>0</v>
      </c>
      <c r="T70" s="110">
        <f t="shared" si="19"/>
        <v>0</v>
      </c>
    </row>
    <row r="71" spans="1:20" ht="12.95" customHeight="1">
      <c r="A71" s="11">
        <v>69</v>
      </c>
      <c r="B71" s="12" t="s">
        <v>1079</v>
      </c>
      <c r="C71" s="109">
        <v>0</v>
      </c>
      <c r="D71" s="109">
        <v>0</v>
      </c>
      <c r="E71" s="110">
        <f t="shared" si="10"/>
        <v>0</v>
      </c>
      <c r="F71" s="109">
        <v>0</v>
      </c>
      <c r="G71" s="109">
        <v>0</v>
      </c>
      <c r="H71" s="110">
        <f t="shared" si="11"/>
        <v>0</v>
      </c>
      <c r="I71" s="109">
        <v>1</v>
      </c>
      <c r="J71" s="109">
        <v>0</v>
      </c>
      <c r="K71" s="110">
        <f t="shared" si="12"/>
        <v>1</v>
      </c>
      <c r="L71" s="109">
        <v>0</v>
      </c>
      <c r="M71" s="109">
        <v>0</v>
      </c>
      <c r="N71" s="110">
        <f t="shared" si="13"/>
        <v>0</v>
      </c>
      <c r="O71" s="109">
        <f t="shared" si="14"/>
        <v>1</v>
      </c>
      <c r="P71" s="109">
        <f t="shared" si="15"/>
        <v>0</v>
      </c>
      <c r="Q71" s="110">
        <f t="shared" si="16"/>
        <v>1</v>
      </c>
      <c r="R71" s="109">
        <f t="shared" si="17"/>
        <v>0</v>
      </c>
      <c r="S71" s="109">
        <f t="shared" si="18"/>
        <v>0</v>
      </c>
      <c r="T71" s="110">
        <f t="shared" si="19"/>
        <v>0</v>
      </c>
    </row>
    <row r="72" spans="1:20" ht="12.95" customHeight="1">
      <c r="A72" s="11">
        <v>70</v>
      </c>
      <c r="B72" s="12" t="s">
        <v>1080</v>
      </c>
      <c r="C72" s="109">
        <v>0</v>
      </c>
      <c r="D72" s="109">
        <v>0</v>
      </c>
      <c r="E72" s="110">
        <f t="shared" si="10"/>
        <v>0</v>
      </c>
      <c r="F72" s="109">
        <v>0</v>
      </c>
      <c r="G72" s="109">
        <v>0</v>
      </c>
      <c r="H72" s="110">
        <f t="shared" si="11"/>
        <v>0</v>
      </c>
      <c r="I72" s="109">
        <v>8</v>
      </c>
      <c r="J72" s="109">
        <v>0</v>
      </c>
      <c r="K72" s="110">
        <f t="shared" si="12"/>
        <v>8</v>
      </c>
      <c r="L72" s="109">
        <v>0</v>
      </c>
      <c r="M72" s="109">
        <v>0</v>
      </c>
      <c r="N72" s="110">
        <f t="shared" si="13"/>
        <v>0</v>
      </c>
      <c r="O72" s="109">
        <f t="shared" si="14"/>
        <v>8</v>
      </c>
      <c r="P72" s="109">
        <f t="shared" si="15"/>
        <v>0</v>
      </c>
      <c r="Q72" s="110">
        <f t="shared" si="16"/>
        <v>8</v>
      </c>
      <c r="R72" s="109">
        <f t="shared" si="17"/>
        <v>0</v>
      </c>
      <c r="S72" s="109">
        <f t="shared" si="18"/>
        <v>0</v>
      </c>
      <c r="T72" s="110">
        <f t="shared" si="19"/>
        <v>0</v>
      </c>
    </row>
    <row r="73" spans="1:20" ht="12.95" customHeight="1">
      <c r="A73" s="11">
        <v>71</v>
      </c>
      <c r="B73" s="11" t="s">
        <v>1081</v>
      </c>
      <c r="C73" s="109">
        <v>0</v>
      </c>
      <c r="D73" s="109">
        <v>0</v>
      </c>
      <c r="E73" s="110">
        <f t="shared" si="10"/>
        <v>0</v>
      </c>
      <c r="F73" s="109">
        <v>0</v>
      </c>
      <c r="G73" s="109">
        <v>0</v>
      </c>
      <c r="H73" s="110">
        <f t="shared" si="11"/>
        <v>0</v>
      </c>
      <c r="I73" s="109">
        <v>7</v>
      </c>
      <c r="J73" s="109">
        <v>0</v>
      </c>
      <c r="K73" s="110">
        <f t="shared" si="12"/>
        <v>7</v>
      </c>
      <c r="L73" s="109">
        <v>0</v>
      </c>
      <c r="M73" s="109">
        <v>0</v>
      </c>
      <c r="N73" s="110">
        <f t="shared" si="13"/>
        <v>0</v>
      </c>
      <c r="O73" s="109">
        <f t="shared" si="14"/>
        <v>7</v>
      </c>
      <c r="P73" s="109">
        <f t="shared" si="15"/>
        <v>0</v>
      </c>
      <c r="Q73" s="110">
        <f t="shared" si="16"/>
        <v>7</v>
      </c>
      <c r="R73" s="109">
        <f t="shared" si="17"/>
        <v>0</v>
      </c>
      <c r="S73" s="109">
        <f t="shared" si="18"/>
        <v>0</v>
      </c>
      <c r="T73" s="110">
        <f t="shared" si="19"/>
        <v>0</v>
      </c>
    </row>
    <row r="74" spans="1:20" ht="12.95" customHeight="1">
      <c r="A74" s="11">
        <v>72</v>
      </c>
      <c r="B74" s="11" t="s">
        <v>1082</v>
      </c>
      <c r="C74" s="109">
        <v>0</v>
      </c>
      <c r="D74" s="109">
        <v>0</v>
      </c>
      <c r="E74" s="110">
        <f t="shared" si="10"/>
        <v>0</v>
      </c>
      <c r="F74" s="109">
        <v>0</v>
      </c>
      <c r="G74" s="109">
        <v>0</v>
      </c>
      <c r="H74" s="110">
        <f t="shared" si="11"/>
        <v>0</v>
      </c>
      <c r="I74" s="109">
        <v>1</v>
      </c>
      <c r="J74" s="109">
        <v>0</v>
      </c>
      <c r="K74" s="110">
        <f t="shared" si="12"/>
        <v>1</v>
      </c>
      <c r="L74" s="109">
        <v>1</v>
      </c>
      <c r="M74" s="109">
        <v>0</v>
      </c>
      <c r="N74" s="110">
        <f t="shared" si="13"/>
        <v>1</v>
      </c>
      <c r="O74" s="109">
        <f t="shared" si="14"/>
        <v>1</v>
      </c>
      <c r="P74" s="109">
        <f t="shared" si="15"/>
        <v>0</v>
      </c>
      <c r="Q74" s="110">
        <f t="shared" si="16"/>
        <v>1</v>
      </c>
      <c r="R74" s="109">
        <f t="shared" si="17"/>
        <v>1</v>
      </c>
      <c r="S74" s="109">
        <f t="shared" si="18"/>
        <v>0</v>
      </c>
      <c r="T74" s="110">
        <f t="shared" si="19"/>
        <v>1</v>
      </c>
    </row>
    <row r="75" spans="1:20" ht="12.95" customHeight="1">
      <c r="A75" s="11">
        <v>73</v>
      </c>
      <c r="B75" s="11" t="s">
        <v>1083</v>
      </c>
      <c r="C75" s="109">
        <v>0</v>
      </c>
      <c r="D75" s="109">
        <v>0</v>
      </c>
      <c r="E75" s="110">
        <f t="shared" si="10"/>
        <v>0</v>
      </c>
      <c r="F75" s="109">
        <v>0</v>
      </c>
      <c r="G75" s="109">
        <v>0</v>
      </c>
      <c r="H75" s="110">
        <f t="shared" si="11"/>
        <v>0</v>
      </c>
      <c r="I75" s="109">
        <v>2</v>
      </c>
      <c r="J75" s="109">
        <v>1</v>
      </c>
      <c r="K75" s="110">
        <f t="shared" si="12"/>
        <v>3</v>
      </c>
      <c r="L75" s="109">
        <v>0</v>
      </c>
      <c r="M75" s="109">
        <v>0</v>
      </c>
      <c r="N75" s="110">
        <f t="shared" si="13"/>
        <v>0</v>
      </c>
      <c r="O75" s="109">
        <f t="shared" si="14"/>
        <v>2</v>
      </c>
      <c r="P75" s="109">
        <f t="shared" si="15"/>
        <v>1</v>
      </c>
      <c r="Q75" s="110">
        <f t="shared" si="16"/>
        <v>3</v>
      </c>
      <c r="R75" s="109">
        <f t="shared" si="17"/>
        <v>0</v>
      </c>
      <c r="S75" s="109">
        <f t="shared" si="18"/>
        <v>0</v>
      </c>
      <c r="T75" s="110">
        <f t="shared" si="19"/>
        <v>0</v>
      </c>
    </row>
    <row r="76" spans="1:20" ht="12.95" customHeight="1">
      <c r="A76" s="11">
        <v>74</v>
      </c>
      <c r="B76" s="11" t="s">
        <v>1084</v>
      </c>
      <c r="C76" s="109">
        <v>0</v>
      </c>
      <c r="D76" s="109">
        <v>0</v>
      </c>
      <c r="E76" s="110">
        <f t="shared" si="10"/>
        <v>0</v>
      </c>
      <c r="F76" s="109">
        <v>0</v>
      </c>
      <c r="G76" s="109">
        <v>0</v>
      </c>
      <c r="H76" s="110">
        <f t="shared" si="11"/>
        <v>0</v>
      </c>
      <c r="I76" s="109">
        <v>1</v>
      </c>
      <c r="J76" s="109">
        <v>0</v>
      </c>
      <c r="K76" s="110">
        <f t="shared" si="12"/>
        <v>1</v>
      </c>
      <c r="L76" s="109">
        <v>0</v>
      </c>
      <c r="M76" s="109">
        <v>0</v>
      </c>
      <c r="N76" s="110">
        <f t="shared" si="13"/>
        <v>0</v>
      </c>
      <c r="O76" s="109">
        <f t="shared" si="14"/>
        <v>1</v>
      </c>
      <c r="P76" s="109">
        <f t="shared" si="15"/>
        <v>0</v>
      </c>
      <c r="Q76" s="110">
        <f t="shared" si="16"/>
        <v>1</v>
      </c>
      <c r="R76" s="109">
        <f t="shared" si="17"/>
        <v>0</v>
      </c>
      <c r="S76" s="109">
        <f t="shared" si="18"/>
        <v>0</v>
      </c>
      <c r="T76" s="110">
        <f t="shared" si="19"/>
        <v>0</v>
      </c>
    </row>
    <row r="77" spans="1:20" ht="12.95" customHeight="1">
      <c r="A77" s="11">
        <v>75</v>
      </c>
      <c r="B77" s="11" t="s">
        <v>1085</v>
      </c>
      <c r="C77" s="109">
        <v>0</v>
      </c>
      <c r="D77" s="109">
        <v>0</v>
      </c>
      <c r="E77" s="110">
        <f t="shared" si="10"/>
        <v>0</v>
      </c>
      <c r="F77" s="109">
        <v>0</v>
      </c>
      <c r="G77" s="109">
        <v>0</v>
      </c>
      <c r="H77" s="110">
        <f t="shared" si="11"/>
        <v>0</v>
      </c>
      <c r="I77" s="109">
        <v>1</v>
      </c>
      <c r="J77" s="109">
        <v>0</v>
      </c>
      <c r="K77" s="110">
        <f t="shared" si="12"/>
        <v>1</v>
      </c>
      <c r="L77" s="109">
        <v>0</v>
      </c>
      <c r="M77" s="109">
        <v>0</v>
      </c>
      <c r="N77" s="110">
        <f t="shared" si="13"/>
        <v>0</v>
      </c>
      <c r="O77" s="109">
        <f t="shared" si="14"/>
        <v>1</v>
      </c>
      <c r="P77" s="109">
        <f t="shared" si="15"/>
        <v>0</v>
      </c>
      <c r="Q77" s="110">
        <f t="shared" si="16"/>
        <v>1</v>
      </c>
      <c r="R77" s="109">
        <f t="shared" si="17"/>
        <v>0</v>
      </c>
      <c r="S77" s="109">
        <f t="shared" si="18"/>
        <v>0</v>
      </c>
      <c r="T77" s="110">
        <f t="shared" si="19"/>
        <v>0</v>
      </c>
    </row>
    <row r="78" spans="1:20" ht="12.95" customHeight="1">
      <c r="A78" s="11">
        <v>77</v>
      </c>
      <c r="B78" s="11" t="s">
        <v>1086</v>
      </c>
      <c r="C78" s="109">
        <v>0</v>
      </c>
      <c r="D78" s="109">
        <v>0</v>
      </c>
      <c r="E78" s="110">
        <f t="shared" si="10"/>
        <v>0</v>
      </c>
      <c r="F78" s="109">
        <v>0</v>
      </c>
      <c r="G78" s="109">
        <v>0</v>
      </c>
      <c r="H78" s="110">
        <f t="shared" si="11"/>
        <v>0</v>
      </c>
      <c r="I78" s="109">
        <v>0</v>
      </c>
      <c r="J78" s="109">
        <v>0</v>
      </c>
      <c r="K78" s="110">
        <f t="shared" si="12"/>
        <v>0</v>
      </c>
      <c r="L78" s="109">
        <v>0</v>
      </c>
      <c r="M78" s="109">
        <v>0</v>
      </c>
      <c r="N78" s="110">
        <f t="shared" si="13"/>
        <v>0</v>
      </c>
      <c r="O78" s="109">
        <f t="shared" si="14"/>
        <v>0</v>
      </c>
      <c r="P78" s="109">
        <f t="shared" si="15"/>
        <v>0</v>
      </c>
      <c r="Q78" s="110">
        <f t="shared" si="16"/>
        <v>0</v>
      </c>
      <c r="R78" s="109">
        <f t="shared" si="17"/>
        <v>0</v>
      </c>
      <c r="S78" s="109">
        <f t="shared" si="18"/>
        <v>0</v>
      </c>
      <c r="T78" s="110">
        <f t="shared" si="19"/>
        <v>0</v>
      </c>
    </row>
    <row r="79" spans="1:20" ht="12.95" customHeight="1">
      <c r="A79" s="11">
        <v>78</v>
      </c>
      <c r="B79" s="12" t="s">
        <v>1087</v>
      </c>
      <c r="C79" s="109">
        <v>0</v>
      </c>
      <c r="D79" s="109">
        <v>0</v>
      </c>
      <c r="E79" s="110">
        <f t="shared" si="10"/>
        <v>0</v>
      </c>
      <c r="F79" s="109">
        <v>0</v>
      </c>
      <c r="G79" s="109">
        <v>0</v>
      </c>
      <c r="H79" s="110">
        <f t="shared" si="11"/>
        <v>0</v>
      </c>
      <c r="I79" s="109">
        <v>0</v>
      </c>
      <c r="J79" s="109">
        <v>0</v>
      </c>
      <c r="K79" s="110">
        <f t="shared" si="12"/>
        <v>0</v>
      </c>
      <c r="L79" s="109">
        <v>0</v>
      </c>
      <c r="M79" s="109">
        <v>0</v>
      </c>
      <c r="N79" s="110">
        <f t="shared" si="13"/>
        <v>0</v>
      </c>
      <c r="O79" s="109">
        <f t="shared" si="14"/>
        <v>0</v>
      </c>
      <c r="P79" s="109">
        <f t="shared" si="15"/>
        <v>0</v>
      </c>
      <c r="Q79" s="110">
        <f t="shared" si="16"/>
        <v>0</v>
      </c>
      <c r="R79" s="109">
        <f t="shared" si="17"/>
        <v>0</v>
      </c>
      <c r="S79" s="109">
        <f t="shared" si="18"/>
        <v>0</v>
      </c>
      <c r="T79" s="110">
        <f t="shared" si="19"/>
        <v>0</v>
      </c>
    </row>
    <row r="80" spans="1:20" ht="12.95" customHeight="1">
      <c r="A80" s="11">
        <v>79</v>
      </c>
      <c r="B80" s="11" t="s">
        <v>1088</v>
      </c>
      <c r="C80" s="109">
        <v>0</v>
      </c>
      <c r="D80" s="109">
        <v>0</v>
      </c>
      <c r="E80" s="110">
        <f t="shared" si="10"/>
        <v>0</v>
      </c>
      <c r="F80" s="109">
        <v>0</v>
      </c>
      <c r="G80" s="109">
        <v>0</v>
      </c>
      <c r="H80" s="110">
        <f t="shared" si="11"/>
        <v>0</v>
      </c>
      <c r="I80" s="109">
        <v>1</v>
      </c>
      <c r="J80" s="109">
        <v>0</v>
      </c>
      <c r="K80" s="110">
        <f t="shared" si="12"/>
        <v>1</v>
      </c>
      <c r="L80" s="109">
        <v>0</v>
      </c>
      <c r="M80" s="109">
        <v>0</v>
      </c>
      <c r="N80" s="110">
        <f t="shared" si="13"/>
        <v>0</v>
      </c>
      <c r="O80" s="109">
        <f t="shared" si="14"/>
        <v>1</v>
      </c>
      <c r="P80" s="109">
        <f t="shared" si="15"/>
        <v>0</v>
      </c>
      <c r="Q80" s="110">
        <f t="shared" si="16"/>
        <v>1</v>
      </c>
      <c r="R80" s="109">
        <f t="shared" si="17"/>
        <v>0</v>
      </c>
      <c r="S80" s="109">
        <f t="shared" si="18"/>
        <v>0</v>
      </c>
      <c r="T80" s="110">
        <f t="shared" si="19"/>
        <v>0</v>
      </c>
    </row>
    <row r="81" spans="1:20" ht="12.95" customHeight="1">
      <c r="A81" s="11">
        <v>80</v>
      </c>
      <c r="B81" s="12" t="s">
        <v>1089</v>
      </c>
      <c r="C81" s="109">
        <v>0</v>
      </c>
      <c r="D81" s="109">
        <v>0</v>
      </c>
      <c r="E81" s="110">
        <f t="shared" si="10"/>
        <v>0</v>
      </c>
      <c r="F81" s="109">
        <v>0</v>
      </c>
      <c r="G81" s="109">
        <v>0</v>
      </c>
      <c r="H81" s="110">
        <f t="shared" si="11"/>
        <v>0</v>
      </c>
      <c r="I81" s="109">
        <v>2</v>
      </c>
      <c r="J81" s="109">
        <v>0</v>
      </c>
      <c r="K81" s="110">
        <f t="shared" si="12"/>
        <v>2</v>
      </c>
      <c r="L81" s="109">
        <v>0</v>
      </c>
      <c r="M81" s="109">
        <v>0</v>
      </c>
      <c r="N81" s="110">
        <f t="shared" si="13"/>
        <v>0</v>
      </c>
      <c r="O81" s="109">
        <f t="shared" si="14"/>
        <v>2</v>
      </c>
      <c r="P81" s="109">
        <f t="shared" si="15"/>
        <v>0</v>
      </c>
      <c r="Q81" s="110">
        <f t="shared" si="16"/>
        <v>2</v>
      </c>
      <c r="R81" s="109">
        <f t="shared" si="17"/>
        <v>0</v>
      </c>
      <c r="S81" s="109">
        <f t="shared" si="18"/>
        <v>0</v>
      </c>
      <c r="T81" s="110">
        <f t="shared" si="19"/>
        <v>0</v>
      </c>
    </row>
    <row r="82" spans="1:20" ht="12.95" customHeight="1">
      <c r="A82" s="11">
        <v>81</v>
      </c>
      <c r="B82" s="12" t="s">
        <v>1090</v>
      </c>
      <c r="C82" s="109">
        <v>1</v>
      </c>
      <c r="D82" s="109">
        <v>0</v>
      </c>
      <c r="E82" s="110">
        <f t="shared" si="10"/>
        <v>1</v>
      </c>
      <c r="F82" s="109">
        <v>0</v>
      </c>
      <c r="G82" s="109">
        <v>0</v>
      </c>
      <c r="H82" s="110">
        <f t="shared" si="11"/>
        <v>0</v>
      </c>
      <c r="I82" s="109">
        <v>9</v>
      </c>
      <c r="J82" s="109">
        <v>1</v>
      </c>
      <c r="K82" s="110">
        <f t="shared" si="12"/>
        <v>10</v>
      </c>
      <c r="L82" s="109">
        <v>0</v>
      </c>
      <c r="M82" s="109">
        <v>0</v>
      </c>
      <c r="N82" s="110">
        <f t="shared" si="13"/>
        <v>0</v>
      </c>
      <c r="O82" s="109">
        <f t="shared" si="14"/>
        <v>10</v>
      </c>
      <c r="P82" s="109">
        <f t="shared" si="15"/>
        <v>1</v>
      </c>
      <c r="Q82" s="110">
        <f t="shared" si="16"/>
        <v>11</v>
      </c>
      <c r="R82" s="109">
        <f t="shared" si="17"/>
        <v>0</v>
      </c>
      <c r="S82" s="109">
        <f t="shared" si="18"/>
        <v>0</v>
      </c>
      <c r="T82" s="110">
        <f t="shared" si="19"/>
        <v>0</v>
      </c>
    </row>
    <row r="83" spans="1:20" ht="12.95" customHeight="1">
      <c r="A83" s="11">
        <v>82</v>
      </c>
      <c r="B83" s="12" t="s">
        <v>1091</v>
      </c>
      <c r="C83" s="109">
        <v>0</v>
      </c>
      <c r="D83" s="109">
        <v>0</v>
      </c>
      <c r="E83" s="110">
        <f t="shared" si="10"/>
        <v>0</v>
      </c>
      <c r="F83" s="109">
        <v>0</v>
      </c>
      <c r="G83" s="109">
        <v>0</v>
      </c>
      <c r="H83" s="110">
        <f t="shared" si="11"/>
        <v>0</v>
      </c>
      <c r="I83" s="109">
        <v>7</v>
      </c>
      <c r="J83" s="109">
        <v>1</v>
      </c>
      <c r="K83" s="110">
        <f t="shared" si="12"/>
        <v>8</v>
      </c>
      <c r="L83" s="109">
        <v>0</v>
      </c>
      <c r="M83" s="109">
        <v>0</v>
      </c>
      <c r="N83" s="110">
        <f t="shared" si="13"/>
        <v>0</v>
      </c>
      <c r="O83" s="109">
        <f t="shared" si="14"/>
        <v>7</v>
      </c>
      <c r="P83" s="109">
        <f t="shared" si="15"/>
        <v>1</v>
      </c>
      <c r="Q83" s="110">
        <f t="shared" si="16"/>
        <v>8</v>
      </c>
      <c r="R83" s="109">
        <f t="shared" si="17"/>
        <v>0</v>
      </c>
      <c r="S83" s="109">
        <f t="shared" si="18"/>
        <v>0</v>
      </c>
      <c r="T83" s="110">
        <f t="shared" si="19"/>
        <v>0</v>
      </c>
    </row>
    <row r="84" spans="1:20" ht="12.95" customHeight="1">
      <c r="A84" s="11">
        <v>84</v>
      </c>
      <c r="B84" s="11" t="s">
        <v>1092</v>
      </c>
      <c r="C84" s="109">
        <v>0</v>
      </c>
      <c r="D84" s="109">
        <v>0</v>
      </c>
      <c r="E84" s="110">
        <f t="shared" si="10"/>
        <v>0</v>
      </c>
      <c r="F84" s="109">
        <v>0</v>
      </c>
      <c r="G84" s="109">
        <v>0</v>
      </c>
      <c r="H84" s="110">
        <f t="shared" si="11"/>
        <v>0</v>
      </c>
      <c r="I84" s="109">
        <v>0</v>
      </c>
      <c r="J84" s="109">
        <v>0</v>
      </c>
      <c r="K84" s="110">
        <f t="shared" si="12"/>
        <v>0</v>
      </c>
      <c r="L84" s="109">
        <v>0</v>
      </c>
      <c r="M84" s="109">
        <v>0</v>
      </c>
      <c r="N84" s="110">
        <f t="shared" si="13"/>
        <v>0</v>
      </c>
      <c r="O84" s="109">
        <f t="shared" si="14"/>
        <v>0</v>
      </c>
      <c r="P84" s="109">
        <f t="shared" si="15"/>
        <v>0</v>
      </c>
      <c r="Q84" s="110">
        <f t="shared" si="16"/>
        <v>0</v>
      </c>
      <c r="R84" s="109">
        <f t="shared" si="17"/>
        <v>0</v>
      </c>
      <c r="S84" s="109">
        <f t="shared" si="18"/>
        <v>0</v>
      </c>
      <c r="T84" s="110">
        <f t="shared" si="19"/>
        <v>0</v>
      </c>
    </row>
    <row r="85" spans="1:20" ht="12.95" customHeight="1">
      <c r="A85" s="11">
        <v>85</v>
      </c>
      <c r="B85" s="11" t="s">
        <v>1093</v>
      </c>
      <c r="C85" s="109">
        <v>0</v>
      </c>
      <c r="D85" s="109">
        <v>0</v>
      </c>
      <c r="E85" s="110">
        <f t="shared" si="10"/>
        <v>0</v>
      </c>
      <c r="F85" s="109">
        <v>0</v>
      </c>
      <c r="G85" s="109">
        <v>0</v>
      </c>
      <c r="H85" s="110">
        <f t="shared" si="11"/>
        <v>0</v>
      </c>
      <c r="I85" s="109">
        <v>1</v>
      </c>
      <c r="J85" s="109">
        <v>1</v>
      </c>
      <c r="K85" s="110">
        <f t="shared" si="12"/>
        <v>2</v>
      </c>
      <c r="L85" s="109">
        <v>0</v>
      </c>
      <c r="M85" s="109">
        <v>0</v>
      </c>
      <c r="N85" s="110">
        <f t="shared" si="13"/>
        <v>0</v>
      </c>
      <c r="O85" s="109">
        <f t="shared" si="14"/>
        <v>1</v>
      </c>
      <c r="P85" s="109">
        <f t="shared" si="15"/>
        <v>1</v>
      </c>
      <c r="Q85" s="110">
        <f t="shared" si="16"/>
        <v>2</v>
      </c>
      <c r="R85" s="109">
        <f t="shared" si="17"/>
        <v>0</v>
      </c>
      <c r="S85" s="109">
        <f t="shared" si="18"/>
        <v>0</v>
      </c>
      <c r="T85" s="110">
        <f t="shared" si="19"/>
        <v>0</v>
      </c>
    </row>
    <row r="86" spans="1:20" ht="12.95" customHeight="1">
      <c r="A86" s="11">
        <v>86</v>
      </c>
      <c r="B86" s="11" t="s">
        <v>1094</v>
      </c>
      <c r="C86" s="109">
        <v>0</v>
      </c>
      <c r="D86" s="109">
        <v>0</v>
      </c>
      <c r="E86" s="110">
        <f t="shared" si="10"/>
        <v>0</v>
      </c>
      <c r="F86" s="109">
        <v>0</v>
      </c>
      <c r="G86" s="109">
        <v>0</v>
      </c>
      <c r="H86" s="110">
        <f t="shared" si="11"/>
        <v>0</v>
      </c>
      <c r="I86" s="109">
        <v>0</v>
      </c>
      <c r="J86" s="109">
        <v>1</v>
      </c>
      <c r="K86" s="110">
        <f t="shared" si="12"/>
        <v>1</v>
      </c>
      <c r="L86" s="109">
        <v>0</v>
      </c>
      <c r="M86" s="109">
        <v>0</v>
      </c>
      <c r="N86" s="110">
        <f t="shared" si="13"/>
        <v>0</v>
      </c>
      <c r="O86" s="109">
        <f t="shared" si="14"/>
        <v>0</v>
      </c>
      <c r="P86" s="109">
        <f t="shared" si="15"/>
        <v>1</v>
      </c>
      <c r="Q86" s="110">
        <f t="shared" si="16"/>
        <v>1</v>
      </c>
      <c r="R86" s="109">
        <f t="shared" si="17"/>
        <v>0</v>
      </c>
      <c r="S86" s="109">
        <f t="shared" si="18"/>
        <v>0</v>
      </c>
      <c r="T86" s="110">
        <f t="shared" si="19"/>
        <v>0</v>
      </c>
    </row>
    <row r="87" spans="1:20" ht="12.95" customHeight="1">
      <c r="A87" s="11">
        <v>87</v>
      </c>
      <c r="B87" s="12" t="s">
        <v>1095</v>
      </c>
      <c r="C87" s="109">
        <v>0</v>
      </c>
      <c r="D87" s="109">
        <v>0</v>
      </c>
      <c r="E87" s="110">
        <f t="shared" si="10"/>
        <v>0</v>
      </c>
      <c r="F87" s="109">
        <v>0</v>
      </c>
      <c r="G87" s="109">
        <v>0</v>
      </c>
      <c r="H87" s="110">
        <f t="shared" si="11"/>
        <v>0</v>
      </c>
      <c r="I87" s="109">
        <v>0</v>
      </c>
      <c r="J87" s="109">
        <v>0</v>
      </c>
      <c r="K87" s="110">
        <f t="shared" si="12"/>
        <v>0</v>
      </c>
      <c r="L87" s="109">
        <v>0</v>
      </c>
      <c r="M87" s="109">
        <v>0</v>
      </c>
      <c r="N87" s="110">
        <f t="shared" si="13"/>
        <v>0</v>
      </c>
      <c r="O87" s="109">
        <f t="shared" si="14"/>
        <v>0</v>
      </c>
      <c r="P87" s="109">
        <f t="shared" si="15"/>
        <v>0</v>
      </c>
      <c r="Q87" s="110">
        <f t="shared" si="16"/>
        <v>0</v>
      </c>
      <c r="R87" s="109">
        <f t="shared" si="17"/>
        <v>0</v>
      </c>
      <c r="S87" s="109">
        <f t="shared" si="18"/>
        <v>0</v>
      </c>
      <c r="T87" s="110">
        <f t="shared" si="19"/>
        <v>0</v>
      </c>
    </row>
    <row r="88" spans="1:20" ht="12.95" customHeight="1">
      <c r="A88" s="11">
        <v>88</v>
      </c>
      <c r="B88" s="12" t="s">
        <v>1096</v>
      </c>
      <c r="C88" s="109">
        <v>0</v>
      </c>
      <c r="D88" s="109">
        <v>0</v>
      </c>
      <c r="E88" s="110">
        <f t="shared" si="10"/>
        <v>0</v>
      </c>
      <c r="F88" s="109">
        <v>0</v>
      </c>
      <c r="G88" s="109">
        <v>0</v>
      </c>
      <c r="H88" s="110">
        <f t="shared" si="11"/>
        <v>0</v>
      </c>
      <c r="I88" s="109">
        <v>0</v>
      </c>
      <c r="J88" s="109">
        <v>0</v>
      </c>
      <c r="K88" s="110">
        <f t="shared" si="12"/>
        <v>0</v>
      </c>
      <c r="L88" s="109">
        <v>0</v>
      </c>
      <c r="M88" s="109">
        <v>0</v>
      </c>
      <c r="N88" s="110">
        <f t="shared" si="13"/>
        <v>0</v>
      </c>
      <c r="O88" s="109">
        <f t="shared" si="14"/>
        <v>0</v>
      </c>
      <c r="P88" s="109">
        <f t="shared" si="15"/>
        <v>0</v>
      </c>
      <c r="Q88" s="110">
        <f t="shared" si="16"/>
        <v>0</v>
      </c>
      <c r="R88" s="109">
        <f t="shared" si="17"/>
        <v>0</v>
      </c>
      <c r="S88" s="109">
        <f t="shared" si="18"/>
        <v>0</v>
      </c>
      <c r="T88" s="110">
        <f t="shared" si="19"/>
        <v>0</v>
      </c>
    </row>
    <row r="89" spans="1:20" ht="12.95" customHeight="1">
      <c r="A89" s="11">
        <v>90</v>
      </c>
      <c r="B89" s="12" t="s">
        <v>1097</v>
      </c>
      <c r="C89" s="109">
        <v>0</v>
      </c>
      <c r="D89" s="109">
        <v>0</v>
      </c>
      <c r="E89" s="110">
        <f t="shared" si="10"/>
        <v>0</v>
      </c>
      <c r="F89" s="109">
        <v>0</v>
      </c>
      <c r="G89" s="109">
        <v>0</v>
      </c>
      <c r="H89" s="110">
        <f t="shared" si="11"/>
        <v>0</v>
      </c>
      <c r="I89" s="28">
        <v>3</v>
      </c>
      <c r="J89" s="28">
        <v>1</v>
      </c>
      <c r="K89" s="29">
        <f t="shared" si="12"/>
        <v>4</v>
      </c>
      <c r="L89" s="28">
        <v>1</v>
      </c>
      <c r="M89" s="28">
        <v>0</v>
      </c>
      <c r="N89" s="29">
        <f t="shared" si="13"/>
        <v>1</v>
      </c>
      <c r="O89" s="109">
        <f t="shared" si="14"/>
        <v>3</v>
      </c>
      <c r="P89" s="109">
        <f t="shared" si="15"/>
        <v>1</v>
      </c>
      <c r="Q89" s="110">
        <f t="shared" si="16"/>
        <v>4</v>
      </c>
      <c r="R89" s="109">
        <f t="shared" si="17"/>
        <v>1</v>
      </c>
      <c r="S89" s="109">
        <f t="shared" si="18"/>
        <v>0</v>
      </c>
      <c r="T89" s="110">
        <f t="shared" si="19"/>
        <v>1</v>
      </c>
    </row>
    <row r="90" spans="1:20" ht="12.95" customHeight="1">
      <c r="A90" s="11">
        <v>91</v>
      </c>
      <c r="B90" s="11" t="s">
        <v>1098</v>
      </c>
      <c r="C90" s="109">
        <v>0</v>
      </c>
      <c r="D90" s="109">
        <v>0</v>
      </c>
      <c r="E90" s="110">
        <f t="shared" si="10"/>
        <v>0</v>
      </c>
      <c r="F90" s="109">
        <v>0</v>
      </c>
      <c r="G90" s="109">
        <v>0</v>
      </c>
      <c r="H90" s="110">
        <f t="shared" si="11"/>
        <v>0</v>
      </c>
      <c r="I90" s="28">
        <v>0</v>
      </c>
      <c r="J90" s="28">
        <v>0</v>
      </c>
      <c r="K90" s="29">
        <f t="shared" si="12"/>
        <v>0</v>
      </c>
      <c r="L90" s="28">
        <v>1</v>
      </c>
      <c r="M90" s="28">
        <v>0</v>
      </c>
      <c r="N90" s="29">
        <f t="shared" si="13"/>
        <v>1</v>
      </c>
      <c r="O90" s="109">
        <f t="shared" si="14"/>
        <v>0</v>
      </c>
      <c r="P90" s="109">
        <f t="shared" si="15"/>
        <v>0</v>
      </c>
      <c r="Q90" s="110">
        <f t="shared" si="16"/>
        <v>0</v>
      </c>
      <c r="R90" s="109">
        <f t="shared" si="17"/>
        <v>1</v>
      </c>
      <c r="S90" s="109">
        <f t="shared" si="18"/>
        <v>0</v>
      </c>
      <c r="T90" s="110">
        <f t="shared" si="19"/>
        <v>1</v>
      </c>
    </row>
    <row r="91" spans="1:20" ht="12.95" customHeight="1">
      <c r="A91" s="11">
        <v>92</v>
      </c>
      <c r="B91" s="12" t="s">
        <v>1099</v>
      </c>
      <c r="C91" s="109">
        <v>0</v>
      </c>
      <c r="D91" s="109">
        <v>0</v>
      </c>
      <c r="E91" s="110">
        <f t="shared" si="10"/>
        <v>0</v>
      </c>
      <c r="F91" s="109">
        <v>0</v>
      </c>
      <c r="G91" s="109">
        <v>0</v>
      </c>
      <c r="H91" s="110">
        <f t="shared" si="11"/>
        <v>0</v>
      </c>
      <c r="I91" s="28">
        <v>2</v>
      </c>
      <c r="J91" s="28">
        <v>0</v>
      </c>
      <c r="K91" s="29">
        <f t="shared" si="12"/>
        <v>2</v>
      </c>
      <c r="L91" s="28">
        <v>1</v>
      </c>
      <c r="M91" s="28">
        <v>0</v>
      </c>
      <c r="N91" s="29">
        <f t="shared" si="13"/>
        <v>1</v>
      </c>
      <c r="O91" s="109">
        <f t="shared" si="14"/>
        <v>2</v>
      </c>
      <c r="P91" s="109">
        <f t="shared" si="15"/>
        <v>0</v>
      </c>
      <c r="Q91" s="110">
        <f t="shared" si="16"/>
        <v>2</v>
      </c>
      <c r="R91" s="109">
        <f t="shared" si="17"/>
        <v>1</v>
      </c>
      <c r="S91" s="109">
        <f t="shared" si="18"/>
        <v>0</v>
      </c>
      <c r="T91" s="110">
        <f t="shared" si="19"/>
        <v>1</v>
      </c>
    </row>
    <row r="92" spans="1:20" ht="12.95" customHeight="1">
      <c r="A92" s="11">
        <v>93</v>
      </c>
      <c r="B92" s="11" t="s">
        <v>1100</v>
      </c>
      <c r="C92" s="109">
        <v>0</v>
      </c>
      <c r="D92" s="109">
        <v>0</v>
      </c>
      <c r="E92" s="110">
        <f t="shared" si="10"/>
        <v>0</v>
      </c>
      <c r="F92" s="109">
        <v>0</v>
      </c>
      <c r="G92" s="109">
        <v>0</v>
      </c>
      <c r="H92" s="110">
        <f t="shared" si="11"/>
        <v>0</v>
      </c>
      <c r="I92" s="109">
        <v>6</v>
      </c>
      <c r="J92" s="109">
        <v>0</v>
      </c>
      <c r="K92" s="110">
        <f t="shared" si="12"/>
        <v>6</v>
      </c>
      <c r="L92" s="109">
        <v>1</v>
      </c>
      <c r="M92" s="109">
        <v>0</v>
      </c>
      <c r="N92" s="110">
        <f t="shared" si="13"/>
        <v>1</v>
      </c>
      <c r="O92" s="109">
        <f t="shared" si="14"/>
        <v>6</v>
      </c>
      <c r="P92" s="109">
        <f t="shared" si="15"/>
        <v>0</v>
      </c>
      <c r="Q92" s="110">
        <f t="shared" si="16"/>
        <v>6</v>
      </c>
      <c r="R92" s="109">
        <f t="shared" si="17"/>
        <v>1</v>
      </c>
      <c r="S92" s="109">
        <f t="shared" si="18"/>
        <v>0</v>
      </c>
      <c r="T92" s="110">
        <f t="shared" si="19"/>
        <v>1</v>
      </c>
    </row>
    <row r="93" spans="1:20" ht="12.95" customHeight="1">
      <c r="A93" s="11">
        <v>94</v>
      </c>
      <c r="B93" s="12" t="s">
        <v>1101</v>
      </c>
      <c r="C93" s="109">
        <v>0</v>
      </c>
      <c r="D93" s="109">
        <v>0</v>
      </c>
      <c r="E93" s="110">
        <f t="shared" si="10"/>
        <v>0</v>
      </c>
      <c r="F93" s="109">
        <v>0</v>
      </c>
      <c r="G93" s="109">
        <v>0</v>
      </c>
      <c r="H93" s="110">
        <f t="shared" si="11"/>
        <v>0</v>
      </c>
      <c r="I93" s="109">
        <v>0</v>
      </c>
      <c r="J93" s="109">
        <v>0</v>
      </c>
      <c r="K93" s="110">
        <f t="shared" si="12"/>
        <v>0</v>
      </c>
      <c r="L93" s="109">
        <v>1</v>
      </c>
      <c r="M93" s="109">
        <v>0</v>
      </c>
      <c r="N93" s="110">
        <f t="shared" si="13"/>
        <v>1</v>
      </c>
      <c r="O93" s="109">
        <f t="shared" si="14"/>
        <v>0</v>
      </c>
      <c r="P93" s="109">
        <f t="shared" si="15"/>
        <v>0</v>
      </c>
      <c r="Q93" s="110">
        <f t="shared" si="16"/>
        <v>0</v>
      </c>
      <c r="R93" s="109">
        <f t="shared" si="17"/>
        <v>1</v>
      </c>
      <c r="S93" s="109">
        <f t="shared" si="18"/>
        <v>0</v>
      </c>
      <c r="T93" s="110">
        <f t="shared" si="19"/>
        <v>1</v>
      </c>
    </row>
    <row r="94" spans="1:20" ht="12.95" customHeight="1">
      <c r="A94" s="11">
        <v>95</v>
      </c>
      <c r="B94" s="11" t="s">
        <v>1102</v>
      </c>
      <c r="C94" s="109">
        <v>0</v>
      </c>
      <c r="D94" s="109">
        <v>0</v>
      </c>
      <c r="E94" s="110">
        <f t="shared" si="10"/>
        <v>0</v>
      </c>
      <c r="F94" s="109">
        <v>0</v>
      </c>
      <c r="G94" s="109">
        <v>0</v>
      </c>
      <c r="H94" s="110">
        <f t="shared" si="11"/>
        <v>0</v>
      </c>
      <c r="I94" s="109">
        <v>9</v>
      </c>
      <c r="J94" s="109">
        <v>0</v>
      </c>
      <c r="K94" s="110">
        <f t="shared" si="12"/>
        <v>9</v>
      </c>
      <c r="L94" s="109">
        <v>0</v>
      </c>
      <c r="M94" s="109">
        <v>0</v>
      </c>
      <c r="N94" s="110">
        <f t="shared" si="13"/>
        <v>0</v>
      </c>
      <c r="O94" s="109">
        <f t="shared" si="14"/>
        <v>9</v>
      </c>
      <c r="P94" s="109">
        <f t="shared" si="15"/>
        <v>0</v>
      </c>
      <c r="Q94" s="110">
        <f t="shared" si="16"/>
        <v>9</v>
      </c>
      <c r="R94" s="109">
        <f t="shared" si="17"/>
        <v>0</v>
      </c>
      <c r="S94" s="109">
        <f t="shared" si="18"/>
        <v>0</v>
      </c>
      <c r="T94" s="110">
        <f t="shared" si="19"/>
        <v>0</v>
      </c>
    </row>
    <row r="95" spans="1:20" ht="12.95" customHeight="1">
      <c r="A95" s="11">
        <v>96</v>
      </c>
      <c r="B95" s="12" t="s">
        <v>1103</v>
      </c>
      <c r="C95" s="109">
        <v>0</v>
      </c>
      <c r="D95" s="109">
        <v>0</v>
      </c>
      <c r="E95" s="110">
        <f t="shared" si="10"/>
        <v>0</v>
      </c>
      <c r="F95" s="109">
        <v>0</v>
      </c>
      <c r="G95" s="109">
        <v>0</v>
      </c>
      <c r="H95" s="110">
        <f t="shared" si="11"/>
        <v>0</v>
      </c>
      <c r="I95" s="109">
        <v>2</v>
      </c>
      <c r="J95" s="109">
        <v>2</v>
      </c>
      <c r="K95" s="110">
        <f t="shared" si="12"/>
        <v>4</v>
      </c>
      <c r="L95" s="109">
        <v>0</v>
      </c>
      <c r="M95" s="109">
        <v>0</v>
      </c>
      <c r="N95" s="110">
        <f t="shared" si="13"/>
        <v>0</v>
      </c>
      <c r="O95" s="109">
        <f t="shared" si="14"/>
        <v>2</v>
      </c>
      <c r="P95" s="109">
        <f t="shared" si="15"/>
        <v>2</v>
      </c>
      <c r="Q95" s="110">
        <f t="shared" si="16"/>
        <v>4</v>
      </c>
      <c r="R95" s="109">
        <f t="shared" si="17"/>
        <v>0</v>
      </c>
      <c r="S95" s="109">
        <f t="shared" si="18"/>
        <v>0</v>
      </c>
      <c r="T95" s="110">
        <f t="shared" si="19"/>
        <v>0</v>
      </c>
    </row>
    <row r="96" spans="1:20" ht="12.95" customHeight="1">
      <c r="A96" s="11">
        <v>97</v>
      </c>
      <c r="B96" s="12" t="s">
        <v>1104</v>
      </c>
      <c r="C96" s="109">
        <v>0</v>
      </c>
      <c r="D96" s="109">
        <v>0</v>
      </c>
      <c r="E96" s="110">
        <f t="shared" si="10"/>
        <v>0</v>
      </c>
      <c r="F96" s="109">
        <v>0</v>
      </c>
      <c r="G96" s="109">
        <v>0</v>
      </c>
      <c r="H96" s="110">
        <f t="shared" si="11"/>
        <v>0</v>
      </c>
      <c r="I96" s="109">
        <v>0</v>
      </c>
      <c r="J96" s="109">
        <v>0</v>
      </c>
      <c r="K96" s="110">
        <f t="shared" si="12"/>
        <v>0</v>
      </c>
      <c r="L96" s="109">
        <v>0</v>
      </c>
      <c r="M96" s="109">
        <v>0</v>
      </c>
      <c r="N96" s="110">
        <f t="shared" si="13"/>
        <v>0</v>
      </c>
      <c r="O96" s="109">
        <f t="shared" si="14"/>
        <v>0</v>
      </c>
      <c r="P96" s="109">
        <f t="shared" si="15"/>
        <v>0</v>
      </c>
      <c r="Q96" s="110">
        <f t="shared" si="16"/>
        <v>0</v>
      </c>
      <c r="R96" s="109">
        <f t="shared" si="17"/>
        <v>0</v>
      </c>
      <c r="S96" s="109">
        <f t="shared" si="18"/>
        <v>0</v>
      </c>
      <c r="T96" s="110">
        <f t="shared" si="19"/>
        <v>0</v>
      </c>
    </row>
    <row r="97" spans="1:20" ht="12.95" customHeight="1">
      <c r="A97" s="11">
        <v>98</v>
      </c>
      <c r="B97" s="12" t="s">
        <v>1105</v>
      </c>
      <c r="C97" s="109">
        <v>0</v>
      </c>
      <c r="D97" s="109">
        <v>0</v>
      </c>
      <c r="E97" s="110">
        <f t="shared" si="10"/>
        <v>0</v>
      </c>
      <c r="F97" s="109">
        <v>0</v>
      </c>
      <c r="G97" s="109">
        <v>0</v>
      </c>
      <c r="H97" s="110">
        <f t="shared" si="11"/>
        <v>0</v>
      </c>
      <c r="I97" s="109">
        <v>0</v>
      </c>
      <c r="J97" s="109">
        <v>0</v>
      </c>
      <c r="K97" s="110">
        <f t="shared" si="12"/>
        <v>0</v>
      </c>
      <c r="L97" s="109">
        <v>0</v>
      </c>
      <c r="M97" s="109">
        <v>0</v>
      </c>
      <c r="N97" s="110">
        <f t="shared" si="13"/>
        <v>0</v>
      </c>
      <c r="O97" s="109">
        <f t="shared" si="14"/>
        <v>0</v>
      </c>
      <c r="P97" s="109">
        <f t="shared" si="15"/>
        <v>0</v>
      </c>
      <c r="Q97" s="110">
        <f t="shared" si="16"/>
        <v>0</v>
      </c>
      <c r="R97" s="109">
        <f t="shared" si="17"/>
        <v>0</v>
      </c>
      <c r="S97" s="109">
        <f t="shared" si="18"/>
        <v>0</v>
      </c>
      <c r="T97" s="110">
        <f t="shared" si="19"/>
        <v>0</v>
      </c>
    </row>
    <row r="98" spans="1:20" ht="12.95" customHeight="1">
      <c r="A98" s="11">
        <v>99</v>
      </c>
      <c r="B98" s="12" t="s">
        <v>1106</v>
      </c>
      <c r="C98" s="109">
        <v>0</v>
      </c>
      <c r="D98" s="109">
        <v>0</v>
      </c>
      <c r="E98" s="110">
        <f t="shared" si="10"/>
        <v>0</v>
      </c>
      <c r="F98" s="109">
        <v>0</v>
      </c>
      <c r="G98" s="109">
        <v>0</v>
      </c>
      <c r="H98" s="110">
        <f t="shared" si="11"/>
        <v>0</v>
      </c>
      <c r="I98" s="109">
        <v>14</v>
      </c>
      <c r="J98" s="109">
        <v>0</v>
      </c>
      <c r="K98" s="110">
        <f t="shared" si="12"/>
        <v>14</v>
      </c>
      <c r="L98" s="109">
        <v>1</v>
      </c>
      <c r="M98" s="109">
        <v>0</v>
      </c>
      <c r="N98" s="110">
        <f t="shared" si="13"/>
        <v>1</v>
      </c>
      <c r="O98" s="109">
        <f t="shared" si="14"/>
        <v>14</v>
      </c>
      <c r="P98" s="109">
        <f t="shared" si="15"/>
        <v>0</v>
      </c>
      <c r="Q98" s="110">
        <f t="shared" si="16"/>
        <v>14</v>
      </c>
      <c r="R98" s="109">
        <f t="shared" si="17"/>
        <v>1</v>
      </c>
      <c r="S98" s="109">
        <f t="shared" si="18"/>
        <v>0</v>
      </c>
      <c r="T98" s="110">
        <f t="shared" si="19"/>
        <v>1</v>
      </c>
    </row>
    <row r="99" spans="1:20" ht="15.95" customHeight="1">
      <c r="A99" s="808" t="s">
        <v>3075</v>
      </c>
      <c r="B99" s="808"/>
      <c r="C99" s="111">
        <f t="shared" ref="C99:T99" si="20">SUM(C7:C98)</f>
        <v>110</v>
      </c>
      <c r="D99" s="111">
        <f t="shared" si="20"/>
        <v>5</v>
      </c>
      <c r="E99" s="111">
        <f t="shared" si="20"/>
        <v>115</v>
      </c>
      <c r="F99" s="111">
        <f t="shared" si="20"/>
        <v>15</v>
      </c>
      <c r="G99" s="111">
        <f t="shared" si="20"/>
        <v>2</v>
      </c>
      <c r="H99" s="111">
        <f t="shared" si="20"/>
        <v>17</v>
      </c>
      <c r="I99" s="111">
        <f t="shared" si="20"/>
        <v>1254</v>
      </c>
      <c r="J99" s="111">
        <f t="shared" si="20"/>
        <v>52</v>
      </c>
      <c r="K99" s="1033">
        <f t="shared" si="20"/>
        <v>1306</v>
      </c>
      <c r="L99" s="111">
        <f t="shared" si="20"/>
        <v>70</v>
      </c>
      <c r="M99" s="111">
        <f t="shared" si="20"/>
        <v>1</v>
      </c>
      <c r="N99" s="1034">
        <f t="shared" si="20"/>
        <v>71</v>
      </c>
      <c r="O99" s="111">
        <f t="shared" si="20"/>
        <v>1364</v>
      </c>
      <c r="P99" s="111">
        <f t="shared" si="20"/>
        <v>57</v>
      </c>
      <c r="Q99" s="1033">
        <f t="shared" si="20"/>
        <v>1421</v>
      </c>
      <c r="R99" s="111">
        <f t="shared" si="20"/>
        <v>85</v>
      </c>
      <c r="S99" s="111">
        <f t="shared" si="20"/>
        <v>3</v>
      </c>
      <c r="T99" s="1034">
        <f t="shared" si="20"/>
        <v>88</v>
      </c>
    </row>
    <row r="100" spans="1:20">
      <c r="A100" s="806" t="s">
        <v>2986</v>
      </c>
      <c r="B100" s="807"/>
      <c r="C100" s="807"/>
      <c r="D100" s="807"/>
      <c r="E100" s="807"/>
      <c r="F100" s="807"/>
      <c r="G100" s="807"/>
      <c r="H100" s="807"/>
      <c r="I100" s="807"/>
      <c r="J100" s="807"/>
      <c r="K100" s="807"/>
      <c r="L100" s="807"/>
      <c r="M100" s="807"/>
      <c r="N100" s="807"/>
      <c r="O100" s="807"/>
      <c r="P100" s="807"/>
      <c r="Q100" s="807"/>
      <c r="R100" s="807"/>
      <c r="S100" s="807"/>
      <c r="T100" s="807"/>
    </row>
    <row r="101" spans="1:20">
      <c r="K101" s="358"/>
      <c r="M101" s="358"/>
    </row>
    <row r="102" spans="1:20" ht="21">
      <c r="F102" s="358"/>
      <c r="I102" s="357"/>
      <c r="K102" s="393"/>
      <c r="R102" s="358"/>
    </row>
    <row r="103" spans="1:20">
      <c r="R103" s="358"/>
    </row>
  </sheetData>
  <mergeCells count="27">
    <mergeCell ref="A100:T100"/>
    <mergeCell ref="A99:B99"/>
    <mergeCell ref="A52:A54"/>
    <mergeCell ref="B52:B54"/>
    <mergeCell ref="C52:H52"/>
    <mergeCell ref="O52:T52"/>
    <mergeCell ref="C53:E53"/>
    <mergeCell ref="F53:H53"/>
    <mergeCell ref="I53:K53"/>
    <mergeCell ref="L53:N53"/>
    <mergeCell ref="O53:Q53"/>
    <mergeCell ref="R53:T53"/>
    <mergeCell ref="I52:N52"/>
    <mergeCell ref="L5:N5"/>
    <mergeCell ref="O5:Q5"/>
    <mergeCell ref="R5:T5"/>
    <mergeCell ref="A1:T1"/>
    <mergeCell ref="A4:A6"/>
    <mergeCell ref="B4:B6"/>
    <mergeCell ref="C4:H4"/>
    <mergeCell ref="I4:N4"/>
    <mergeCell ref="O4:T4"/>
    <mergeCell ref="C5:E5"/>
    <mergeCell ref="F5:H5"/>
    <mergeCell ref="I5:K5"/>
    <mergeCell ref="A2:T2"/>
    <mergeCell ref="S3:T3"/>
  </mergeCells>
  <printOptions horizontalCentered="1" verticalCentered="1"/>
  <pageMargins left="0" right="0" top="0" bottom="0" header="0" footer="0"/>
  <pageSetup paperSize="9" scale="69" orientation="landscape" r:id="rId1"/>
  <rowBreaks count="1" manualBreakCount="1">
    <brk id="50" max="16383" man="1"/>
  </rowBreaks>
  <ignoredErrors>
    <ignoredError sqref="Q7 O8:T50 O52:T98 O51:R51" formula="1"/>
  </ignoredErrors>
</worksheet>
</file>

<file path=xl/worksheets/sheet12.xml><?xml version="1.0" encoding="utf-8"?>
<worksheet xmlns="http://schemas.openxmlformats.org/spreadsheetml/2006/main" xmlns:r="http://schemas.openxmlformats.org/officeDocument/2006/relationships">
  <sheetPr>
    <tabColor theme="0" tint="-0.249977111117893"/>
  </sheetPr>
  <dimension ref="A1:T105"/>
  <sheetViews>
    <sheetView showGridLines="0" workbookViewId="0">
      <pane xSplit="2" ySplit="6" topLeftCell="I82" activePane="bottomRight" state="frozen"/>
      <selection activeCell="A30" sqref="A30:I33"/>
      <selection pane="topRight" activeCell="A30" sqref="A30:I33"/>
      <selection pane="bottomLeft" activeCell="A30" sqref="A30:I33"/>
      <selection pane="bottomRight" activeCell="P97" sqref="P97"/>
    </sheetView>
  </sheetViews>
  <sheetFormatPr defaultRowHeight="12.75"/>
  <cols>
    <col min="1" max="1" width="5" style="4" customWidth="1"/>
    <col min="2" max="2" width="13.7109375" style="4" customWidth="1"/>
    <col min="3" max="8" width="8.140625" style="4" customWidth="1"/>
    <col min="9" max="14" width="8.28515625" style="4" customWidth="1"/>
    <col min="15" max="16" width="6.42578125" style="4" customWidth="1"/>
    <col min="17" max="17" width="7.140625" style="4" customWidth="1"/>
    <col min="18" max="19" width="6.42578125" style="4" customWidth="1"/>
    <col min="20" max="20" width="7.5703125" style="4" customWidth="1"/>
    <col min="21" max="231" width="9.140625" style="4"/>
    <col min="232" max="232" width="4.5703125" style="4" customWidth="1"/>
    <col min="233" max="233" width="65" style="4" customWidth="1"/>
    <col min="234" max="487" width="9.140625" style="4"/>
    <col min="488" max="488" width="4.5703125" style="4" customWidth="1"/>
    <col min="489" max="489" width="65" style="4" customWidth="1"/>
    <col min="490" max="743" width="9.140625" style="4"/>
    <col min="744" max="744" width="4.5703125" style="4" customWidth="1"/>
    <col min="745" max="745" width="65" style="4" customWidth="1"/>
    <col min="746" max="999" width="9.140625" style="4"/>
    <col min="1000" max="1000" width="4.5703125" style="4" customWidth="1"/>
    <col min="1001" max="1001" width="65" style="4" customWidth="1"/>
    <col min="1002" max="1255" width="9.140625" style="4"/>
    <col min="1256" max="1256" width="4.5703125" style="4" customWidth="1"/>
    <col min="1257" max="1257" width="65" style="4" customWidth="1"/>
    <col min="1258" max="1511" width="9.140625" style="4"/>
    <col min="1512" max="1512" width="4.5703125" style="4" customWidth="1"/>
    <col min="1513" max="1513" width="65" style="4" customWidth="1"/>
    <col min="1514" max="1767" width="9.140625" style="4"/>
    <col min="1768" max="1768" width="4.5703125" style="4" customWidth="1"/>
    <col min="1769" max="1769" width="65" style="4" customWidth="1"/>
    <col min="1770" max="2023" width="9.140625" style="4"/>
    <col min="2024" max="2024" width="4.5703125" style="4" customWidth="1"/>
    <col min="2025" max="2025" width="65" style="4" customWidth="1"/>
    <col min="2026" max="2279" width="9.140625" style="4"/>
    <col min="2280" max="2280" width="4.5703125" style="4" customWidth="1"/>
    <col min="2281" max="2281" width="65" style="4" customWidth="1"/>
    <col min="2282" max="2535" width="9.140625" style="4"/>
    <col min="2536" max="2536" width="4.5703125" style="4" customWidth="1"/>
    <col min="2537" max="2537" width="65" style="4" customWidth="1"/>
    <col min="2538" max="2791" width="9.140625" style="4"/>
    <col min="2792" max="2792" width="4.5703125" style="4" customWidth="1"/>
    <col min="2793" max="2793" width="65" style="4" customWidth="1"/>
    <col min="2794" max="3047" width="9.140625" style="4"/>
    <col min="3048" max="3048" width="4.5703125" style="4" customWidth="1"/>
    <col min="3049" max="3049" width="65" style="4" customWidth="1"/>
    <col min="3050" max="3303" width="9.140625" style="4"/>
    <col min="3304" max="3304" width="4.5703125" style="4" customWidth="1"/>
    <col min="3305" max="3305" width="65" style="4" customWidth="1"/>
    <col min="3306" max="3559" width="9.140625" style="4"/>
    <col min="3560" max="3560" width="4.5703125" style="4" customWidth="1"/>
    <col min="3561" max="3561" width="65" style="4" customWidth="1"/>
    <col min="3562" max="3815" width="9.140625" style="4"/>
    <col min="3816" max="3816" width="4.5703125" style="4" customWidth="1"/>
    <col min="3817" max="3817" width="65" style="4" customWidth="1"/>
    <col min="3818" max="4071" width="9.140625" style="4"/>
    <col min="4072" max="4072" width="4.5703125" style="4" customWidth="1"/>
    <col min="4073" max="4073" width="65" style="4" customWidth="1"/>
    <col min="4074" max="4327" width="9.140625" style="4"/>
    <col min="4328" max="4328" width="4.5703125" style="4" customWidth="1"/>
    <col min="4329" max="4329" width="65" style="4" customWidth="1"/>
    <col min="4330" max="4583" width="9.140625" style="4"/>
    <col min="4584" max="4584" width="4.5703125" style="4" customWidth="1"/>
    <col min="4585" max="4585" width="65" style="4" customWidth="1"/>
    <col min="4586" max="4839" width="9.140625" style="4"/>
    <col min="4840" max="4840" width="4.5703125" style="4" customWidth="1"/>
    <col min="4841" max="4841" width="65" style="4" customWidth="1"/>
    <col min="4842" max="5095" width="9.140625" style="4"/>
    <col min="5096" max="5096" width="4.5703125" style="4" customWidth="1"/>
    <col min="5097" max="5097" width="65" style="4" customWidth="1"/>
    <col min="5098" max="5351" width="9.140625" style="4"/>
    <col min="5352" max="5352" width="4.5703125" style="4" customWidth="1"/>
    <col min="5353" max="5353" width="65" style="4" customWidth="1"/>
    <col min="5354" max="5607" width="9.140625" style="4"/>
    <col min="5608" max="5608" width="4.5703125" style="4" customWidth="1"/>
    <col min="5609" max="5609" width="65" style="4" customWidth="1"/>
    <col min="5610" max="5863" width="9.140625" style="4"/>
    <col min="5864" max="5864" width="4.5703125" style="4" customWidth="1"/>
    <col min="5865" max="5865" width="65" style="4" customWidth="1"/>
    <col min="5866" max="6119" width="9.140625" style="4"/>
    <col min="6120" max="6120" width="4.5703125" style="4" customWidth="1"/>
    <col min="6121" max="6121" width="65" style="4" customWidth="1"/>
    <col min="6122" max="6375" width="9.140625" style="4"/>
    <col min="6376" max="6376" width="4.5703125" style="4" customWidth="1"/>
    <col min="6377" max="6377" width="65" style="4" customWidth="1"/>
    <col min="6378" max="6631" width="9.140625" style="4"/>
    <col min="6632" max="6632" width="4.5703125" style="4" customWidth="1"/>
    <col min="6633" max="6633" width="65" style="4" customWidth="1"/>
    <col min="6634" max="6887" width="9.140625" style="4"/>
    <col min="6888" max="6888" width="4.5703125" style="4" customWidth="1"/>
    <col min="6889" max="6889" width="65" style="4" customWidth="1"/>
    <col min="6890" max="7143" width="9.140625" style="4"/>
    <col min="7144" max="7144" width="4.5703125" style="4" customWidth="1"/>
    <col min="7145" max="7145" width="65" style="4" customWidth="1"/>
    <col min="7146" max="7399" width="9.140625" style="4"/>
    <col min="7400" max="7400" width="4.5703125" style="4" customWidth="1"/>
    <col min="7401" max="7401" width="65" style="4" customWidth="1"/>
    <col min="7402" max="7655" width="9.140625" style="4"/>
    <col min="7656" max="7656" width="4.5703125" style="4" customWidth="1"/>
    <col min="7657" max="7657" width="65" style="4" customWidth="1"/>
    <col min="7658" max="7911" width="9.140625" style="4"/>
    <col min="7912" max="7912" width="4.5703125" style="4" customWidth="1"/>
    <col min="7913" max="7913" width="65" style="4" customWidth="1"/>
    <col min="7914" max="8167" width="9.140625" style="4"/>
    <col min="8168" max="8168" width="4.5703125" style="4" customWidth="1"/>
    <col min="8169" max="8169" width="65" style="4" customWidth="1"/>
    <col min="8170" max="8423" width="9.140625" style="4"/>
    <col min="8424" max="8424" width="4.5703125" style="4" customWidth="1"/>
    <col min="8425" max="8425" width="65" style="4" customWidth="1"/>
    <col min="8426" max="8679" width="9.140625" style="4"/>
    <col min="8680" max="8680" width="4.5703125" style="4" customWidth="1"/>
    <col min="8681" max="8681" width="65" style="4" customWidth="1"/>
    <col min="8682" max="8935" width="9.140625" style="4"/>
    <col min="8936" max="8936" width="4.5703125" style="4" customWidth="1"/>
    <col min="8937" max="8937" width="65" style="4" customWidth="1"/>
    <col min="8938" max="9191" width="9.140625" style="4"/>
    <col min="9192" max="9192" width="4.5703125" style="4" customWidth="1"/>
    <col min="9193" max="9193" width="65" style="4" customWidth="1"/>
    <col min="9194" max="9447" width="9.140625" style="4"/>
    <col min="9448" max="9448" width="4.5703125" style="4" customWidth="1"/>
    <col min="9449" max="9449" width="65" style="4" customWidth="1"/>
    <col min="9450" max="9703" width="9.140625" style="4"/>
    <col min="9704" max="9704" width="4.5703125" style="4" customWidth="1"/>
    <col min="9705" max="9705" width="65" style="4" customWidth="1"/>
    <col min="9706" max="9959" width="9.140625" style="4"/>
    <col min="9960" max="9960" width="4.5703125" style="4" customWidth="1"/>
    <col min="9961" max="9961" width="65" style="4" customWidth="1"/>
    <col min="9962" max="10215" width="9.140625" style="4"/>
    <col min="10216" max="10216" width="4.5703125" style="4" customWidth="1"/>
    <col min="10217" max="10217" width="65" style="4" customWidth="1"/>
    <col min="10218" max="10471" width="9.140625" style="4"/>
    <col min="10472" max="10472" width="4.5703125" style="4" customWidth="1"/>
    <col min="10473" max="10473" width="65" style="4" customWidth="1"/>
    <col min="10474" max="10727" width="9.140625" style="4"/>
    <col min="10728" max="10728" width="4.5703125" style="4" customWidth="1"/>
    <col min="10729" max="10729" width="65" style="4" customWidth="1"/>
    <col min="10730" max="10983" width="9.140625" style="4"/>
    <col min="10984" max="10984" width="4.5703125" style="4" customWidth="1"/>
    <col min="10985" max="10985" width="65" style="4" customWidth="1"/>
    <col min="10986" max="11239" width="9.140625" style="4"/>
    <col min="11240" max="11240" width="4.5703125" style="4" customWidth="1"/>
    <col min="11241" max="11241" width="65" style="4" customWidth="1"/>
    <col min="11242" max="11495" width="9.140625" style="4"/>
    <col min="11496" max="11496" width="4.5703125" style="4" customWidth="1"/>
    <col min="11497" max="11497" width="65" style="4" customWidth="1"/>
    <col min="11498" max="11751" width="9.140625" style="4"/>
    <col min="11752" max="11752" width="4.5703125" style="4" customWidth="1"/>
    <col min="11753" max="11753" width="65" style="4" customWidth="1"/>
    <col min="11754" max="12007" width="9.140625" style="4"/>
    <col min="12008" max="12008" width="4.5703125" style="4" customWidth="1"/>
    <col min="12009" max="12009" width="65" style="4" customWidth="1"/>
    <col min="12010" max="12263" width="9.140625" style="4"/>
    <col min="12264" max="12264" width="4.5703125" style="4" customWidth="1"/>
    <col min="12265" max="12265" width="65" style="4" customWidth="1"/>
    <col min="12266" max="12519" width="9.140625" style="4"/>
    <col min="12520" max="12520" width="4.5703125" style="4" customWidth="1"/>
    <col min="12521" max="12521" width="65" style="4" customWidth="1"/>
    <col min="12522" max="12775" width="9.140625" style="4"/>
    <col min="12776" max="12776" width="4.5703125" style="4" customWidth="1"/>
    <col min="12777" max="12777" width="65" style="4" customWidth="1"/>
    <col min="12778" max="13031" width="9.140625" style="4"/>
    <col min="13032" max="13032" width="4.5703125" style="4" customWidth="1"/>
    <col min="13033" max="13033" width="65" style="4" customWidth="1"/>
    <col min="13034" max="13287" width="9.140625" style="4"/>
    <col min="13288" max="13288" width="4.5703125" style="4" customWidth="1"/>
    <col min="13289" max="13289" width="65" style="4" customWidth="1"/>
    <col min="13290" max="13543" width="9.140625" style="4"/>
    <col min="13544" max="13544" width="4.5703125" style="4" customWidth="1"/>
    <col min="13545" max="13545" width="65" style="4" customWidth="1"/>
    <col min="13546" max="13799" width="9.140625" style="4"/>
    <col min="13800" max="13800" width="4.5703125" style="4" customWidth="1"/>
    <col min="13801" max="13801" width="65" style="4" customWidth="1"/>
    <col min="13802" max="14055" width="9.140625" style="4"/>
    <col min="14056" max="14056" width="4.5703125" style="4" customWidth="1"/>
    <col min="14057" max="14057" width="65" style="4" customWidth="1"/>
    <col min="14058" max="14311" width="9.140625" style="4"/>
    <col min="14312" max="14312" width="4.5703125" style="4" customWidth="1"/>
    <col min="14313" max="14313" width="65" style="4" customWidth="1"/>
    <col min="14314" max="14567" width="9.140625" style="4"/>
    <col min="14568" max="14568" width="4.5703125" style="4" customWidth="1"/>
    <col min="14569" max="14569" width="65" style="4" customWidth="1"/>
    <col min="14570" max="14823" width="9.140625" style="4"/>
    <col min="14824" max="14824" width="4.5703125" style="4" customWidth="1"/>
    <col min="14825" max="14825" width="65" style="4" customWidth="1"/>
    <col min="14826" max="15079" width="9.140625" style="4"/>
    <col min="15080" max="15080" width="4.5703125" style="4" customWidth="1"/>
    <col min="15081" max="15081" width="65" style="4" customWidth="1"/>
    <col min="15082" max="15335" width="9.140625" style="4"/>
    <col min="15336" max="15336" width="4.5703125" style="4" customWidth="1"/>
    <col min="15337" max="15337" width="65" style="4" customWidth="1"/>
    <col min="15338" max="15591" width="9.140625" style="4"/>
    <col min="15592" max="15592" width="4.5703125" style="4" customWidth="1"/>
    <col min="15593" max="15593" width="65" style="4" customWidth="1"/>
    <col min="15594" max="15847" width="9.140625" style="4"/>
    <col min="15848" max="15848" width="4.5703125" style="4" customWidth="1"/>
    <col min="15849" max="15849" width="65" style="4" customWidth="1"/>
    <col min="15850" max="16103" width="9.140625" style="4"/>
    <col min="16104" max="16104" width="4.5703125" style="4" customWidth="1"/>
    <col min="16105" max="16105" width="65" style="4" customWidth="1"/>
    <col min="16106" max="16384" width="9.140625" style="4"/>
  </cols>
  <sheetData>
    <row r="1" spans="1:20" s="30" customFormat="1" ht="24.75" customHeight="1">
      <c r="A1" s="803" t="s">
        <v>3082</v>
      </c>
      <c r="B1" s="804"/>
      <c r="C1" s="804"/>
      <c r="D1" s="804"/>
      <c r="E1" s="804"/>
      <c r="F1" s="804"/>
      <c r="G1" s="804"/>
      <c r="H1" s="804"/>
      <c r="I1" s="804"/>
      <c r="J1" s="804"/>
      <c r="K1" s="804"/>
      <c r="L1" s="804"/>
      <c r="M1" s="804"/>
      <c r="N1" s="804"/>
      <c r="O1" s="804"/>
      <c r="P1" s="804"/>
      <c r="Q1" s="804"/>
      <c r="R1" s="804"/>
      <c r="S1" s="804"/>
      <c r="T1" s="804"/>
    </row>
    <row r="2" spans="1:20" s="30" customFormat="1" ht="16.5" customHeight="1">
      <c r="A2" s="719" t="s">
        <v>3098</v>
      </c>
      <c r="B2" s="719"/>
      <c r="C2" s="719"/>
      <c r="D2" s="719"/>
      <c r="E2" s="719"/>
      <c r="F2" s="719"/>
      <c r="G2" s="719"/>
      <c r="H2" s="719"/>
      <c r="I2" s="719"/>
      <c r="J2" s="719"/>
      <c r="K2" s="719"/>
      <c r="L2" s="719"/>
      <c r="M2" s="719"/>
      <c r="N2" s="719"/>
      <c r="O2" s="719"/>
      <c r="P2" s="719"/>
      <c r="Q2" s="719"/>
      <c r="R2" s="719"/>
      <c r="S2" s="719"/>
      <c r="T2" s="719"/>
    </row>
    <row r="3" spans="1:20" s="30" customFormat="1" ht="12" customHeight="1">
      <c r="A3" s="159"/>
      <c r="B3" s="159"/>
      <c r="C3" s="153"/>
      <c r="D3" s="153"/>
      <c r="E3" s="153"/>
      <c r="F3" s="153"/>
      <c r="G3" s="153"/>
      <c r="H3" s="153"/>
      <c r="I3" s="153"/>
      <c r="J3" s="153"/>
      <c r="K3" s="153"/>
      <c r="L3" s="153"/>
      <c r="M3" s="153"/>
      <c r="N3" s="153"/>
      <c r="O3" s="153"/>
      <c r="P3" s="153"/>
      <c r="Q3" s="153"/>
      <c r="R3" s="153"/>
      <c r="S3" s="810" t="s">
        <v>2956</v>
      </c>
      <c r="T3" s="810"/>
    </row>
    <row r="4" spans="1:20" s="3" customFormat="1" ht="50.25" customHeight="1">
      <c r="A4" s="775" t="s">
        <v>1107</v>
      </c>
      <c r="B4" s="778" t="s">
        <v>1108</v>
      </c>
      <c r="C4" s="728" t="s">
        <v>3178</v>
      </c>
      <c r="D4" s="729"/>
      <c r="E4" s="729"/>
      <c r="F4" s="729"/>
      <c r="G4" s="729"/>
      <c r="H4" s="729"/>
      <c r="I4" s="728" t="s">
        <v>3176</v>
      </c>
      <c r="J4" s="729"/>
      <c r="K4" s="729"/>
      <c r="L4" s="729"/>
      <c r="M4" s="729"/>
      <c r="N4" s="796"/>
      <c r="O4" s="728" t="s">
        <v>1010</v>
      </c>
      <c r="P4" s="729"/>
      <c r="Q4" s="729"/>
      <c r="R4" s="729"/>
      <c r="S4" s="729"/>
      <c r="T4" s="729"/>
    </row>
    <row r="5" spans="1:20" s="3" customFormat="1" ht="30.75" customHeight="1">
      <c r="A5" s="776"/>
      <c r="B5" s="779"/>
      <c r="C5" s="728" t="s">
        <v>2901</v>
      </c>
      <c r="D5" s="801"/>
      <c r="E5" s="802"/>
      <c r="F5" s="728" t="s">
        <v>2902</v>
      </c>
      <c r="G5" s="801"/>
      <c r="H5" s="802"/>
      <c r="I5" s="728" t="s">
        <v>2901</v>
      </c>
      <c r="J5" s="801"/>
      <c r="K5" s="802"/>
      <c r="L5" s="728" t="s">
        <v>2902</v>
      </c>
      <c r="M5" s="801"/>
      <c r="N5" s="802"/>
      <c r="O5" s="728" t="s">
        <v>2901</v>
      </c>
      <c r="P5" s="801"/>
      <c r="Q5" s="802"/>
      <c r="R5" s="728" t="s">
        <v>2902</v>
      </c>
      <c r="S5" s="801"/>
      <c r="T5" s="801"/>
    </row>
    <row r="6" spans="1:20" s="3" customFormat="1" ht="31.5" customHeight="1">
      <c r="A6" s="777"/>
      <c r="B6" s="780"/>
      <c r="C6" s="241" t="s">
        <v>1008</v>
      </c>
      <c r="D6" s="242" t="s">
        <v>1009</v>
      </c>
      <c r="E6" s="241" t="s">
        <v>1010</v>
      </c>
      <c r="F6" s="241" t="s">
        <v>1008</v>
      </c>
      <c r="G6" s="242" t="s">
        <v>1009</v>
      </c>
      <c r="H6" s="241" t="s">
        <v>1010</v>
      </c>
      <c r="I6" s="240" t="s">
        <v>1008</v>
      </c>
      <c r="J6" s="242" t="s">
        <v>1009</v>
      </c>
      <c r="K6" s="241" t="s">
        <v>1010</v>
      </c>
      <c r="L6" s="241" t="s">
        <v>1008</v>
      </c>
      <c r="M6" s="242" t="s">
        <v>1009</v>
      </c>
      <c r="N6" s="241" t="s">
        <v>1010</v>
      </c>
      <c r="O6" s="241" t="s">
        <v>1008</v>
      </c>
      <c r="P6" s="242" t="s">
        <v>1009</v>
      </c>
      <c r="Q6" s="241" t="s">
        <v>1010</v>
      </c>
      <c r="R6" s="241" t="s">
        <v>1008</v>
      </c>
      <c r="S6" s="242" t="s">
        <v>1009</v>
      </c>
      <c r="T6" s="239" t="s">
        <v>1010</v>
      </c>
    </row>
    <row r="7" spans="1:20" s="17" customFormat="1" ht="12.6" customHeight="1">
      <c r="A7" s="20" t="s">
        <v>1011</v>
      </c>
      <c r="B7" s="24" t="s">
        <v>1112</v>
      </c>
      <c r="C7" s="31">
        <v>0</v>
      </c>
      <c r="D7" s="31">
        <v>0</v>
      </c>
      <c r="E7" s="32">
        <f>C7+D7</f>
        <v>0</v>
      </c>
      <c r="F7" s="31">
        <v>0</v>
      </c>
      <c r="G7" s="31">
        <v>0</v>
      </c>
      <c r="H7" s="32">
        <f>F7+G7</f>
        <v>0</v>
      </c>
      <c r="I7" s="17">
        <v>30</v>
      </c>
      <c r="J7" s="17">
        <v>1</v>
      </c>
      <c r="K7" s="373">
        <f>I7+J7</f>
        <v>31</v>
      </c>
      <c r="L7" s="31">
        <v>0</v>
      </c>
      <c r="M7" s="31">
        <v>0</v>
      </c>
      <c r="N7" s="32">
        <f>L7+M7</f>
        <v>0</v>
      </c>
      <c r="O7" s="31">
        <f>C7+I7</f>
        <v>30</v>
      </c>
      <c r="P7" s="31">
        <f>D7+J7</f>
        <v>1</v>
      </c>
      <c r="Q7" s="32">
        <f>O7+P7</f>
        <v>31</v>
      </c>
      <c r="R7" s="31">
        <f>F7+L7</f>
        <v>0</v>
      </c>
      <c r="S7" s="31">
        <f>G7+M7</f>
        <v>0</v>
      </c>
      <c r="T7" s="32">
        <f>R7+S7</f>
        <v>0</v>
      </c>
    </row>
    <row r="8" spans="1:20" s="17" customFormat="1" ht="12.6" customHeight="1">
      <c r="A8" s="20" t="s">
        <v>1013</v>
      </c>
      <c r="B8" s="24" t="s">
        <v>1113</v>
      </c>
      <c r="C8" s="31">
        <v>0</v>
      </c>
      <c r="D8" s="31">
        <v>0</v>
      </c>
      <c r="E8" s="32">
        <f t="shared" ref="E8:E46" si="0">C8+D8</f>
        <v>0</v>
      </c>
      <c r="F8" s="31">
        <v>0</v>
      </c>
      <c r="G8" s="31">
        <v>0</v>
      </c>
      <c r="H8" s="32">
        <f t="shared" ref="H8:H46" si="1">F8+G8</f>
        <v>0</v>
      </c>
      <c r="I8" s="17">
        <v>9</v>
      </c>
      <c r="J8" s="17">
        <v>0</v>
      </c>
      <c r="K8" s="373">
        <f t="shared" ref="K8:K46" si="2">I8+J8</f>
        <v>9</v>
      </c>
      <c r="L8" s="31">
        <v>0</v>
      </c>
      <c r="M8" s="31">
        <v>0</v>
      </c>
      <c r="N8" s="32">
        <f t="shared" ref="N8:N46" si="3">L8+M8</f>
        <v>0</v>
      </c>
      <c r="O8" s="31">
        <f t="shared" ref="O8:O46" si="4">C8+I8</f>
        <v>9</v>
      </c>
      <c r="P8" s="31">
        <f t="shared" ref="P8:P46" si="5">D8+J8</f>
        <v>0</v>
      </c>
      <c r="Q8" s="32">
        <f t="shared" ref="Q8:Q46" si="6">O8+P8</f>
        <v>9</v>
      </c>
      <c r="R8" s="31">
        <f t="shared" ref="R8:R46" si="7">F8+L8</f>
        <v>0</v>
      </c>
      <c r="S8" s="31">
        <f t="shared" ref="S8:S46" si="8">G8+M8</f>
        <v>0</v>
      </c>
      <c r="T8" s="32">
        <f t="shared" ref="T8:T46" si="9">R8+S8</f>
        <v>0</v>
      </c>
    </row>
    <row r="9" spans="1:20" s="17" customFormat="1" ht="12.6" customHeight="1">
      <c r="A9" s="20" t="s">
        <v>1015</v>
      </c>
      <c r="B9" s="24" t="s">
        <v>1114</v>
      </c>
      <c r="C9" s="31">
        <v>1</v>
      </c>
      <c r="D9" s="31">
        <v>0</v>
      </c>
      <c r="E9" s="32">
        <f t="shared" si="0"/>
        <v>1</v>
      </c>
      <c r="F9" s="31">
        <v>0</v>
      </c>
      <c r="G9" s="31">
        <v>0</v>
      </c>
      <c r="H9" s="32">
        <f t="shared" si="1"/>
        <v>0</v>
      </c>
      <c r="I9" s="17">
        <v>9</v>
      </c>
      <c r="J9" s="17">
        <v>0</v>
      </c>
      <c r="K9" s="373">
        <f t="shared" si="2"/>
        <v>9</v>
      </c>
      <c r="L9" s="31">
        <v>0</v>
      </c>
      <c r="M9" s="31">
        <v>0</v>
      </c>
      <c r="N9" s="32">
        <f t="shared" si="3"/>
        <v>0</v>
      </c>
      <c r="O9" s="31">
        <f t="shared" si="4"/>
        <v>10</v>
      </c>
      <c r="P9" s="31">
        <f t="shared" si="5"/>
        <v>0</v>
      </c>
      <c r="Q9" s="32">
        <f t="shared" si="6"/>
        <v>10</v>
      </c>
      <c r="R9" s="31">
        <f t="shared" si="7"/>
        <v>0</v>
      </c>
      <c r="S9" s="31">
        <f t="shared" si="8"/>
        <v>0</v>
      </c>
      <c r="T9" s="32">
        <f t="shared" si="9"/>
        <v>0</v>
      </c>
    </row>
    <row r="10" spans="1:20" s="17" customFormat="1" ht="12.6" customHeight="1">
      <c r="A10" s="20" t="s">
        <v>1115</v>
      </c>
      <c r="B10" s="24" t="s">
        <v>1116</v>
      </c>
      <c r="C10" s="31">
        <v>0</v>
      </c>
      <c r="D10" s="31">
        <v>0</v>
      </c>
      <c r="E10" s="32">
        <f t="shared" si="0"/>
        <v>0</v>
      </c>
      <c r="F10" s="31">
        <v>0</v>
      </c>
      <c r="G10" s="31">
        <v>0</v>
      </c>
      <c r="H10" s="32">
        <f t="shared" si="1"/>
        <v>0</v>
      </c>
      <c r="I10" s="17">
        <v>0</v>
      </c>
      <c r="J10" s="17">
        <v>0</v>
      </c>
      <c r="K10" s="373">
        <f t="shared" si="2"/>
        <v>0</v>
      </c>
      <c r="L10" s="31">
        <v>0</v>
      </c>
      <c r="M10" s="31">
        <v>0</v>
      </c>
      <c r="N10" s="32">
        <f t="shared" si="3"/>
        <v>0</v>
      </c>
      <c r="O10" s="31">
        <f t="shared" si="4"/>
        <v>0</v>
      </c>
      <c r="P10" s="31">
        <f t="shared" si="5"/>
        <v>0</v>
      </c>
      <c r="Q10" s="32">
        <f t="shared" si="6"/>
        <v>0</v>
      </c>
      <c r="R10" s="31">
        <f t="shared" si="7"/>
        <v>0</v>
      </c>
      <c r="S10" s="31">
        <f t="shared" si="8"/>
        <v>0</v>
      </c>
      <c r="T10" s="32">
        <f t="shared" si="9"/>
        <v>0</v>
      </c>
    </row>
    <row r="11" spans="1:20" s="17" customFormat="1" ht="12.6" customHeight="1">
      <c r="A11" s="20" t="s">
        <v>1017</v>
      </c>
      <c r="B11" s="24" t="s">
        <v>1117</v>
      </c>
      <c r="C11" s="31">
        <v>0</v>
      </c>
      <c r="D11" s="31">
        <v>0</v>
      </c>
      <c r="E11" s="32">
        <f t="shared" si="0"/>
        <v>0</v>
      </c>
      <c r="F11" s="31">
        <v>0</v>
      </c>
      <c r="G11" s="31">
        <v>0</v>
      </c>
      <c r="H11" s="32">
        <f t="shared" si="1"/>
        <v>0</v>
      </c>
      <c r="I11" s="17">
        <v>3</v>
      </c>
      <c r="J11" s="17">
        <v>0</v>
      </c>
      <c r="K11" s="373">
        <f t="shared" si="2"/>
        <v>3</v>
      </c>
      <c r="L11" s="31">
        <v>0</v>
      </c>
      <c r="M11" s="31">
        <v>0</v>
      </c>
      <c r="N11" s="32">
        <f t="shared" si="3"/>
        <v>0</v>
      </c>
      <c r="O11" s="31">
        <f t="shared" si="4"/>
        <v>3</v>
      </c>
      <c r="P11" s="31">
        <f t="shared" si="5"/>
        <v>0</v>
      </c>
      <c r="Q11" s="32">
        <f t="shared" si="6"/>
        <v>3</v>
      </c>
      <c r="R11" s="31">
        <f t="shared" si="7"/>
        <v>0</v>
      </c>
      <c r="S11" s="31">
        <f t="shared" si="8"/>
        <v>0</v>
      </c>
      <c r="T11" s="32">
        <f t="shared" si="9"/>
        <v>0</v>
      </c>
    </row>
    <row r="12" spans="1:20" s="17" customFormat="1" ht="12.6" customHeight="1">
      <c r="A12" s="20" t="s">
        <v>1019</v>
      </c>
      <c r="B12" s="24" t="s">
        <v>1118</v>
      </c>
      <c r="C12" s="31">
        <v>3</v>
      </c>
      <c r="D12" s="31">
        <v>0</v>
      </c>
      <c r="E12" s="32">
        <f t="shared" si="0"/>
        <v>3</v>
      </c>
      <c r="F12" s="31">
        <v>3</v>
      </c>
      <c r="G12" s="31">
        <v>0</v>
      </c>
      <c r="H12" s="32">
        <f t="shared" si="1"/>
        <v>3</v>
      </c>
      <c r="I12" s="17">
        <v>92</v>
      </c>
      <c r="J12" s="17">
        <v>3</v>
      </c>
      <c r="K12" s="373">
        <f t="shared" si="2"/>
        <v>95</v>
      </c>
      <c r="L12" s="31">
        <v>3</v>
      </c>
      <c r="M12" s="31">
        <v>0</v>
      </c>
      <c r="N12" s="32">
        <f t="shared" si="3"/>
        <v>3</v>
      </c>
      <c r="O12" s="31">
        <f t="shared" si="4"/>
        <v>95</v>
      </c>
      <c r="P12" s="31">
        <f t="shared" si="5"/>
        <v>3</v>
      </c>
      <c r="Q12" s="32">
        <f t="shared" si="6"/>
        <v>98</v>
      </c>
      <c r="R12" s="31">
        <f t="shared" si="7"/>
        <v>6</v>
      </c>
      <c r="S12" s="31">
        <f t="shared" si="8"/>
        <v>0</v>
      </c>
      <c r="T12" s="32">
        <f t="shared" si="9"/>
        <v>6</v>
      </c>
    </row>
    <row r="13" spans="1:20" s="17" customFormat="1" ht="12.6" customHeight="1">
      <c r="A13" s="20" t="s">
        <v>1021</v>
      </c>
      <c r="B13" s="24" t="s">
        <v>1119</v>
      </c>
      <c r="C13" s="31">
        <v>1</v>
      </c>
      <c r="D13" s="31">
        <v>0</v>
      </c>
      <c r="E13" s="32">
        <f t="shared" si="0"/>
        <v>1</v>
      </c>
      <c r="F13" s="31">
        <v>0</v>
      </c>
      <c r="G13" s="31">
        <v>0</v>
      </c>
      <c r="H13" s="32">
        <f t="shared" si="1"/>
        <v>0</v>
      </c>
      <c r="I13" s="17">
        <v>50</v>
      </c>
      <c r="J13" s="17">
        <v>3</v>
      </c>
      <c r="K13" s="373">
        <f t="shared" si="2"/>
        <v>53</v>
      </c>
      <c r="L13" s="31">
        <v>0</v>
      </c>
      <c r="M13" s="31">
        <v>0</v>
      </c>
      <c r="N13" s="32">
        <f t="shared" si="3"/>
        <v>0</v>
      </c>
      <c r="O13" s="31">
        <f t="shared" si="4"/>
        <v>51</v>
      </c>
      <c r="P13" s="31">
        <f t="shared" si="5"/>
        <v>3</v>
      </c>
      <c r="Q13" s="32">
        <f t="shared" si="6"/>
        <v>54</v>
      </c>
      <c r="R13" s="31">
        <f t="shared" si="7"/>
        <v>0</v>
      </c>
      <c r="S13" s="31">
        <f t="shared" si="8"/>
        <v>0</v>
      </c>
      <c r="T13" s="32">
        <f t="shared" si="9"/>
        <v>0</v>
      </c>
    </row>
    <row r="14" spans="1:20" s="17" customFormat="1" ht="12.6" customHeight="1">
      <c r="A14" s="20" t="s">
        <v>1023</v>
      </c>
      <c r="B14" s="24" t="s">
        <v>1120</v>
      </c>
      <c r="C14" s="31">
        <v>0</v>
      </c>
      <c r="D14" s="31">
        <v>0</v>
      </c>
      <c r="E14" s="32">
        <f t="shared" si="0"/>
        <v>0</v>
      </c>
      <c r="F14" s="31">
        <v>0</v>
      </c>
      <c r="G14" s="31">
        <v>0</v>
      </c>
      <c r="H14" s="32">
        <f t="shared" si="1"/>
        <v>0</v>
      </c>
      <c r="I14" s="17">
        <v>7</v>
      </c>
      <c r="J14" s="17">
        <v>0</v>
      </c>
      <c r="K14" s="373">
        <f t="shared" si="2"/>
        <v>7</v>
      </c>
      <c r="L14" s="31">
        <v>0</v>
      </c>
      <c r="M14" s="31">
        <v>0</v>
      </c>
      <c r="N14" s="32">
        <f t="shared" si="3"/>
        <v>0</v>
      </c>
      <c r="O14" s="31">
        <f t="shared" si="4"/>
        <v>7</v>
      </c>
      <c r="P14" s="31">
        <f t="shared" si="5"/>
        <v>0</v>
      </c>
      <c r="Q14" s="32">
        <f t="shared" si="6"/>
        <v>7</v>
      </c>
      <c r="R14" s="31">
        <f t="shared" si="7"/>
        <v>0</v>
      </c>
      <c r="S14" s="31">
        <f t="shared" si="8"/>
        <v>0</v>
      </c>
      <c r="T14" s="32">
        <f t="shared" si="9"/>
        <v>0</v>
      </c>
    </row>
    <row r="15" spans="1:20" s="17" customFormat="1" ht="12.6" customHeight="1">
      <c r="A15" s="20" t="s">
        <v>1025</v>
      </c>
      <c r="B15" s="24" t="s">
        <v>1121</v>
      </c>
      <c r="C15" s="31">
        <v>3</v>
      </c>
      <c r="D15" s="31">
        <v>0</v>
      </c>
      <c r="E15" s="32">
        <f t="shared" si="0"/>
        <v>3</v>
      </c>
      <c r="F15" s="31">
        <v>0</v>
      </c>
      <c r="G15" s="31">
        <v>0</v>
      </c>
      <c r="H15" s="32">
        <f t="shared" si="1"/>
        <v>0</v>
      </c>
      <c r="I15" s="17">
        <v>7</v>
      </c>
      <c r="J15" s="17">
        <v>0</v>
      </c>
      <c r="K15" s="373">
        <f t="shared" si="2"/>
        <v>7</v>
      </c>
      <c r="L15" s="31">
        <v>2</v>
      </c>
      <c r="M15" s="31">
        <v>0</v>
      </c>
      <c r="N15" s="32">
        <f t="shared" si="3"/>
        <v>2</v>
      </c>
      <c r="O15" s="31">
        <f t="shared" si="4"/>
        <v>10</v>
      </c>
      <c r="P15" s="31">
        <f t="shared" si="5"/>
        <v>0</v>
      </c>
      <c r="Q15" s="32">
        <f t="shared" si="6"/>
        <v>10</v>
      </c>
      <c r="R15" s="31">
        <f t="shared" si="7"/>
        <v>2</v>
      </c>
      <c r="S15" s="31">
        <f t="shared" si="8"/>
        <v>0</v>
      </c>
      <c r="T15" s="32">
        <f t="shared" si="9"/>
        <v>2</v>
      </c>
    </row>
    <row r="16" spans="1:20" s="17" customFormat="1" ht="12.6" customHeight="1">
      <c r="A16" s="22">
        <f t="shared" ref="A16:A46" si="10">+A15+1</f>
        <v>10</v>
      </c>
      <c r="B16" s="24" t="s">
        <v>1122</v>
      </c>
      <c r="C16" s="31">
        <v>1</v>
      </c>
      <c r="D16" s="31">
        <v>0</v>
      </c>
      <c r="E16" s="32">
        <f t="shared" si="0"/>
        <v>1</v>
      </c>
      <c r="F16" s="31">
        <v>0</v>
      </c>
      <c r="G16" s="31">
        <v>0</v>
      </c>
      <c r="H16" s="32">
        <f t="shared" si="1"/>
        <v>0</v>
      </c>
      <c r="I16" s="17">
        <v>8</v>
      </c>
      <c r="J16" s="17">
        <v>1</v>
      </c>
      <c r="K16" s="373">
        <f t="shared" si="2"/>
        <v>9</v>
      </c>
      <c r="L16" s="31">
        <v>0</v>
      </c>
      <c r="M16" s="31">
        <v>0</v>
      </c>
      <c r="N16" s="32">
        <f t="shared" si="3"/>
        <v>0</v>
      </c>
      <c r="O16" s="31">
        <f t="shared" si="4"/>
        <v>9</v>
      </c>
      <c r="P16" s="31">
        <f t="shared" si="5"/>
        <v>1</v>
      </c>
      <c r="Q16" s="32">
        <f t="shared" si="6"/>
        <v>10</v>
      </c>
      <c r="R16" s="31">
        <f t="shared" si="7"/>
        <v>0</v>
      </c>
      <c r="S16" s="31">
        <f t="shared" si="8"/>
        <v>0</v>
      </c>
      <c r="T16" s="32">
        <f t="shared" si="9"/>
        <v>0</v>
      </c>
    </row>
    <row r="17" spans="1:20" s="17" customFormat="1" ht="12.6" customHeight="1">
      <c r="A17" s="22">
        <f t="shared" si="10"/>
        <v>11</v>
      </c>
      <c r="B17" s="24" t="s">
        <v>1123</v>
      </c>
      <c r="C17" s="31">
        <v>0</v>
      </c>
      <c r="D17" s="31">
        <v>0</v>
      </c>
      <c r="E17" s="32">
        <f t="shared" si="0"/>
        <v>0</v>
      </c>
      <c r="F17" s="31">
        <v>0</v>
      </c>
      <c r="G17" s="31">
        <v>0</v>
      </c>
      <c r="H17" s="32">
        <f t="shared" si="1"/>
        <v>0</v>
      </c>
      <c r="I17" s="17">
        <v>7</v>
      </c>
      <c r="J17" s="17">
        <v>0</v>
      </c>
      <c r="K17" s="373">
        <f t="shared" si="2"/>
        <v>7</v>
      </c>
      <c r="L17" s="31">
        <v>4</v>
      </c>
      <c r="M17" s="31">
        <v>0</v>
      </c>
      <c r="N17" s="32">
        <f t="shared" si="3"/>
        <v>4</v>
      </c>
      <c r="O17" s="31">
        <f t="shared" si="4"/>
        <v>7</v>
      </c>
      <c r="P17" s="31">
        <f t="shared" si="5"/>
        <v>0</v>
      </c>
      <c r="Q17" s="32">
        <f t="shared" si="6"/>
        <v>7</v>
      </c>
      <c r="R17" s="31">
        <f t="shared" si="7"/>
        <v>4</v>
      </c>
      <c r="S17" s="31">
        <f t="shared" si="8"/>
        <v>0</v>
      </c>
      <c r="T17" s="32">
        <f t="shared" si="9"/>
        <v>4</v>
      </c>
    </row>
    <row r="18" spans="1:20" s="17" customFormat="1" ht="12.6" customHeight="1">
      <c r="A18" s="22">
        <f t="shared" si="10"/>
        <v>12</v>
      </c>
      <c r="B18" s="24" t="s">
        <v>1124</v>
      </c>
      <c r="C18" s="31">
        <v>0</v>
      </c>
      <c r="D18" s="31">
        <v>0</v>
      </c>
      <c r="E18" s="32">
        <f t="shared" si="0"/>
        <v>0</v>
      </c>
      <c r="F18" s="31">
        <v>0</v>
      </c>
      <c r="G18" s="31">
        <v>0</v>
      </c>
      <c r="H18" s="32">
        <f t="shared" si="1"/>
        <v>0</v>
      </c>
      <c r="I18" s="17">
        <v>5</v>
      </c>
      <c r="J18" s="17">
        <v>0</v>
      </c>
      <c r="K18" s="373">
        <f t="shared" si="2"/>
        <v>5</v>
      </c>
      <c r="L18" s="31">
        <v>0</v>
      </c>
      <c r="M18" s="31">
        <v>0</v>
      </c>
      <c r="N18" s="32">
        <f t="shared" si="3"/>
        <v>0</v>
      </c>
      <c r="O18" s="31">
        <f t="shared" si="4"/>
        <v>5</v>
      </c>
      <c r="P18" s="31">
        <f t="shared" si="5"/>
        <v>0</v>
      </c>
      <c r="Q18" s="32">
        <f t="shared" si="6"/>
        <v>5</v>
      </c>
      <c r="R18" s="31">
        <f t="shared" si="7"/>
        <v>0</v>
      </c>
      <c r="S18" s="31">
        <f t="shared" si="8"/>
        <v>0</v>
      </c>
      <c r="T18" s="32">
        <f t="shared" si="9"/>
        <v>0</v>
      </c>
    </row>
    <row r="19" spans="1:20" s="17" customFormat="1" ht="12.6" customHeight="1">
      <c r="A19" s="22">
        <f t="shared" si="10"/>
        <v>13</v>
      </c>
      <c r="B19" s="24" t="s">
        <v>1125</v>
      </c>
      <c r="C19" s="31">
        <v>0</v>
      </c>
      <c r="D19" s="31">
        <v>0</v>
      </c>
      <c r="E19" s="32">
        <f t="shared" si="0"/>
        <v>0</v>
      </c>
      <c r="F19" s="31">
        <v>0</v>
      </c>
      <c r="G19" s="31">
        <v>0</v>
      </c>
      <c r="H19" s="32">
        <f t="shared" si="1"/>
        <v>0</v>
      </c>
      <c r="I19" s="17">
        <v>1</v>
      </c>
      <c r="J19" s="17">
        <v>0</v>
      </c>
      <c r="K19" s="373">
        <f t="shared" si="2"/>
        <v>1</v>
      </c>
      <c r="L19" s="31">
        <v>0</v>
      </c>
      <c r="M19" s="31">
        <v>0</v>
      </c>
      <c r="N19" s="32">
        <f t="shared" si="3"/>
        <v>0</v>
      </c>
      <c r="O19" s="31">
        <f t="shared" si="4"/>
        <v>1</v>
      </c>
      <c r="P19" s="31">
        <f t="shared" si="5"/>
        <v>0</v>
      </c>
      <c r="Q19" s="32">
        <f t="shared" si="6"/>
        <v>1</v>
      </c>
      <c r="R19" s="31">
        <f t="shared" si="7"/>
        <v>0</v>
      </c>
      <c r="S19" s="31">
        <f t="shared" si="8"/>
        <v>0</v>
      </c>
      <c r="T19" s="32">
        <f t="shared" si="9"/>
        <v>0</v>
      </c>
    </row>
    <row r="20" spans="1:20" s="17" customFormat="1" ht="12.6" customHeight="1">
      <c r="A20" s="22">
        <f t="shared" si="10"/>
        <v>14</v>
      </c>
      <c r="B20" s="24" t="s">
        <v>1126</v>
      </c>
      <c r="C20" s="31">
        <v>0</v>
      </c>
      <c r="D20" s="31">
        <v>1</v>
      </c>
      <c r="E20" s="32">
        <f t="shared" si="0"/>
        <v>1</v>
      </c>
      <c r="F20" s="31">
        <v>0</v>
      </c>
      <c r="G20" s="31">
        <v>0</v>
      </c>
      <c r="H20" s="32">
        <f t="shared" si="1"/>
        <v>0</v>
      </c>
      <c r="I20" s="17">
        <v>5</v>
      </c>
      <c r="J20" s="17">
        <v>0</v>
      </c>
      <c r="K20" s="373">
        <f t="shared" si="2"/>
        <v>5</v>
      </c>
      <c r="L20" s="31">
        <v>0</v>
      </c>
      <c r="M20" s="31">
        <v>0</v>
      </c>
      <c r="N20" s="32">
        <f t="shared" si="3"/>
        <v>0</v>
      </c>
      <c r="O20" s="31">
        <f t="shared" si="4"/>
        <v>5</v>
      </c>
      <c r="P20" s="31">
        <f t="shared" si="5"/>
        <v>1</v>
      </c>
      <c r="Q20" s="32">
        <f t="shared" si="6"/>
        <v>6</v>
      </c>
      <c r="R20" s="31">
        <f t="shared" si="7"/>
        <v>0</v>
      </c>
      <c r="S20" s="31">
        <f t="shared" si="8"/>
        <v>0</v>
      </c>
      <c r="T20" s="32">
        <f t="shared" si="9"/>
        <v>0</v>
      </c>
    </row>
    <row r="21" spans="1:20" s="17" customFormat="1" ht="12.6" customHeight="1">
      <c r="A21" s="22">
        <f t="shared" si="10"/>
        <v>15</v>
      </c>
      <c r="B21" s="24" t="s">
        <v>1127</v>
      </c>
      <c r="C21" s="31">
        <v>0</v>
      </c>
      <c r="D21" s="31">
        <v>0</v>
      </c>
      <c r="E21" s="32">
        <f t="shared" si="0"/>
        <v>0</v>
      </c>
      <c r="F21" s="31">
        <v>0</v>
      </c>
      <c r="G21" s="31">
        <v>0</v>
      </c>
      <c r="H21" s="32">
        <f t="shared" si="1"/>
        <v>0</v>
      </c>
      <c r="I21" s="17">
        <v>4</v>
      </c>
      <c r="J21" s="17">
        <v>0</v>
      </c>
      <c r="K21" s="373">
        <f t="shared" si="2"/>
        <v>4</v>
      </c>
      <c r="L21" s="31">
        <v>0</v>
      </c>
      <c r="M21" s="31">
        <v>0</v>
      </c>
      <c r="N21" s="32">
        <f t="shared" si="3"/>
        <v>0</v>
      </c>
      <c r="O21" s="31">
        <f t="shared" si="4"/>
        <v>4</v>
      </c>
      <c r="P21" s="31">
        <f t="shared" si="5"/>
        <v>0</v>
      </c>
      <c r="Q21" s="32">
        <f t="shared" si="6"/>
        <v>4</v>
      </c>
      <c r="R21" s="31">
        <f t="shared" si="7"/>
        <v>0</v>
      </c>
      <c r="S21" s="31">
        <f t="shared" si="8"/>
        <v>0</v>
      </c>
      <c r="T21" s="32">
        <f t="shared" si="9"/>
        <v>0</v>
      </c>
    </row>
    <row r="22" spans="1:20" s="17" customFormat="1" ht="12.6" customHeight="1">
      <c r="A22" s="22">
        <f t="shared" si="10"/>
        <v>16</v>
      </c>
      <c r="B22" s="24" t="s">
        <v>1128</v>
      </c>
      <c r="C22" s="31">
        <v>4</v>
      </c>
      <c r="D22" s="31">
        <v>0</v>
      </c>
      <c r="E22" s="32">
        <f t="shared" si="0"/>
        <v>4</v>
      </c>
      <c r="F22" s="31">
        <v>0</v>
      </c>
      <c r="G22" s="31">
        <v>0</v>
      </c>
      <c r="H22" s="32">
        <f t="shared" si="1"/>
        <v>0</v>
      </c>
      <c r="I22" s="17">
        <v>83</v>
      </c>
      <c r="J22" s="17">
        <v>6</v>
      </c>
      <c r="K22" s="373">
        <f t="shared" si="2"/>
        <v>89</v>
      </c>
      <c r="L22" s="31">
        <v>0</v>
      </c>
      <c r="M22" s="31">
        <v>0</v>
      </c>
      <c r="N22" s="32">
        <f t="shared" si="3"/>
        <v>0</v>
      </c>
      <c r="O22" s="31">
        <f t="shared" si="4"/>
        <v>87</v>
      </c>
      <c r="P22" s="31">
        <f t="shared" si="5"/>
        <v>6</v>
      </c>
      <c r="Q22" s="32">
        <f t="shared" si="6"/>
        <v>93</v>
      </c>
      <c r="R22" s="31">
        <f t="shared" si="7"/>
        <v>0</v>
      </c>
      <c r="S22" s="31">
        <f t="shared" si="8"/>
        <v>0</v>
      </c>
      <c r="T22" s="32">
        <f t="shared" si="9"/>
        <v>0</v>
      </c>
    </row>
    <row r="23" spans="1:20" s="17" customFormat="1" ht="12.6" customHeight="1">
      <c r="A23" s="22">
        <f t="shared" si="10"/>
        <v>17</v>
      </c>
      <c r="B23" s="24" t="s">
        <v>1129</v>
      </c>
      <c r="C23" s="31">
        <v>0</v>
      </c>
      <c r="D23" s="31">
        <v>0</v>
      </c>
      <c r="E23" s="32">
        <f t="shared" si="0"/>
        <v>0</v>
      </c>
      <c r="F23" s="31">
        <v>0</v>
      </c>
      <c r="G23" s="31">
        <v>0</v>
      </c>
      <c r="H23" s="32">
        <f t="shared" si="1"/>
        <v>0</v>
      </c>
      <c r="I23" s="17">
        <v>3</v>
      </c>
      <c r="J23" s="17">
        <v>1</v>
      </c>
      <c r="K23" s="373">
        <f t="shared" si="2"/>
        <v>4</v>
      </c>
      <c r="L23" s="31">
        <v>0</v>
      </c>
      <c r="M23" s="31">
        <v>0</v>
      </c>
      <c r="N23" s="32">
        <f t="shared" si="3"/>
        <v>0</v>
      </c>
      <c r="O23" s="31">
        <f t="shared" si="4"/>
        <v>3</v>
      </c>
      <c r="P23" s="31">
        <f t="shared" si="5"/>
        <v>1</v>
      </c>
      <c r="Q23" s="32">
        <f t="shared" si="6"/>
        <v>4</v>
      </c>
      <c r="R23" s="31">
        <f t="shared" si="7"/>
        <v>0</v>
      </c>
      <c r="S23" s="31">
        <f t="shared" si="8"/>
        <v>0</v>
      </c>
      <c r="T23" s="32">
        <f t="shared" si="9"/>
        <v>0</v>
      </c>
    </row>
    <row r="24" spans="1:20" s="17" customFormat="1" ht="12.6" customHeight="1">
      <c r="A24" s="22">
        <f t="shared" si="10"/>
        <v>18</v>
      </c>
      <c r="B24" s="24" t="s">
        <v>1130</v>
      </c>
      <c r="C24" s="31">
        <v>0</v>
      </c>
      <c r="D24" s="31">
        <v>0</v>
      </c>
      <c r="E24" s="32">
        <f t="shared" si="0"/>
        <v>0</v>
      </c>
      <c r="F24" s="31">
        <v>0</v>
      </c>
      <c r="G24" s="31">
        <v>0</v>
      </c>
      <c r="H24" s="32">
        <f t="shared" si="1"/>
        <v>0</v>
      </c>
      <c r="I24" s="17">
        <v>4</v>
      </c>
      <c r="J24" s="17">
        <v>0</v>
      </c>
      <c r="K24" s="373">
        <f t="shared" si="2"/>
        <v>4</v>
      </c>
      <c r="L24" s="31">
        <v>0</v>
      </c>
      <c r="M24" s="31">
        <v>0</v>
      </c>
      <c r="N24" s="32">
        <f t="shared" si="3"/>
        <v>0</v>
      </c>
      <c r="O24" s="31">
        <f t="shared" si="4"/>
        <v>4</v>
      </c>
      <c r="P24" s="31">
        <f t="shared" si="5"/>
        <v>0</v>
      </c>
      <c r="Q24" s="32">
        <f t="shared" si="6"/>
        <v>4</v>
      </c>
      <c r="R24" s="31">
        <f t="shared" si="7"/>
        <v>0</v>
      </c>
      <c r="S24" s="31">
        <f t="shared" si="8"/>
        <v>0</v>
      </c>
      <c r="T24" s="32">
        <f t="shared" si="9"/>
        <v>0</v>
      </c>
    </row>
    <row r="25" spans="1:20" s="17" customFormat="1" ht="12.6" customHeight="1">
      <c r="A25" s="22">
        <f t="shared" si="10"/>
        <v>19</v>
      </c>
      <c r="B25" s="24" t="s">
        <v>1131</v>
      </c>
      <c r="C25" s="31">
        <v>3</v>
      </c>
      <c r="D25" s="31">
        <v>0</v>
      </c>
      <c r="E25" s="32">
        <f t="shared" si="0"/>
        <v>3</v>
      </c>
      <c r="F25" s="31">
        <v>0</v>
      </c>
      <c r="G25" s="31">
        <v>0</v>
      </c>
      <c r="H25" s="32">
        <f t="shared" si="1"/>
        <v>0</v>
      </c>
      <c r="I25" s="17">
        <v>16</v>
      </c>
      <c r="J25" s="17">
        <v>0</v>
      </c>
      <c r="K25" s="373">
        <f t="shared" si="2"/>
        <v>16</v>
      </c>
      <c r="L25" s="31">
        <v>1</v>
      </c>
      <c r="M25" s="31">
        <v>0</v>
      </c>
      <c r="N25" s="32">
        <f t="shared" si="3"/>
        <v>1</v>
      </c>
      <c r="O25" s="31">
        <f t="shared" si="4"/>
        <v>19</v>
      </c>
      <c r="P25" s="31">
        <f t="shared" si="5"/>
        <v>0</v>
      </c>
      <c r="Q25" s="32">
        <f t="shared" si="6"/>
        <v>19</v>
      </c>
      <c r="R25" s="31">
        <f t="shared" si="7"/>
        <v>1</v>
      </c>
      <c r="S25" s="31">
        <f t="shared" si="8"/>
        <v>0</v>
      </c>
      <c r="T25" s="32">
        <f t="shared" si="9"/>
        <v>1</v>
      </c>
    </row>
    <row r="26" spans="1:20" s="17" customFormat="1" ht="12.6" customHeight="1">
      <c r="A26" s="22">
        <f t="shared" si="10"/>
        <v>20</v>
      </c>
      <c r="B26" s="24" t="s">
        <v>1132</v>
      </c>
      <c r="C26" s="31">
        <v>2</v>
      </c>
      <c r="D26" s="31">
        <v>0</v>
      </c>
      <c r="E26" s="32">
        <f t="shared" si="0"/>
        <v>2</v>
      </c>
      <c r="F26" s="31">
        <v>0</v>
      </c>
      <c r="G26" s="31">
        <v>0</v>
      </c>
      <c r="H26" s="32">
        <f t="shared" si="1"/>
        <v>0</v>
      </c>
      <c r="I26" s="17">
        <v>8</v>
      </c>
      <c r="J26" s="17">
        <v>1</v>
      </c>
      <c r="K26" s="373">
        <f t="shared" si="2"/>
        <v>9</v>
      </c>
      <c r="L26" s="31">
        <v>0</v>
      </c>
      <c r="M26" s="31">
        <v>0</v>
      </c>
      <c r="N26" s="32">
        <f t="shared" si="3"/>
        <v>0</v>
      </c>
      <c r="O26" s="31">
        <f t="shared" si="4"/>
        <v>10</v>
      </c>
      <c r="P26" s="31">
        <f t="shared" si="5"/>
        <v>1</v>
      </c>
      <c r="Q26" s="32">
        <f t="shared" si="6"/>
        <v>11</v>
      </c>
      <c r="R26" s="31">
        <f t="shared" si="7"/>
        <v>0</v>
      </c>
      <c r="S26" s="31">
        <f t="shared" si="8"/>
        <v>0</v>
      </c>
      <c r="T26" s="32">
        <f t="shared" si="9"/>
        <v>0</v>
      </c>
    </row>
    <row r="27" spans="1:20" s="17" customFormat="1" ht="12.6" customHeight="1">
      <c r="A27" s="22">
        <f t="shared" si="10"/>
        <v>21</v>
      </c>
      <c r="B27" s="24" t="s">
        <v>1133</v>
      </c>
      <c r="C27" s="31">
        <v>0</v>
      </c>
      <c r="D27" s="31">
        <v>0</v>
      </c>
      <c r="E27" s="32">
        <f t="shared" si="0"/>
        <v>0</v>
      </c>
      <c r="F27" s="31">
        <v>0</v>
      </c>
      <c r="G27" s="31">
        <v>0</v>
      </c>
      <c r="H27" s="32">
        <f t="shared" si="1"/>
        <v>0</v>
      </c>
      <c r="I27" s="17">
        <v>16</v>
      </c>
      <c r="J27" s="17">
        <v>0</v>
      </c>
      <c r="K27" s="373">
        <f t="shared" si="2"/>
        <v>16</v>
      </c>
      <c r="L27" s="31">
        <v>0</v>
      </c>
      <c r="M27" s="31">
        <v>0</v>
      </c>
      <c r="N27" s="32">
        <f t="shared" si="3"/>
        <v>0</v>
      </c>
      <c r="O27" s="31">
        <f t="shared" si="4"/>
        <v>16</v>
      </c>
      <c r="P27" s="31">
        <f t="shared" si="5"/>
        <v>0</v>
      </c>
      <c r="Q27" s="32">
        <f t="shared" si="6"/>
        <v>16</v>
      </c>
      <c r="R27" s="31">
        <f t="shared" si="7"/>
        <v>0</v>
      </c>
      <c r="S27" s="31">
        <f t="shared" si="8"/>
        <v>0</v>
      </c>
      <c r="T27" s="32">
        <f t="shared" si="9"/>
        <v>0</v>
      </c>
    </row>
    <row r="28" spans="1:20" s="17" customFormat="1" ht="12.6" customHeight="1">
      <c r="A28" s="22">
        <f t="shared" si="10"/>
        <v>22</v>
      </c>
      <c r="B28" s="24" t="s">
        <v>1134</v>
      </c>
      <c r="C28" s="31">
        <v>0</v>
      </c>
      <c r="D28" s="31">
        <v>0</v>
      </c>
      <c r="E28" s="32">
        <f t="shared" si="0"/>
        <v>0</v>
      </c>
      <c r="F28" s="31">
        <v>0</v>
      </c>
      <c r="G28" s="31">
        <v>0</v>
      </c>
      <c r="H28" s="32">
        <f t="shared" si="1"/>
        <v>0</v>
      </c>
      <c r="I28" s="17">
        <v>4</v>
      </c>
      <c r="J28" s="17">
        <v>1</v>
      </c>
      <c r="K28" s="373">
        <f t="shared" si="2"/>
        <v>5</v>
      </c>
      <c r="L28" s="31">
        <v>1</v>
      </c>
      <c r="M28" s="31">
        <v>0</v>
      </c>
      <c r="N28" s="32">
        <f t="shared" si="3"/>
        <v>1</v>
      </c>
      <c r="O28" s="31">
        <f t="shared" si="4"/>
        <v>4</v>
      </c>
      <c r="P28" s="31">
        <f t="shared" si="5"/>
        <v>1</v>
      </c>
      <c r="Q28" s="32">
        <f t="shared" si="6"/>
        <v>5</v>
      </c>
      <c r="R28" s="31">
        <f t="shared" si="7"/>
        <v>1</v>
      </c>
      <c r="S28" s="31">
        <f t="shared" si="8"/>
        <v>0</v>
      </c>
      <c r="T28" s="32">
        <f t="shared" si="9"/>
        <v>1</v>
      </c>
    </row>
    <row r="29" spans="1:20" s="17" customFormat="1" ht="12.6" customHeight="1">
      <c r="A29" s="22">
        <f t="shared" si="10"/>
        <v>23</v>
      </c>
      <c r="B29" s="24" t="s">
        <v>1135</v>
      </c>
      <c r="C29" s="31">
        <v>0</v>
      </c>
      <c r="D29" s="31">
        <v>0</v>
      </c>
      <c r="E29" s="32">
        <f t="shared" si="0"/>
        <v>0</v>
      </c>
      <c r="F29" s="31">
        <v>0</v>
      </c>
      <c r="G29" s="31">
        <v>0</v>
      </c>
      <c r="H29" s="32">
        <f t="shared" si="1"/>
        <v>0</v>
      </c>
      <c r="I29" s="17">
        <v>7</v>
      </c>
      <c r="J29" s="17">
        <v>0</v>
      </c>
      <c r="K29" s="373">
        <f t="shared" si="2"/>
        <v>7</v>
      </c>
      <c r="L29" s="31">
        <v>0</v>
      </c>
      <c r="M29" s="31">
        <v>0</v>
      </c>
      <c r="N29" s="32">
        <f t="shared" si="3"/>
        <v>0</v>
      </c>
      <c r="O29" s="31">
        <f t="shared" si="4"/>
        <v>7</v>
      </c>
      <c r="P29" s="31">
        <f t="shared" si="5"/>
        <v>0</v>
      </c>
      <c r="Q29" s="32">
        <f t="shared" si="6"/>
        <v>7</v>
      </c>
      <c r="R29" s="31">
        <f t="shared" si="7"/>
        <v>0</v>
      </c>
      <c r="S29" s="31">
        <f t="shared" si="8"/>
        <v>0</v>
      </c>
      <c r="T29" s="32">
        <f t="shared" si="9"/>
        <v>0</v>
      </c>
    </row>
    <row r="30" spans="1:20" s="17" customFormat="1" ht="12.6" customHeight="1">
      <c r="A30" s="22">
        <f t="shared" si="10"/>
        <v>24</v>
      </c>
      <c r="B30" s="24" t="s">
        <v>1136</v>
      </c>
      <c r="C30" s="31">
        <v>0</v>
      </c>
      <c r="D30" s="31">
        <v>0</v>
      </c>
      <c r="E30" s="32">
        <f t="shared" si="0"/>
        <v>0</v>
      </c>
      <c r="F30" s="31">
        <v>0</v>
      </c>
      <c r="G30" s="31">
        <v>0</v>
      </c>
      <c r="H30" s="32">
        <f t="shared" si="1"/>
        <v>0</v>
      </c>
      <c r="I30" s="17">
        <v>4</v>
      </c>
      <c r="J30" s="17">
        <v>1</v>
      </c>
      <c r="K30" s="373">
        <f t="shared" si="2"/>
        <v>5</v>
      </c>
      <c r="L30" s="31">
        <v>0</v>
      </c>
      <c r="M30" s="31">
        <v>0</v>
      </c>
      <c r="N30" s="32">
        <f t="shared" si="3"/>
        <v>0</v>
      </c>
      <c r="O30" s="31">
        <f t="shared" si="4"/>
        <v>4</v>
      </c>
      <c r="P30" s="31">
        <f t="shared" si="5"/>
        <v>1</v>
      </c>
      <c r="Q30" s="32">
        <f t="shared" si="6"/>
        <v>5</v>
      </c>
      <c r="R30" s="31">
        <f t="shared" si="7"/>
        <v>0</v>
      </c>
      <c r="S30" s="31">
        <f t="shared" si="8"/>
        <v>0</v>
      </c>
      <c r="T30" s="32">
        <f t="shared" si="9"/>
        <v>0</v>
      </c>
    </row>
    <row r="31" spans="1:20" s="17" customFormat="1" ht="12.6" customHeight="1">
      <c r="A31" s="22">
        <f t="shared" si="10"/>
        <v>25</v>
      </c>
      <c r="B31" s="24" t="s">
        <v>1137</v>
      </c>
      <c r="C31" s="31">
        <v>0</v>
      </c>
      <c r="D31" s="31">
        <v>0</v>
      </c>
      <c r="E31" s="32">
        <f t="shared" si="0"/>
        <v>0</v>
      </c>
      <c r="F31" s="31">
        <v>0</v>
      </c>
      <c r="G31" s="31">
        <v>0</v>
      </c>
      <c r="H31" s="32">
        <f t="shared" si="1"/>
        <v>0</v>
      </c>
      <c r="I31" s="17">
        <v>5</v>
      </c>
      <c r="J31" s="17">
        <v>0</v>
      </c>
      <c r="K31" s="373">
        <f t="shared" si="2"/>
        <v>5</v>
      </c>
      <c r="L31" s="31">
        <v>0</v>
      </c>
      <c r="M31" s="31">
        <v>0</v>
      </c>
      <c r="N31" s="32">
        <f t="shared" si="3"/>
        <v>0</v>
      </c>
      <c r="O31" s="31">
        <f t="shared" si="4"/>
        <v>5</v>
      </c>
      <c r="P31" s="31">
        <f t="shared" si="5"/>
        <v>0</v>
      </c>
      <c r="Q31" s="32">
        <f t="shared" si="6"/>
        <v>5</v>
      </c>
      <c r="R31" s="31">
        <f t="shared" si="7"/>
        <v>0</v>
      </c>
      <c r="S31" s="31">
        <f t="shared" si="8"/>
        <v>0</v>
      </c>
      <c r="T31" s="32">
        <f t="shared" si="9"/>
        <v>0</v>
      </c>
    </row>
    <row r="32" spans="1:20" s="17" customFormat="1" ht="12.6" customHeight="1">
      <c r="A32" s="22">
        <f t="shared" si="10"/>
        <v>26</v>
      </c>
      <c r="B32" s="24" t="s">
        <v>1138</v>
      </c>
      <c r="C32" s="31">
        <v>1</v>
      </c>
      <c r="D32" s="31">
        <v>1</v>
      </c>
      <c r="E32" s="32">
        <f t="shared" si="0"/>
        <v>2</v>
      </c>
      <c r="F32" s="31">
        <v>0</v>
      </c>
      <c r="G32" s="31">
        <v>0</v>
      </c>
      <c r="H32" s="32">
        <f t="shared" si="1"/>
        <v>0</v>
      </c>
      <c r="I32" s="17">
        <v>4</v>
      </c>
      <c r="J32" s="17">
        <v>1</v>
      </c>
      <c r="K32" s="373">
        <f t="shared" si="2"/>
        <v>5</v>
      </c>
      <c r="L32" s="31">
        <v>1</v>
      </c>
      <c r="M32" s="31">
        <v>0</v>
      </c>
      <c r="N32" s="32">
        <f t="shared" si="3"/>
        <v>1</v>
      </c>
      <c r="O32" s="31">
        <f t="shared" si="4"/>
        <v>5</v>
      </c>
      <c r="P32" s="31">
        <f t="shared" si="5"/>
        <v>2</v>
      </c>
      <c r="Q32" s="32">
        <f t="shared" si="6"/>
        <v>7</v>
      </c>
      <c r="R32" s="31">
        <f t="shared" si="7"/>
        <v>1</v>
      </c>
      <c r="S32" s="31">
        <f t="shared" si="8"/>
        <v>0</v>
      </c>
      <c r="T32" s="32">
        <f t="shared" si="9"/>
        <v>1</v>
      </c>
    </row>
    <row r="33" spans="1:20" s="17" customFormat="1" ht="12.6" customHeight="1">
      <c r="A33" s="22">
        <f t="shared" si="10"/>
        <v>27</v>
      </c>
      <c r="B33" s="24" t="s">
        <v>1139</v>
      </c>
      <c r="C33" s="31">
        <v>0</v>
      </c>
      <c r="D33" s="31">
        <v>0</v>
      </c>
      <c r="E33" s="32">
        <f t="shared" si="0"/>
        <v>0</v>
      </c>
      <c r="F33" s="31">
        <v>0</v>
      </c>
      <c r="G33" s="31">
        <v>0</v>
      </c>
      <c r="H33" s="32">
        <f t="shared" si="1"/>
        <v>0</v>
      </c>
      <c r="I33" s="17">
        <v>16</v>
      </c>
      <c r="J33" s="17">
        <v>2</v>
      </c>
      <c r="K33" s="373">
        <f t="shared" si="2"/>
        <v>18</v>
      </c>
      <c r="L33" s="31">
        <v>0</v>
      </c>
      <c r="M33" s="31">
        <v>0</v>
      </c>
      <c r="N33" s="32">
        <f t="shared" si="3"/>
        <v>0</v>
      </c>
      <c r="O33" s="31">
        <f t="shared" si="4"/>
        <v>16</v>
      </c>
      <c r="P33" s="31">
        <f t="shared" si="5"/>
        <v>2</v>
      </c>
      <c r="Q33" s="32">
        <f t="shared" si="6"/>
        <v>18</v>
      </c>
      <c r="R33" s="31">
        <f t="shared" si="7"/>
        <v>0</v>
      </c>
      <c r="S33" s="31">
        <f t="shared" si="8"/>
        <v>0</v>
      </c>
      <c r="T33" s="32">
        <f t="shared" si="9"/>
        <v>0</v>
      </c>
    </row>
    <row r="34" spans="1:20" s="17" customFormat="1" ht="12.6" customHeight="1">
      <c r="A34" s="22">
        <f t="shared" si="10"/>
        <v>28</v>
      </c>
      <c r="B34" s="24" t="s">
        <v>1140</v>
      </c>
      <c r="C34" s="31">
        <v>0</v>
      </c>
      <c r="D34" s="31">
        <v>0</v>
      </c>
      <c r="E34" s="32">
        <f t="shared" si="0"/>
        <v>0</v>
      </c>
      <c r="F34" s="31">
        <v>0</v>
      </c>
      <c r="G34" s="31">
        <v>0</v>
      </c>
      <c r="H34" s="32">
        <f t="shared" si="1"/>
        <v>0</v>
      </c>
      <c r="I34" s="17">
        <v>4</v>
      </c>
      <c r="J34" s="17">
        <v>0</v>
      </c>
      <c r="K34" s="373">
        <f t="shared" si="2"/>
        <v>4</v>
      </c>
      <c r="L34" s="31">
        <v>0</v>
      </c>
      <c r="M34" s="31">
        <v>0</v>
      </c>
      <c r="N34" s="32">
        <f t="shared" si="3"/>
        <v>0</v>
      </c>
      <c r="O34" s="31">
        <f t="shared" si="4"/>
        <v>4</v>
      </c>
      <c r="P34" s="31">
        <f t="shared" si="5"/>
        <v>0</v>
      </c>
      <c r="Q34" s="32">
        <f t="shared" si="6"/>
        <v>4</v>
      </c>
      <c r="R34" s="31">
        <f t="shared" si="7"/>
        <v>0</v>
      </c>
      <c r="S34" s="31">
        <f t="shared" si="8"/>
        <v>0</v>
      </c>
      <c r="T34" s="32">
        <f t="shared" si="9"/>
        <v>0</v>
      </c>
    </row>
    <row r="35" spans="1:20" s="17" customFormat="1" ht="12.6" customHeight="1">
      <c r="A35" s="22">
        <f t="shared" si="10"/>
        <v>29</v>
      </c>
      <c r="B35" s="24" t="s">
        <v>1141</v>
      </c>
      <c r="C35" s="31">
        <v>0</v>
      </c>
      <c r="D35" s="31">
        <v>0</v>
      </c>
      <c r="E35" s="32">
        <f t="shared" si="0"/>
        <v>0</v>
      </c>
      <c r="F35" s="31">
        <v>0</v>
      </c>
      <c r="G35" s="31">
        <v>0</v>
      </c>
      <c r="H35" s="32">
        <f t="shared" si="1"/>
        <v>0</v>
      </c>
      <c r="I35" s="17">
        <v>2</v>
      </c>
      <c r="J35" s="17">
        <v>0</v>
      </c>
      <c r="K35" s="373">
        <f t="shared" si="2"/>
        <v>2</v>
      </c>
      <c r="L35" s="31">
        <v>0</v>
      </c>
      <c r="M35" s="31">
        <v>0</v>
      </c>
      <c r="N35" s="32">
        <f t="shared" si="3"/>
        <v>0</v>
      </c>
      <c r="O35" s="31">
        <f t="shared" si="4"/>
        <v>2</v>
      </c>
      <c r="P35" s="31">
        <f t="shared" si="5"/>
        <v>0</v>
      </c>
      <c r="Q35" s="32">
        <f t="shared" si="6"/>
        <v>2</v>
      </c>
      <c r="R35" s="31">
        <f t="shared" si="7"/>
        <v>0</v>
      </c>
      <c r="S35" s="31">
        <f t="shared" si="8"/>
        <v>0</v>
      </c>
      <c r="T35" s="32">
        <f t="shared" si="9"/>
        <v>0</v>
      </c>
    </row>
    <row r="36" spans="1:20" s="17" customFormat="1" ht="12.6" customHeight="1">
      <c r="A36" s="22">
        <f t="shared" si="10"/>
        <v>30</v>
      </c>
      <c r="B36" s="24" t="s">
        <v>1142</v>
      </c>
      <c r="C36" s="31">
        <v>0</v>
      </c>
      <c r="D36" s="31">
        <v>0</v>
      </c>
      <c r="E36" s="32">
        <f t="shared" si="0"/>
        <v>0</v>
      </c>
      <c r="F36" s="31">
        <v>0</v>
      </c>
      <c r="G36" s="31">
        <v>0</v>
      </c>
      <c r="H36" s="32">
        <f t="shared" si="1"/>
        <v>0</v>
      </c>
      <c r="I36" s="17">
        <v>0</v>
      </c>
      <c r="J36" s="17">
        <v>0</v>
      </c>
      <c r="K36" s="373">
        <f t="shared" si="2"/>
        <v>0</v>
      </c>
      <c r="L36" s="31">
        <v>0</v>
      </c>
      <c r="M36" s="31">
        <v>0</v>
      </c>
      <c r="N36" s="32">
        <f t="shared" si="3"/>
        <v>0</v>
      </c>
      <c r="O36" s="31">
        <f t="shared" si="4"/>
        <v>0</v>
      </c>
      <c r="P36" s="31">
        <f t="shared" si="5"/>
        <v>0</v>
      </c>
      <c r="Q36" s="32">
        <f t="shared" si="6"/>
        <v>0</v>
      </c>
      <c r="R36" s="31">
        <f t="shared" si="7"/>
        <v>0</v>
      </c>
      <c r="S36" s="31">
        <f t="shared" si="8"/>
        <v>0</v>
      </c>
      <c r="T36" s="32">
        <f t="shared" si="9"/>
        <v>0</v>
      </c>
    </row>
    <row r="37" spans="1:20" s="17" customFormat="1" ht="12.6" customHeight="1">
      <c r="A37" s="22">
        <f t="shared" si="10"/>
        <v>31</v>
      </c>
      <c r="B37" s="24" t="s">
        <v>1143</v>
      </c>
      <c r="C37" s="31">
        <v>0</v>
      </c>
      <c r="D37" s="31">
        <v>0</v>
      </c>
      <c r="E37" s="32">
        <f t="shared" si="0"/>
        <v>0</v>
      </c>
      <c r="F37" s="31">
        <v>0</v>
      </c>
      <c r="G37" s="31">
        <v>0</v>
      </c>
      <c r="H37" s="32">
        <f t="shared" si="1"/>
        <v>0</v>
      </c>
      <c r="I37" s="17">
        <v>15</v>
      </c>
      <c r="J37" s="17">
        <v>1</v>
      </c>
      <c r="K37" s="373">
        <f t="shared" si="2"/>
        <v>16</v>
      </c>
      <c r="L37" s="31">
        <v>0</v>
      </c>
      <c r="M37" s="31">
        <v>0</v>
      </c>
      <c r="N37" s="32">
        <f t="shared" si="3"/>
        <v>0</v>
      </c>
      <c r="O37" s="31">
        <f t="shared" si="4"/>
        <v>15</v>
      </c>
      <c r="P37" s="31">
        <f t="shared" si="5"/>
        <v>1</v>
      </c>
      <c r="Q37" s="32">
        <f t="shared" si="6"/>
        <v>16</v>
      </c>
      <c r="R37" s="31">
        <f t="shared" si="7"/>
        <v>0</v>
      </c>
      <c r="S37" s="31">
        <f t="shared" si="8"/>
        <v>0</v>
      </c>
      <c r="T37" s="32">
        <f t="shared" si="9"/>
        <v>0</v>
      </c>
    </row>
    <row r="38" spans="1:20" s="17" customFormat="1" ht="12.6" customHeight="1">
      <c r="A38" s="22">
        <f t="shared" si="10"/>
        <v>32</v>
      </c>
      <c r="B38" s="24" t="s">
        <v>1144</v>
      </c>
      <c r="C38" s="31">
        <v>0</v>
      </c>
      <c r="D38" s="31">
        <v>0</v>
      </c>
      <c r="E38" s="32">
        <f t="shared" si="0"/>
        <v>0</v>
      </c>
      <c r="F38" s="31">
        <v>0</v>
      </c>
      <c r="G38" s="31">
        <v>0</v>
      </c>
      <c r="H38" s="32">
        <f t="shared" si="1"/>
        <v>0</v>
      </c>
      <c r="I38" s="17">
        <v>11</v>
      </c>
      <c r="J38" s="17">
        <v>1</v>
      </c>
      <c r="K38" s="373">
        <f t="shared" si="2"/>
        <v>12</v>
      </c>
      <c r="L38" s="31">
        <v>0</v>
      </c>
      <c r="M38" s="31">
        <v>0</v>
      </c>
      <c r="N38" s="32">
        <f t="shared" si="3"/>
        <v>0</v>
      </c>
      <c r="O38" s="31">
        <f t="shared" si="4"/>
        <v>11</v>
      </c>
      <c r="P38" s="31">
        <f t="shared" si="5"/>
        <v>1</v>
      </c>
      <c r="Q38" s="32">
        <f t="shared" si="6"/>
        <v>12</v>
      </c>
      <c r="R38" s="31">
        <f t="shared" si="7"/>
        <v>0</v>
      </c>
      <c r="S38" s="31">
        <f t="shared" si="8"/>
        <v>0</v>
      </c>
      <c r="T38" s="32">
        <f t="shared" si="9"/>
        <v>0</v>
      </c>
    </row>
    <row r="39" spans="1:20" s="17" customFormat="1" ht="12.6" customHeight="1">
      <c r="A39" s="22">
        <f t="shared" si="10"/>
        <v>33</v>
      </c>
      <c r="B39" s="24" t="s">
        <v>1145</v>
      </c>
      <c r="C39" s="31">
        <v>1</v>
      </c>
      <c r="D39" s="31">
        <v>0</v>
      </c>
      <c r="E39" s="32">
        <f t="shared" si="0"/>
        <v>1</v>
      </c>
      <c r="F39" s="31">
        <v>0</v>
      </c>
      <c r="G39" s="31">
        <v>0</v>
      </c>
      <c r="H39" s="32">
        <f t="shared" si="1"/>
        <v>0</v>
      </c>
      <c r="I39" s="17">
        <v>14</v>
      </c>
      <c r="J39" s="17">
        <v>0</v>
      </c>
      <c r="K39" s="373">
        <f t="shared" si="2"/>
        <v>14</v>
      </c>
      <c r="L39" s="31">
        <v>1</v>
      </c>
      <c r="M39" s="31">
        <v>0</v>
      </c>
      <c r="N39" s="32">
        <f t="shared" si="3"/>
        <v>1</v>
      </c>
      <c r="O39" s="31">
        <f t="shared" si="4"/>
        <v>15</v>
      </c>
      <c r="P39" s="31">
        <f t="shared" si="5"/>
        <v>0</v>
      </c>
      <c r="Q39" s="32">
        <f t="shared" si="6"/>
        <v>15</v>
      </c>
      <c r="R39" s="31">
        <f t="shared" si="7"/>
        <v>1</v>
      </c>
      <c r="S39" s="31">
        <f t="shared" si="8"/>
        <v>0</v>
      </c>
      <c r="T39" s="32">
        <f t="shared" si="9"/>
        <v>1</v>
      </c>
    </row>
    <row r="40" spans="1:20" s="17" customFormat="1" ht="12.6" customHeight="1">
      <c r="A40" s="22">
        <f t="shared" si="10"/>
        <v>34</v>
      </c>
      <c r="B40" s="24" t="s">
        <v>1146</v>
      </c>
      <c r="C40" s="31">
        <v>15</v>
      </c>
      <c r="D40" s="31">
        <v>0</v>
      </c>
      <c r="E40" s="32">
        <f t="shared" si="0"/>
        <v>15</v>
      </c>
      <c r="F40" s="31">
        <v>6</v>
      </c>
      <c r="G40" s="31">
        <v>0</v>
      </c>
      <c r="H40" s="32">
        <f t="shared" si="1"/>
        <v>6</v>
      </c>
      <c r="I40" s="17">
        <v>291</v>
      </c>
      <c r="J40" s="17">
        <v>13</v>
      </c>
      <c r="K40" s="373">
        <f t="shared" si="2"/>
        <v>304</v>
      </c>
      <c r="L40" s="31">
        <v>31</v>
      </c>
      <c r="M40" s="31">
        <v>0</v>
      </c>
      <c r="N40" s="32">
        <f t="shared" si="3"/>
        <v>31</v>
      </c>
      <c r="O40" s="31">
        <f t="shared" si="4"/>
        <v>306</v>
      </c>
      <c r="P40" s="31">
        <f t="shared" si="5"/>
        <v>13</v>
      </c>
      <c r="Q40" s="32">
        <f t="shared" si="6"/>
        <v>319</v>
      </c>
      <c r="R40" s="31">
        <f t="shared" si="7"/>
        <v>37</v>
      </c>
      <c r="S40" s="31">
        <f t="shared" si="8"/>
        <v>0</v>
      </c>
      <c r="T40" s="32">
        <f t="shared" si="9"/>
        <v>37</v>
      </c>
    </row>
    <row r="41" spans="1:20" s="17" customFormat="1" ht="12.6" customHeight="1">
      <c r="A41" s="22">
        <f t="shared" si="10"/>
        <v>35</v>
      </c>
      <c r="B41" s="24" t="s">
        <v>1147</v>
      </c>
      <c r="C41" s="31">
        <v>1</v>
      </c>
      <c r="D41" s="31">
        <v>0</v>
      </c>
      <c r="E41" s="32">
        <f t="shared" si="0"/>
        <v>1</v>
      </c>
      <c r="F41" s="31">
        <v>0</v>
      </c>
      <c r="G41" s="31">
        <v>0</v>
      </c>
      <c r="H41" s="32">
        <f t="shared" si="1"/>
        <v>0</v>
      </c>
      <c r="I41" s="17">
        <v>67</v>
      </c>
      <c r="J41" s="17">
        <v>2</v>
      </c>
      <c r="K41" s="373">
        <f t="shared" si="2"/>
        <v>69</v>
      </c>
      <c r="L41" s="31">
        <v>1</v>
      </c>
      <c r="M41" s="31">
        <v>0</v>
      </c>
      <c r="N41" s="32">
        <f t="shared" si="3"/>
        <v>1</v>
      </c>
      <c r="O41" s="31">
        <f t="shared" si="4"/>
        <v>68</v>
      </c>
      <c r="P41" s="31">
        <f t="shared" si="5"/>
        <v>2</v>
      </c>
      <c r="Q41" s="32">
        <f t="shared" si="6"/>
        <v>70</v>
      </c>
      <c r="R41" s="31">
        <f t="shared" si="7"/>
        <v>1</v>
      </c>
      <c r="S41" s="31">
        <f t="shared" si="8"/>
        <v>0</v>
      </c>
      <c r="T41" s="32">
        <f t="shared" si="9"/>
        <v>1</v>
      </c>
    </row>
    <row r="42" spans="1:20" s="17" customFormat="1" ht="12.6" customHeight="1">
      <c r="A42" s="22">
        <f t="shared" si="10"/>
        <v>36</v>
      </c>
      <c r="B42" s="24" t="s">
        <v>1148</v>
      </c>
      <c r="C42" s="31">
        <v>0</v>
      </c>
      <c r="D42" s="31">
        <v>0</v>
      </c>
      <c r="E42" s="32">
        <f t="shared" si="0"/>
        <v>0</v>
      </c>
      <c r="F42" s="31">
        <v>0</v>
      </c>
      <c r="G42" s="31">
        <v>0</v>
      </c>
      <c r="H42" s="32">
        <f t="shared" si="1"/>
        <v>0</v>
      </c>
      <c r="I42" s="17">
        <v>0</v>
      </c>
      <c r="J42" s="17">
        <v>0</v>
      </c>
      <c r="K42" s="373">
        <f t="shared" si="2"/>
        <v>0</v>
      </c>
      <c r="L42" s="31">
        <v>0</v>
      </c>
      <c r="M42" s="31">
        <v>0</v>
      </c>
      <c r="N42" s="32">
        <f t="shared" si="3"/>
        <v>0</v>
      </c>
      <c r="O42" s="31">
        <f t="shared" si="4"/>
        <v>0</v>
      </c>
      <c r="P42" s="31">
        <f t="shared" si="5"/>
        <v>0</v>
      </c>
      <c r="Q42" s="32">
        <f t="shared" si="6"/>
        <v>0</v>
      </c>
      <c r="R42" s="31">
        <f t="shared" si="7"/>
        <v>0</v>
      </c>
      <c r="S42" s="31">
        <f t="shared" si="8"/>
        <v>0</v>
      </c>
      <c r="T42" s="32">
        <f t="shared" si="9"/>
        <v>0</v>
      </c>
    </row>
    <row r="43" spans="1:20" s="17" customFormat="1" ht="12.6" customHeight="1">
      <c r="A43" s="22">
        <f t="shared" si="10"/>
        <v>37</v>
      </c>
      <c r="B43" s="24" t="s">
        <v>1149</v>
      </c>
      <c r="C43" s="31">
        <v>1</v>
      </c>
      <c r="D43" s="31">
        <v>0</v>
      </c>
      <c r="E43" s="32">
        <f t="shared" si="0"/>
        <v>1</v>
      </c>
      <c r="F43" s="31">
        <v>0</v>
      </c>
      <c r="G43" s="31">
        <v>0</v>
      </c>
      <c r="H43" s="32">
        <f t="shared" si="1"/>
        <v>0</v>
      </c>
      <c r="I43" s="17">
        <v>5</v>
      </c>
      <c r="J43" s="17">
        <v>0</v>
      </c>
      <c r="K43" s="373">
        <f t="shared" si="2"/>
        <v>5</v>
      </c>
      <c r="L43" s="31">
        <v>0</v>
      </c>
      <c r="M43" s="31">
        <v>0</v>
      </c>
      <c r="N43" s="32">
        <f t="shared" si="3"/>
        <v>0</v>
      </c>
      <c r="O43" s="31">
        <f t="shared" si="4"/>
        <v>6</v>
      </c>
      <c r="P43" s="31">
        <f t="shared" si="5"/>
        <v>0</v>
      </c>
      <c r="Q43" s="32">
        <f t="shared" si="6"/>
        <v>6</v>
      </c>
      <c r="R43" s="31">
        <f t="shared" si="7"/>
        <v>0</v>
      </c>
      <c r="S43" s="31">
        <f t="shared" si="8"/>
        <v>0</v>
      </c>
      <c r="T43" s="32">
        <f t="shared" si="9"/>
        <v>0</v>
      </c>
    </row>
    <row r="44" spans="1:20" s="17" customFormat="1" ht="12.6" customHeight="1">
      <c r="A44" s="22">
        <f t="shared" si="10"/>
        <v>38</v>
      </c>
      <c r="B44" s="24" t="s">
        <v>1150</v>
      </c>
      <c r="C44" s="31">
        <v>6</v>
      </c>
      <c r="D44" s="31">
        <v>0</v>
      </c>
      <c r="E44" s="32">
        <f t="shared" si="0"/>
        <v>6</v>
      </c>
      <c r="F44" s="31">
        <v>0</v>
      </c>
      <c r="G44" s="31">
        <v>0</v>
      </c>
      <c r="H44" s="32">
        <f t="shared" si="1"/>
        <v>0</v>
      </c>
      <c r="I44" s="17">
        <v>43</v>
      </c>
      <c r="J44" s="17">
        <v>3</v>
      </c>
      <c r="K44" s="373">
        <f t="shared" si="2"/>
        <v>46</v>
      </c>
      <c r="L44" s="31">
        <v>2</v>
      </c>
      <c r="M44" s="31">
        <v>0</v>
      </c>
      <c r="N44" s="32">
        <f t="shared" si="3"/>
        <v>2</v>
      </c>
      <c r="O44" s="31">
        <f t="shared" si="4"/>
        <v>49</v>
      </c>
      <c r="P44" s="31">
        <f t="shared" si="5"/>
        <v>3</v>
      </c>
      <c r="Q44" s="32">
        <f t="shared" si="6"/>
        <v>52</v>
      </c>
      <c r="R44" s="31">
        <f t="shared" si="7"/>
        <v>2</v>
      </c>
      <c r="S44" s="31">
        <f t="shared" si="8"/>
        <v>0</v>
      </c>
      <c r="T44" s="32">
        <f t="shared" si="9"/>
        <v>2</v>
      </c>
    </row>
    <row r="45" spans="1:20" s="17" customFormat="1" ht="12.6" customHeight="1">
      <c r="A45" s="22">
        <f t="shared" si="10"/>
        <v>39</v>
      </c>
      <c r="B45" s="24" t="s">
        <v>1151</v>
      </c>
      <c r="C45" s="31">
        <v>1</v>
      </c>
      <c r="D45" s="31">
        <v>0</v>
      </c>
      <c r="E45" s="32">
        <f t="shared" si="0"/>
        <v>1</v>
      </c>
      <c r="F45" s="31">
        <v>1</v>
      </c>
      <c r="G45" s="31">
        <v>0</v>
      </c>
      <c r="H45" s="32">
        <f t="shared" si="1"/>
        <v>1</v>
      </c>
      <c r="I45" s="17">
        <v>6</v>
      </c>
      <c r="J45" s="17">
        <v>0</v>
      </c>
      <c r="K45" s="373">
        <f t="shared" si="2"/>
        <v>6</v>
      </c>
      <c r="L45" s="31">
        <v>1</v>
      </c>
      <c r="M45" s="31">
        <v>0</v>
      </c>
      <c r="N45" s="32">
        <f t="shared" si="3"/>
        <v>1</v>
      </c>
      <c r="O45" s="31">
        <f t="shared" si="4"/>
        <v>7</v>
      </c>
      <c r="P45" s="31">
        <f t="shared" si="5"/>
        <v>0</v>
      </c>
      <c r="Q45" s="32">
        <f t="shared" si="6"/>
        <v>7</v>
      </c>
      <c r="R45" s="31">
        <f t="shared" si="7"/>
        <v>2</v>
      </c>
      <c r="S45" s="31">
        <f t="shared" si="8"/>
        <v>0</v>
      </c>
      <c r="T45" s="32">
        <f t="shared" si="9"/>
        <v>2</v>
      </c>
    </row>
    <row r="46" spans="1:20" s="17" customFormat="1" ht="12.6" customHeight="1">
      <c r="A46" s="160">
        <f t="shared" si="10"/>
        <v>40</v>
      </c>
      <c r="B46" s="155" t="s">
        <v>1152</v>
      </c>
      <c r="C46" s="161">
        <v>1</v>
      </c>
      <c r="D46" s="161">
        <v>0</v>
      </c>
      <c r="E46" s="162">
        <f t="shared" si="0"/>
        <v>1</v>
      </c>
      <c r="F46" s="161">
        <v>0</v>
      </c>
      <c r="G46" s="161">
        <v>0</v>
      </c>
      <c r="H46" s="162">
        <f t="shared" si="1"/>
        <v>0</v>
      </c>
      <c r="I46" s="370">
        <v>4</v>
      </c>
      <c r="J46" s="370">
        <v>0</v>
      </c>
      <c r="K46" s="374">
        <f t="shared" si="2"/>
        <v>4</v>
      </c>
      <c r="L46" s="161">
        <v>0</v>
      </c>
      <c r="M46" s="161">
        <v>0</v>
      </c>
      <c r="N46" s="162">
        <f t="shared" si="3"/>
        <v>0</v>
      </c>
      <c r="O46" s="161">
        <f t="shared" si="4"/>
        <v>5</v>
      </c>
      <c r="P46" s="161">
        <f t="shared" si="5"/>
        <v>0</v>
      </c>
      <c r="Q46" s="162">
        <f t="shared" si="6"/>
        <v>5</v>
      </c>
      <c r="R46" s="161">
        <f t="shared" si="7"/>
        <v>0</v>
      </c>
      <c r="S46" s="161">
        <f t="shared" si="8"/>
        <v>0</v>
      </c>
      <c r="T46" s="162">
        <f t="shared" si="9"/>
        <v>0</v>
      </c>
    </row>
    <row r="47" spans="1:20" s="372" customFormat="1" ht="13.5" customHeight="1">
      <c r="A47" s="389"/>
      <c r="B47" s="390"/>
      <c r="C47" s="391"/>
      <c r="D47" s="391"/>
      <c r="E47" s="809"/>
      <c r="F47" s="809"/>
      <c r="G47" s="390"/>
      <c r="H47" s="391"/>
      <c r="I47" s="391"/>
      <c r="J47" s="809"/>
      <c r="K47" s="809"/>
      <c r="L47" s="390"/>
      <c r="M47" s="391"/>
      <c r="N47" s="391"/>
      <c r="O47" s="392"/>
      <c r="P47" s="390"/>
      <c r="Q47" s="391"/>
      <c r="R47" s="391"/>
      <c r="S47" s="809" t="s">
        <v>2957</v>
      </c>
      <c r="T47" s="809"/>
    </row>
    <row r="48" spans="1:20" s="3" customFormat="1" ht="51" customHeight="1">
      <c r="A48" s="775" t="s">
        <v>1107</v>
      </c>
      <c r="B48" s="778" t="s">
        <v>1108</v>
      </c>
      <c r="C48" s="728" t="s">
        <v>3178</v>
      </c>
      <c r="D48" s="729"/>
      <c r="E48" s="729"/>
      <c r="F48" s="729"/>
      <c r="G48" s="729"/>
      <c r="H48" s="729"/>
      <c r="I48" s="728" t="s">
        <v>3176</v>
      </c>
      <c r="J48" s="729"/>
      <c r="K48" s="729"/>
      <c r="L48" s="729"/>
      <c r="M48" s="729"/>
      <c r="N48" s="796"/>
      <c r="O48" s="728" t="s">
        <v>1010</v>
      </c>
      <c r="P48" s="729"/>
      <c r="Q48" s="729"/>
      <c r="R48" s="729"/>
      <c r="S48" s="729"/>
      <c r="T48" s="729"/>
    </row>
    <row r="49" spans="1:20" s="3" customFormat="1" ht="34.5" customHeight="1">
      <c r="A49" s="776"/>
      <c r="B49" s="779"/>
      <c r="C49" s="728" t="s">
        <v>2901</v>
      </c>
      <c r="D49" s="801"/>
      <c r="E49" s="802"/>
      <c r="F49" s="728" t="s">
        <v>2902</v>
      </c>
      <c r="G49" s="801"/>
      <c r="H49" s="802"/>
      <c r="I49" s="728" t="s">
        <v>2901</v>
      </c>
      <c r="J49" s="801"/>
      <c r="K49" s="802"/>
      <c r="L49" s="728" t="s">
        <v>2902</v>
      </c>
      <c r="M49" s="801"/>
      <c r="N49" s="802"/>
      <c r="O49" s="728" t="s">
        <v>2901</v>
      </c>
      <c r="P49" s="801"/>
      <c r="Q49" s="802"/>
      <c r="R49" s="728" t="s">
        <v>2902</v>
      </c>
      <c r="S49" s="801"/>
      <c r="T49" s="801"/>
    </row>
    <row r="50" spans="1:20" s="3" customFormat="1" ht="31.5" customHeight="1">
      <c r="A50" s="777"/>
      <c r="B50" s="780"/>
      <c r="C50" s="366" t="s">
        <v>1008</v>
      </c>
      <c r="D50" s="368" t="s">
        <v>1009</v>
      </c>
      <c r="E50" s="366" t="s">
        <v>1010</v>
      </c>
      <c r="F50" s="366" t="s">
        <v>1008</v>
      </c>
      <c r="G50" s="368" t="s">
        <v>1009</v>
      </c>
      <c r="H50" s="366" t="s">
        <v>1010</v>
      </c>
      <c r="I50" s="367" t="s">
        <v>1008</v>
      </c>
      <c r="J50" s="368" t="s">
        <v>1009</v>
      </c>
      <c r="K50" s="366" t="s">
        <v>1010</v>
      </c>
      <c r="L50" s="366" t="s">
        <v>1008</v>
      </c>
      <c r="M50" s="368" t="s">
        <v>1009</v>
      </c>
      <c r="N50" s="366" t="s">
        <v>1010</v>
      </c>
      <c r="O50" s="366" t="s">
        <v>1008</v>
      </c>
      <c r="P50" s="368" t="s">
        <v>1009</v>
      </c>
      <c r="Q50" s="366" t="s">
        <v>1010</v>
      </c>
      <c r="R50" s="366" t="s">
        <v>1008</v>
      </c>
      <c r="S50" s="368" t="s">
        <v>1009</v>
      </c>
      <c r="T50" s="365" t="s">
        <v>1010</v>
      </c>
    </row>
    <row r="51" spans="1:20" s="17" customFormat="1" ht="12.6" customHeight="1">
      <c r="A51" s="22">
        <v>41</v>
      </c>
      <c r="B51" s="24" t="s">
        <v>1153</v>
      </c>
      <c r="C51" s="31">
        <v>17</v>
      </c>
      <c r="D51" s="31">
        <v>2</v>
      </c>
      <c r="E51" s="32">
        <f>C51+D51</f>
        <v>19</v>
      </c>
      <c r="F51" s="31">
        <v>2</v>
      </c>
      <c r="G51" s="31">
        <v>0</v>
      </c>
      <c r="H51" s="32">
        <f>F51+G51</f>
        <v>2</v>
      </c>
      <c r="I51" s="17">
        <v>65</v>
      </c>
      <c r="J51" s="17">
        <v>5</v>
      </c>
      <c r="K51" s="373">
        <f>I51+J51</f>
        <v>70</v>
      </c>
      <c r="L51" s="31">
        <v>10</v>
      </c>
      <c r="M51" s="31">
        <v>1</v>
      </c>
      <c r="N51" s="32">
        <f>L51+M51</f>
        <v>11</v>
      </c>
      <c r="O51" s="31">
        <f>C51+I51</f>
        <v>82</v>
      </c>
      <c r="P51" s="31">
        <f>D51+J51</f>
        <v>7</v>
      </c>
      <c r="Q51" s="32">
        <f>O51+P51</f>
        <v>89</v>
      </c>
      <c r="R51" s="31">
        <f>F51+L51</f>
        <v>12</v>
      </c>
      <c r="S51" s="31">
        <f>G51+M51</f>
        <v>1</v>
      </c>
      <c r="T51" s="32">
        <f>R51+S51</f>
        <v>13</v>
      </c>
    </row>
    <row r="52" spans="1:20" s="17" customFormat="1" ht="12.6" customHeight="1">
      <c r="A52" s="22">
        <v>42</v>
      </c>
      <c r="B52" s="24" t="s">
        <v>1154</v>
      </c>
      <c r="C52" s="31">
        <v>1</v>
      </c>
      <c r="D52" s="31">
        <v>0</v>
      </c>
      <c r="E52" s="32">
        <f t="shared" ref="E52:E91" si="11">C52+D52</f>
        <v>1</v>
      </c>
      <c r="F52" s="31">
        <v>0</v>
      </c>
      <c r="G52" s="31">
        <v>0</v>
      </c>
      <c r="H52" s="32">
        <f t="shared" ref="H52:H91" si="12">F52+G52</f>
        <v>0</v>
      </c>
      <c r="I52" s="17">
        <v>43</v>
      </c>
      <c r="J52" s="17">
        <v>1</v>
      </c>
      <c r="K52" s="373">
        <f t="shared" ref="K52:K91" si="13">I52+J52</f>
        <v>44</v>
      </c>
      <c r="L52" s="31">
        <v>3</v>
      </c>
      <c r="M52" s="31">
        <v>0</v>
      </c>
      <c r="N52" s="32">
        <f t="shared" ref="N52:N91" si="14">L52+M52</f>
        <v>3</v>
      </c>
      <c r="O52" s="31">
        <f t="shared" ref="O52:O91" si="15">C52+I52</f>
        <v>44</v>
      </c>
      <c r="P52" s="31">
        <f t="shared" ref="P52:P91" si="16">D52+J52</f>
        <v>1</v>
      </c>
      <c r="Q52" s="32">
        <f t="shared" ref="Q52:Q91" si="17">O52+P52</f>
        <v>45</v>
      </c>
      <c r="R52" s="31">
        <f t="shared" ref="R52:R91" si="18">F52+L52</f>
        <v>3</v>
      </c>
      <c r="S52" s="31">
        <f t="shared" ref="S52:S91" si="19">G52+M52</f>
        <v>0</v>
      </c>
      <c r="T52" s="32">
        <f t="shared" ref="T52:T91" si="20">R52+S52</f>
        <v>3</v>
      </c>
    </row>
    <row r="53" spans="1:20" s="17" customFormat="1" ht="12.6" customHeight="1">
      <c r="A53" s="22">
        <v>43</v>
      </c>
      <c r="B53" s="24" t="s">
        <v>1155</v>
      </c>
      <c r="C53" s="31">
        <v>2</v>
      </c>
      <c r="D53" s="31">
        <v>1</v>
      </c>
      <c r="E53" s="32">
        <f t="shared" si="11"/>
        <v>3</v>
      </c>
      <c r="F53" s="31">
        <v>0</v>
      </c>
      <c r="G53" s="31">
        <v>0</v>
      </c>
      <c r="H53" s="32">
        <f t="shared" si="12"/>
        <v>0</v>
      </c>
      <c r="I53" s="17">
        <v>6</v>
      </c>
      <c r="J53" s="17">
        <v>0</v>
      </c>
      <c r="K53" s="373">
        <f t="shared" si="13"/>
        <v>6</v>
      </c>
      <c r="L53" s="31">
        <v>1</v>
      </c>
      <c r="M53" s="31">
        <v>0</v>
      </c>
      <c r="N53" s="32">
        <f t="shared" si="14"/>
        <v>1</v>
      </c>
      <c r="O53" s="31">
        <f t="shared" si="15"/>
        <v>8</v>
      </c>
      <c r="P53" s="31">
        <f t="shared" si="16"/>
        <v>1</v>
      </c>
      <c r="Q53" s="32">
        <f t="shared" si="17"/>
        <v>9</v>
      </c>
      <c r="R53" s="31">
        <f t="shared" si="18"/>
        <v>1</v>
      </c>
      <c r="S53" s="31">
        <f t="shared" si="19"/>
        <v>0</v>
      </c>
      <c r="T53" s="32">
        <f t="shared" si="20"/>
        <v>1</v>
      </c>
    </row>
    <row r="54" spans="1:20" s="17" customFormat="1" ht="12.6" customHeight="1">
      <c r="A54" s="22">
        <v>44</v>
      </c>
      <c r="B54" s="24" t="s">
        <v>1156</v>
      </c>
      <c r="C54" s="31">
        <v>0</v>
      </c>
      <c r="D54" s="31">
        <v>0</v>
      </c>
      <c r="E54" s="32">
        <f t="shared" si="11"/>
        <v>0</v>
      </c>
      <c r="F54" s="31">
        <v>0</v>
      </c>
      <c r="G54" s="31">
        <v>0</v>
      </c>
      <c r="H54" s="32">
        <f t="shared" si="12"/>
        <v>0</v>
      </c>
      <c r="I54" s="17">
        <v>7</v>
      </c>
      <c r="J54" s="17">
        <v>0</v>
      </c>
      <c r="K54" s="373">
        <f t="shared" si="13"/>
        <v>7</v>
      </c>
      <c r="L54" s="31">
        <v>0</v>
      </c>
      <c r="M54" s="31">
        <v>0</v>
      </c>
      <c r="N54" s="32">
        <f t="shared" si="14"/>
        <v>0</v>
      </c>
      <c r="O54" s="31">
        <f t="shared" si="15"/>
        <v>7</v>
      </c>
      <c r="P54" s="31">
        <f t="shared" si="16"/>
        <v>0</v>
      </c>
      <c r="Q54" s="32">
        <f t="shared" si="17"/>
        <v>7</v>
      </c>
      <c r="R54" s="31">
        <f t="shared" si="18"/>
        <v>0</v>
      </c>
      <c r="S54" s="31">
        <f t="shared" si="19"/>
        <v>0</v>
      </c>
      <c r="T54" s="32">
        <f t="shared" si="20"/>
        <v>0</v>
      </c>
    </row>
    <row r="55" spans="1:20" s="17" customFormat="1" ht="12.6" customHeight="1">
      <c r="A55" s="22">
        <v>45</v>
      </c>
      <c r="B55" s="24" t="s">
        <v>1157</v>
      </c>
      <c r="C55" s="31">
        <v>6</v>
      </c>
      <c r="D55" s="31">
        <v>0</v>
      </c>
      <c r="E55" s="32">
        <f t="shared" si="11"/>
        <v>6</v>
      </c>
      <c r="F55" s="31">
        <v>0</v>
      </c>
      <c r="G55" s="31">
        <v>0</v>
      </c>
      <c r="H55" s="32">
        <f t="shared" si="12"/>
        <v>0</v>
      </c>
      <c r="I55" s="17">
        <v>14</v>
      </c>
      <c r="J55" s="17">
        <v>0</v>
      </c>
      <c r="K55" s="373">
        <f t="shared" si="13"/>
        <v>14</v>
      </c>
      <c r="L55" s="31">
        <v>0</v>
      </c>
      <c r="M55" s="31">
        <v>0</v>
      </c>
      <c r="N55" s="32">
        <f t="shared" si="14"/>
        <v>0</v>
      </c>
      <c r="O55" s="31">
        <f t="shared" si="15"/>
        <v>20</v>
      </c>
      <c r="P55" s="31">
        <f t="shared" si="16"/>
        <v>0</v>
      </c>
      <c r="Q55" s="32">
        <f t="shared" si="17"/>
        <v>20</v>
      </c>
      <c r="R55" s="31">
        <f t="shared" si="18"/>
        <v>0</v>
      </c>
      <c r="S55" s="31">
        <f t="shared" si="19"/>
        <v>0</v>
      </c>
      <c r="T55" s="32">
        <f t="shared" si="20"/>
        <v>0</v>
      </c>
    </row>
    <row r="56" spans="1:20" s="17" customFormat="1" ht="12.6" customHeight="1">
      <c r="A56" s="22">
        <v>46</v>
      </c>
      <c r="B56" s="24" t="s">
        <v>1158</v>
      </c>
      <c r="C56" s="31">
        <v>1</v>
      </c>
      <c r="D56" s="31">
        <v>0</v>
      </c>
      <c r="E56" s="32">
        <f t="shared" si="11"/>
        <v>1</v>
      </c>
      <c r="F56" s="31">
        <v>0</v>
      </c>
      <c r="G56" s="31">
        <v>0</v>
      </c>
      <c r="H56" s="32">
        <f t="shared" si="12"/>
        <v>0</v>
      </c>
      <c r="I56" s="17">
        <v>7</v>
      </c>
      <c r="J56" s="17">
        <v>0</v>
      </c>
      <c r="K56" s="373">
        <f t="shared" si="13"/>
        <v>7</v>
      </c>
      <c r="L56" s="31">
        <v>0</v>
      </c>
      <c r="M56" s="31">
        <v>0</v>
      </c>
      <c r="N56" s="32">
        <f t="shared" si="14"/>
        <v>0</v>
      </c>
      <c r="O56" s="31">
        <f t="shared" si="15"/>
        <v>8</v>
      </c>
      <c r="P56" s="31">
        <f t="shared" si="16"/>
        <v>0</v>
      </c>
      <c r="Q56" s="32">
        <f t="shared" si="17"/>
        <v>8</v>
      </c>
      <c r="R56" s="31">
        <f t="shared" si="18"/>
        <v>0</v>
      </c>
      <c r="S56" s="31">
        <f t="shared" si="19"/>
        <v>0</v>
      </c>
      <c r="T56" s="32">
        <f t="shared" si="20"/>
        <v>0</v>
      </c>
    </row>
    <row r="57" spans="1:20" s="17" customFormat="1" ht="12.6" customHeight="1">
      <c r="A57" s="22">
        <v>47</v>
      </c>
      <c r="B57" s="24" t="s">
        <v>1159</v>
      </c>
      <c r="C57" s="31">
        <v>0</v>
      </c>
      <c r="D57" s="31">
        <v>0</v>
      </c>
      <c r="E57" s="32">
        <f t="shared" si="11"/>
        <v>0</v>
      </c>
      <c r="F57" s="31">
        <v>0</v>
      </c>
      <c r="G57" s="31">
        <v>0</v>
      </c>
      <c r="H57" s="32">
        <f t="shared" si="12"/>
        <v>0</v>
      </c>
      <c r="I57" s="17">
        <v>4</v>
      </c>
      <c r="J57" s="17">
        <v>0</v>
      </c>
      <c r="K57" s="373">
        <f t="shared" si="13"/>
        <v>4</v>
      </c>
      <c r="L57" s="31">
        <v>0</v>
      </c>
      <c r="M57" s="31">
        <v>0</v>
      </c>
      <c r="N57" s="32">
        <f t="shared" si="14"/>
        <v>0</v>
      </c>
      <c r="O57" s="31">
        <f t="shared" si="15"/>
        <v>4</v>
      </c>
      <c r="P57" s="31">
        <f t="shared" si="16"/>
        <v>0</v>
      </c>
      <c r="Q57" s="32">
        <f t="shared" si="17"/>
        <v>4</v>
      </c>
      <c r="R57" s="31">
        <f t="shared" si="18"/>
        <v>0</v>
      </c>
      <c r="S57" s="31">
        <f t="shared" si="19"/>
        <v>0</v>
      </c>
      <c r="T57" s="32">
        <f t="shared" si="20"/>
        <v>0</v>
      </c>
    </row>
    <row r="58" spans="1:20" s="17" customFormat="1" ht="12.6" customHeight="1">
      <c r="A58" s="22">
        <v>48</v>
      </c>
      <c r="B58" s="24" t="s">
        <v>1160</v>
      </c>
      <c r="C58" s="31">
        <v>0</v>
      </c>
      <c r="D58" s="31">
        <v>0</v>
      </c>
      <c r="E58" s="32">
        <f t="shared" si="11"/>
        <v>0</v>
      </c>
      <c r="F58" s="31">
        <v>0</v>
      </c>
      <c r="G58" s="31">
        <v>0</v>
      </c>
      <c r="H58" s="32">
        <f t="shared" si="12"/>
        <v>0</v>
      </c>
      <c r="I58" s="17">
        <v>10</v>
      </c>
      <c r="J58" s="17">
        <v>1</v>
      </c>
      <c r="K58" s="373">
        <f t="shared" si="13"/>
        <v>11</v>
      </c>
      <c r="L58" s="31">
        <v>0</v>
      </c>
      <c r="M58" s="31">
        <v>0</v>
      </c>
      <c r="N58" s="32">
        <f t="shared" si="14"/>
        <v>0</v>
      </c>
      <c r="O58" s="31">
        <f t="shared" si="15"/>
        <v>10</v>
      </c>
      <c r="P58" s="31">
        <f t="shared" si="16"/>
        <v>1</v>
      </c>
      <c r="Q58" s="32">
        <f t="shared" si="17"/>
        <v>11</v>
      </c>
      <c r="R58" s="31">
        <f t="shared" si="18"/>
        <v>0</v>
      </c>
      <c r="S58" s="31">
        <f t="shared" si="19"/>
        <v>0</v>
      </c>
      <c r="T58" s="32">
        <f t="shared" si="20"/>
        <v>0</v>
      </c>
    </row>
    <row r="59" spans="1:20" s="17" customFormat="1" ht="12.6" customHeight="1">
      <c r="A59" s="22">
        <v>49</v>
      </c>
      <c r="B59" s="24" t="s">
        <v>1161</v>
      </c>
      <c r="C59" s="31">
        <v>0</v>
      </c>
      <c r="D59" s="31">
        <v>0</v>
      </c>
      <c r="E59" s="32">
        <f t="shared" si="11"/>
        <v>0</v>
      </c>
      <c r="F59" s="31">
        <v>0</v>
      </c>
      <c r="G59" s="31">
        <v>0</v>
      </c>
      <c r="H59" s="32">
        <f t="shared" si="12"/>
        <v>0</v>
      </c>
      <c r="I59" s="17">
        <v>1</v>
      </c>
      <c r="J59" s="17">
        <v>0</v>
      </c>
      <c r="K59" s="373">
        <f t="shared" si="13"/>
        <v>1</v>
      </c>
      <c r="L59" s="31">
        <v>0</v>
      </c>
      <c r="M59" s="31">
        <v>0</v>
      </c>
      <c r="N59" s="32">
        <f t="shared" si="14"/>
        <v>0</v>
      </c>
      <c r="O59" s="31">
        <f t="shared" si="15"/>
        <v>1</v>
      </c>
      <c r="P59" s="31">
        <f t="shared" si="16"/>
        <v>0</v>
      </c>
      <c r="Q59" s="32">
        <f t="shared" si="17"/>
        <v>1</v>
      </c>
      <c r="R59" s="31">
        <f t="shared" si="18"/>
        <v>0</v>
      </c>
      <c r="S59" s="31">
        <f t="shared" si="19"/>
        <v>0</v>
      </c>
      <c r="T59" s="32">
        <f t="shared" si="20"/>
        <v>0</v>
      </c>
    </row>
    <row r="60" spans="1:20" s="17" customFormat="1" ht="12.6" customHeight="1">
      <c r="A60" s="22">
        <v>50</v>
      </c>
      <c r="B60" s="24" t="s">
        <v>1162</v>
      </c>
      <c r="C60" s="31">
        <v>0</v>
      </c>
      <c r="D60" s="31">
        <v>0</v>
      </c>
      <c r="E60" s="32">
        <f t="shared" si="11"/>
        <v>0</v>
      </c>
      <c r="F60" s="31">
        <v>0</v>
      </c>
      <c r="G60" s="31">
        <v>0</v>
      </c>
      <c r="H60" s="32">
        <f t="shared" si="12"/>
        <v>0</v>
      </c>
      <c r="I60" s="17">
        <v>3</v>
      </c>
      <c r="J60" s="17">
        <v>0</v>
      </c>
      <c r="K60" s="373">
        <f t="shared" si="13"/>
        <v>3</v>
      </c>
      <c r="L60" s="31">
        <v>0</v>
      </c>
      <c r="M60" s="31">
        <v>0</v>
      </c>
      <c r="N60" s="32">
        <f t="shared" si="14"/>
        <v>0</v>
      </c>
      <c r="O60" s="31">
        <f t="shared" si="15"/>
        <v>3</v>
      </c>
      <c r="P60" s="31">
        <f t="shared" si="16"/>
        <v>0</v>
      </c>
      <c r="Q60" s="32">
        <f t="shared" si="17"/>
        <v>3</v>
      </c>
      <c r="R60" s="31">
        <f t="shared" si="18"/>
        <v>0</v>
      </c>
      <c r="S60" s="31">
        <f t="shared" si="19"/>
        <v>0</v>
      </c>
      <c r="T60" s="32">
        <f t="shared" si="20"/>
        <v>0</v>
      </c>
    </row>
    <row r="61" spans="1:20" s="17" customFormat="1" ht="12.6" customHeight="1">
      <c r="A61" s="22">
        <v>51</v>
      </c>
      <c r="B61" s="24" t="s">
        <v>1163</v>
      </c>
      <c r="C61" s="31">
        <v>0</v>
      </c>
      <c r="D61" s="31">
        <v>0</v>
      </c>
      <c r="E61" s="32">
        <f t="shared" si="11"/>
        <v>0</v>
      </c>
      <c r="F61" s="31">
        <v>0</v>
      </c>
      <c r="G61" s="31">
        <v>0</v>
      </c>
      <c r="H61" s="32">
        <f t="shared" si="12"/>
        <v>0</v>
      </c>
      <c r="I61" s="17">
        <v>6</v>
      </c>
      <c r="J61" s="17">
        <v>0</v>
      </c>
      <c r="K61" s="373">
        <f t="shared" si="13"/>
        <v>6</v>
      </c>
      <c r="L61" s="31">
        <v>0</v>
      </c>
      <c r="M61" s="31">
        <v>0</v>
      </c>
      <c r="N61" s="32">
        <f t="shared" si="14"/>
        <v>0</v>
      </c>
      <c r="O61" s="31">
        <f t="shared" si="15"/>
        <v>6</v>
      </c>
      <c r="P61" s="31">
        <f t="shared" si="16"/>
        <v>0</v>
      </c>
      <c r="Q61" s="32">
        <f t="shared" si="17"/>
        <v>6</v>
      </c>
      <c r="R61" s="31">
        <f t="shared" si="18"/>
        <v>0</v>
      </c>
      <c r="S61" s="31">
        <f t="shared" si="19"/>
        <v>0</v>
      </c>
      <c r="T61" s="32">
        <f t="shared" si="20"/>
        <v>0</v>
      </c>
    </row>
    <row r="62" spans="1:20" s="17" customFormat="1" ht="12.6" customHeight="1">
      <c r="A62" s="22">
        <v>52</v>
      </c>
      <c r="B62" s="24" t="s">
        <v>1164</v>
      </c>
      <c r="C62" s="31">
        <v>0</v>
      </c>
      <c r="D62" s="31">
        <v>0</v>
      </c>
      <c r="E62" s="32">
        <f t="shared" si="11"/>
        <v>0</v>
      </c>
      <c r="F62" s="31">
        <v>0</v>
      </c>
      <c r="G62" s="31">
        <v>0</v>
      </c>
      <c r="H62" s="32">
        <f t="shared" si="12"/>
        <v>0</v>
      </c>
      <c r="I62" s="17">
        <v>11</v>
      </c>
      <c r="J62" s="17">
        <v>0</v>
      </c>
      <c r="K62" s="373">
        <f t="shared" si="13"/>
        <v>11</v>
      </c>
      <c r="L62" s="31">
        <v>0</v>
      </c>
      <c r="M62" s="31">
        <v>0</v>
      </c>
      <c r="N62" s="32">
        <f t="shared" si="14"/>
        <v>0</v>
      </c>
      <c r="O62" s="31">
        <f t="shared" si="15"/>
        <v>11</v>
      </c>
      <c r="P62" s="31">
        <f t="shared" si="16"/>
        <v>0</v>
      </c>
      <c r="Q62" s="32">
        <f t="shared" si="17"/>
        <v>11</v>
      </c>
      <c r="R62" s="31">
        <f t="shared" si="18"/>
        <v>0</v>
      </c>
      <c r="S62" s="31">
        <f t="shared" si="19"/>
        <v>0</v>
      </c>
      <c r="T62" s="32">
        <f t="shared" si="20"/>
        <v>0</v>
      </c>
    </row>
    <row r="63" spans="1:20" s="17" customFormat="1" ht="12.6" customHeight="1">
      <c r="A63" s="22">
        <v>53</v>
      </c>
      <c r="B63" s="24" t="s">
        <v>1165</v>
      </c>
      <c r="C63" s="31">
        <v>0</v>
      </c>
      <c r="D63" s="31">
        <v>0</v>
      </c>
      <c r="E63" s="32">
        <f t="shared" si="11"/>
        <v>0</v>
      </c>
      <c r="F63" s="31">
        <v>0</v>
      </c>
      <c r="G63" s="31">
        <v>0</v>
      </c>
      <c r="H63" s="32">
        <f t="shared" si="12"/>
        <v>0</v>
      </c>
      <c r="I63" s="17">
        <v>1</v>
      </c>
      <c r="J63" s="17">
        <v>0</v>
      </c>
      <c r="K63" s="373">
        <f t="shared" si="13"/>
        <v>1</v>
      </c>
      <c r="L63" s="31">
        <v>2</v>
      </c>
      <c r="M63" s="31">
        <v>0</v>
      </c>
      <c r="N63" s="32">
        <f t="shared" si="14"/>
        <v>2</v>
      </c>
      <c r="O63" s="31">
        <f t="shared" si="15"/>
        <v>1</v>
      </c>
      <c r="P63" s="31">
        <f t="shared" si="16"/>
        <v>0</v>
      </c>
      <c r="Q63" s="32">
        <f t="shared" si="17"/>
        <v>1</v>
      </c>
      <c r="R63" s="31">
        <f t="shared" si="18"/>
        <v>2</v>
      </c>
      <c r="S63" s="31">
        <f t="shared" si="19"/>
        <v>0</v>
      </c>
      <c r="T63" s="32">
        <f t="shared" si="20"/>
        <v>2</v>
      </c>
    </row>
    <row r="64" spans="1:20" s="17" customFormat="1" ht="12.6" customHeight="1">
      <c r="A64" s="22">
        <v>54</v>
      </c>
      <c r="B64" s="24" t="s">
        <v>1166</v>
      </c>
      <c r="C64" s="31">
        <v>3</v>
      </c>
      <c r="D64" s="31">
        <v>0</v>
      </c>
      <c r="E64" s="32">
        <f t="shared" si="11"/>
        <v>3</v>
      </c>
      <c r="F64" s="31">
        <v>2</v>
      </c>
      <c r="G64" s="31">
        <v>2</v>
      </c>
      <c r="H64" s="32">
        <f t="shared" si="12"/>
        <v>4</v>
      </c>
      <c r="I64" s="17">
        <v>21</v>
      </c>
      <c r="J64" s="17">
        <v>0</v>
      </c>
      <c r="K64" s="373">
        <f t="shared" si="13"/>
        <v>21</v>
      </c>
      <c r="L64" s="31">
        <v>1</v>
      </c>
      <c r="M64" s="31">
        <v>0</v>
      </c>
      <c r="N64" s="32">
        <f t="shared" si="14"/>
        <v>1</v>
      </c>
      <c r="O64" s="31">
        <f t="shared" si="15"/>
        <v>24</v>
      </c>
      <c r="P64" s="31">
        <f t="shared" si="16"/>
        <v>0</v>
      </c>
      <c r="Q64" s="32">
        <f t="shared" si="17"/>
        <v>24</v>
      </c>
      <c r="R64" s="31">
        <f t="shared" si="18"/>
        <v>3</v>
      </c>
      <c r="S64" s="31">
        <f t="shared" si="19"/>
        <v>2</v>
      </c>
      <c r="T64" s="32">
        <f t="shared" si="20"/>
        <v>5</v>
      </c>
    </row>
    <row r="65" spans="1:20" s="17" customFormat="1" ht="12.6" customHeight="1">
      <c r="A65" s="22">
        <v>55</v>
      </c>
      <c r="B65" s="24" t="s">
        <v>1167</v>
      </c>
      <c r="C65" s="31">
        <v>0</v>
      </c>
      <c r="D65" s="31">
        <v>0</v>
      </c>
      <c r="E65" s="32">
        <f t="shared" si="11"/>
        <v>0</v>
      </c>
      <c r="F65" s="31">
        <v>0</v>
      </c>
      <c r="G65" s="31">
        <v>0</v>
      </c>
      <c r="H65" s="32">
        <f t="shared" si="12"/>
        <v>0</v>
      </c>
      <c r="I65" s="17">
        <v>13</v>
      </c>
      <c r="J65" s="17">
        <v>0</v>
      </c>
      <c r="K65" s="373">
        <f t="shared" si="13"/>
        <v>13</v>
      </c>
      <c r="L65" s="31">
        <v>0</v>
      </c>
      <c r="M65" s="31">
        <v>0</v>
      </c>
      <c r="N65" s="32">
        <f t="shared" si="14"/>
        <v>0</v>
      </c>
      <c r="O65" s="31">
        <f t="shared" si="15"/>
        <v>13</v>
      </c>
      <c r="P65" s="31">
        <f t="shared" si="16"/>
        <v>0</v>
      </c>
      <c r="Q65" s="32">
        <f t="shared" si="17"/>
        <v>13</v>
      </c>
      <c r="R65" s="31">
        <f t="shared" si="18"/>
        <v>0</v>
      </c>
      <c r="S65" s="31">
        <f t="shared" si="19"/>
        <v>0</v>
      </c>
      <c r="T65" s="32">
        <f t="shared" si="20"/>
        <v>0</v>
      </c>
    </row>
    <row r="66" spans="1:20" s="17" customFormat="1" ht="12.6" customHeight="1">
      <c r="A66" s="22">
        <v>56</v>
      </c>
      <c r="B66" s="24" t="s">
        <v>1168</v>
      </c>
      <c r="C66" s="31">
        <v>0</v>
      </c>
      <c r="D66" s="31">
        <v>0</v>
      </c>
      <c r="E66" s="32">
        <f t="shared" si="11"/>
        <v>0</v>
      </c>
      <c r="F66" s="31">
        <v>0</v>
      </c>
      <c r="G66" s="31">
        <v>0</v>
      </c>
      <c r="H66" s="32">
        <f t="shared" si="12"/>
        <v>0</v>
      </c>
      <c r="I66" s="17">
        <v>1</v>
      </c>
      <c r="J66" s="17">
        <v>0</v>
      </c>
      <c r="K66" s="373">
        <f t="shared" si="13"/>
        <v>1</v>
      </c>
      <c r="L66" s="31">
        <v>0</v>
      </c>
      <c r="M66" s="31">
        <v>0</v>
      </c>
      <c r="N66" s="32">
        <f t="shared" si="14"/>
        <v>0</v>
      </c>
      <c r="O66" s="31">
        <f t="shared" si="15"/>
        <v>1</v>
      </c>
      <c r="P66" s="31">
        <f t="shared" si="16"/>
        <v>0</v>
      </c>
      <c r="Q66" s="32">
        <f t="shared" si="17"/>
        <v>1</v>
      </c>
      <c r="R66" s="31">
        <f t="shared" si="18"/>
        <v>0</v>
      </c>
      <c r="S66" s="31">
        <f t="shared" si="19"/>
        <v>0</v>
      </c>
      <c r="T66" s="32">
        <f t="shared" si="20"/>
        <v>0</v>
      </c>
    </row>
    <row r="67" spans="1:20" s="17" customFormat="1" ht="12.6" customHeight="1">
      <c r="A67" s="22">
        <v>57</v>
      </c>
      <c r="B67" s="24" t="s">
        <v>1169</v>
      </c>
      <c r="C67" s="31">
        <v>0</v>
      </c>
      <c r="D67" s="31">
        <v>0</v>
      </c>
      <c r="E67" s="32">
        <f t="shared" si="11"/>
        <v>0</v>
      </c>
      <c r="F67" s="31">
        <v>0</v>
      </c>
      <c r="G67" s="31">
        <v>0</v>
      </c>
      <c r="H67" s="32">
        <f t="shared" si="12"/>
        <v>0</v>
      </c>
      <c r="I67" s="17">
        <v>4</v>
      </c>
      <c r="J67" s="17">
        <v>0</v>
      </c>
      <c r="K67" s="373">
        <f t="shared" si="13"/>
        <v>4</v>
      </c>
      <c r="L67" s="31">
        <v>0</v>
      </c>
      <c r="M67" s="31">
        <v>0</v>
      </c>
      <c r="N67" s="32">
        <f t="shared" si="14"/>
        <v>0</v>
      </c>
      <c r="O67" s="31">
        <f t="shared" si="15"/>
        <v>4</v>
      </c>
      <c r="P67" s="31">
        <f t="shared" si="16"/>
        <v>0</v>
      </c>
      <c r="Q67" s="32">
        <f t="shared" si="17"/>
        <v>4</v>
      </c>
      <c r="R67" s="31">
        <f t="shared" si="18"/>
        <v>0</v>
      </c>
      <c r="S67" s="31">
        <f t="shared" si="19"/>
        <v>0</v>
      </c>
      <c r="T67" s="32">
        <f t="shared" si="20"/>
        <v>0</v>
      </c>
    </row>
    <row r="68" spans="1:20" s="17" customFormat="1" ht="12.6" customHeight="1">
      <c r="A68" s="22">
        <v>58</v>
      </c>
      <c r="B68" s="24" t="s">
        <v>1170</v>
      </c>
      <c r="C68" s="31">
        <v>0</v>
      </c>
      <c r="D68" s="31">
        <v>0</v>
      </c>
      <c r="E68" s="32">
        <f t="shared" si="11"/>
        <v>0</v>
      </c>
      <c r="F68" s="31">
        <v>0</v>
      </c>
      <c r="G68" s="31">
        <v>0</v>
      </c>
      <c r="H68" s="32">
        <f t="shared" si="12"/>
        <v>0</v>
      </c>
      <c r="I68" s="17">
        <v>14</v>
      </c>
      <c r="J68" s="17">
        <v>0</v>
      </c>
      <c r="K68" s="373">
        <f t="shared" si="13"/>
        <v>14</v>
      </c>
      <c r="L68" s="31">
        <v>0</v>
      </c>
      <c r="M68" s="31">
        <v>0</v>
      </c>
      <c r="N68" s="32">
        <f t="shared" si="14"/>
        <v>0</v>
      </c>
      <c r="O68" s="31">
        <f t="shared" si="15"/>
        <v>14</v>
      </c>
      <c r="P68" s="31">
        <f t="shared" si="16"/>
        <v>0</v>
      </c>
      <c r="Q68" s="32">
        <f t="shared" si="17"/>
        <v>14</v>
      </c>
      <c r="R68" s="31">
        <f t="shared" si="18"/>
        <v>0</v>
      </c>
      <c r="S68" s="31">
        <f t="shared" si="19"/>
        <v>0</v>
      </c>
      <c r="T68" s="32">
        <f t="shared" si="20"/>
        <v>0</v>
      </c>
    </row>
    <row r="69" spans="1:20" s="17" customFormat="1" ht="12.6" customHeight="1">
      <c r="A69" s="22">
        <v>59</v>
      </c>
      <c r="B69" s="24" t="s">
        <v>1171</v>
      </c>
      <c r="C69" s="31">
        <v>2</v>
      </c>
      <c r="D69" s="31">
        <v>0</v>
      </c>
      <c r="E69" s="32">
        <f t="shared" si="11"/>
        <v>2</v>
      </c>
      <c r="F69" s="31">
        <v>0</v>
      </c>
      <c r="G69" s="31">
        <v>0</v>
      </c>
      <c r="H69" s="32">
        <f t="shared" si="12"/>
        <v>0</v>
      </c>
      <c r="I69" s="17">
        <v>23</v>
      </c>
      <c r="J69" s="17">
        <v>1</v>
      </c>
      <c r="K69" s="373">
        <f t="shared" si="13"/>
        <v>24</v>
      </c>
      <c r="L69" s="31">
        <v>1</v>
      </c>
      <c r="M69" s="31">
        <v>0</v>
      </c>
      <c r="N69" s="32">
        <f t="shared" si="14"/>
        <v>1</v>
      </c>
      <c r="O69" s="31">
        <f t="shared" si="15"/>
        <v>25</v>
      </c>
      <c r="P69" s="31">
        <f t="shared" si="16"/>
        <v>1</v>
      </c>
      <c r="Q69" s="32">
        <f t="shared" si="17"/>
        <v>26</v>
      </c>
      <c r="R69" s="31">
        <f t="shared" si="18"/>
        <v>1</v>
      </c>
      <c r="S69" s="31">
        <f t="shared" si="19"/>
        <v>0</v>
      </c>
      <c r="T69" s="32">
        <f t="shared" si="20"/>
        <v>1</v>
      </c>
    </row>
    <row r="70" spans="1:20" s="17" customFormat="1" ht="12.6" customHeight="1">
      <c r="A70" s="22">
        <v>60</v>
      </c>
      <c r="B70" s="24" t="s">
        <v>1172</v>
      </c>
      <c r="C70" s="31">
        <v>1</v>
      </c>
      <c r="D70" s="31">
        <v>0</v>
      </c>
      <c r="E70" s="32">
        <f t="shared" si="11"/>
        <v>1</v>
      </c>
      <c r="F70" s="31">
        <v>0</v>
      </c>
      <c r="G70" s="31">
        <v>0</v>
      </c>
      <c r="H70" s="32">
        <f t="shared" si="12"/>
        <v>0</v>
      </c>
      <c r="I70" s="17">
        <v>4</v>
      </c>
      <c r="J70" s="17">
        <v>0</v>
      </c>
      <c r="K70" s="373">
        <f t="shared" si="13"/>
        <v>4</v>
      </c>
      <c r="L70" s="31">
        <v>0</v>
      </c>
      <c r="M70" s="31">
        <v>0</v>
      </c>
      <c r="N70" s="32">
        <f t="shared" si="14"/>
        <v>0</v>
      </c>
      <c r="O70" s="31">
        <f t="shared" si="15"/>
        <v>5</v>
      </c>
      <c r="P70" s="31">
        <f t="shared" si="16"/>
        <v>0</v>
      </c>
      <c r="Q70" s="32">
        <f t="shared" si="17"/>
        <v>5</v>
      </c>
      <c r="R70" s="31">
        <f t="shared" si="18"/>
        <v>0</v>
      </c>
      <c r="S70" s="31">
        <f t="shared" si="19"/>
        <v>0</v>
      </c>
      <c r="T70" s="32">
        <f t="shared" si="20"/>
        <v>0</v>
      </c>
    </row>
    <row r="71" spans="1:20" s="17" customFormat="1" ht="12.6" customHeight="1">
      <c r="A71" s="22">
        <v>61</v>
      </c>
      <c r="B71" s="24" t="s">
        <v>1173</v>
      </c>
      <c r="C71" s="31">
        <v>0</v>
      </c>
      <c r="D71" s="31">
        <v>0</v>
      </c>
      <c r="E71" s="32">
        <f t="shared" si="11"/>
        <v>0</v>
      </c>
      <c r="F71" s="31">
        <v>0</v>
      </c>
      <c r="G71" s="31">
        <v>0</v>
      </c>
      <c r="H71" s="32">
        <f t="shared" si="12"/>
        <v>0</v>
      </c>
      <c r="I71" s="17">
        <v>7</v>
      </c>
      <c r="J71" s="17">
        <v>0</v>
      </c>
      <c r="K71" s="373">
        <f t="shared" si="13"/>
        <v>7</v>
      </c>
      <c r="L71" s="31">
        <v>0</v>
      </c>
      <c r="M71" s="31">
        <v>0</v>
      </c>
      <c r="N71" s="32">
        <f t="shared" si="14"/>
        <v>0</v>
      </c>
      <c r="O71" s="31">
        <f t="shared" si="15"/>
        <v>7</v>
      </c>
      <c r="P71" s="31">
        <f t="shared" si="16"/>
        <v>0</v>
      </c>
      <c r="Q71" s="32">
        <f t="shared" si="17"/>
        <v>7</v>
      </c>
      <c r="R71" s="31">
        <f t="shared" si="18"/>
        <v>0</v>
      </c>
      <c r="S71" s="31">
        <f t="shared" si="19"/>
        <v>0</v>
      </c>
      <c r="T71" s="32">
        <f t="shared" si="20"/>
        <v>0</v>
      </c>
    </row>
    <row r="72" spans="1:20" s="17" customFormat="1" ht="12.6" customHeight="1">
      <c r="A72" s="22">
        <v>62</v>
      </c>
      <c r="B72" s="24" t="s">
        <v>1174</v>
      </c>
      <c r="C72" s="31">
        <v>0</v>
      </c>
      <c r="D72" s="31">
        <v>0</v>
      </c>
      <c r="E72" s="32">
        <f t="shared" si="11"/>
        <v>0</v>
      </c>
      <c r="F72" s="31">
        <v>0</v>
      </c>
      <c r="G72" s="31">
        <v>0</v>
      </c>
      <c r="H72" s="32">
        <f t="shared" si="12"/>
        <v>0</v>
      </c>
      <c r="I72" s="17">
        <v>1</v>
      </c>
      <c r="J72" s="17">
        <v>1</v>
      </c>
      <c r="K72" s="373">
        <f t="shared" si="13"/>
        <v>2</v>
      </c>
      <c r="L72" s="31">
        <v>0</v>
      </c>
      <c r="M72" s="31">
        <v>0</v>
      </c>
      <c r="N72" s="32">
        <f t="shared" si="14"/>
        <v>0</v>
      </c>
      <c r="O72" s="31">
        <f t="shared" si="15"/>
        <v>1</v>
      </c>
      <c r="P72" s="31">
        <f t="shared" si="16"/>
        <v>1</v>
      </c>
      <c r="Q72" s="32">
        <f t="shared" si="17"/>
        <v>2</v>
      </c>
      <c r="R72" s="31">
        <f t="shared" si="18"/>
        <v>0</v>
      </c>
      <c r="S72" s="31">
        <f t="shared" si="19"/>
        <v>0</v>
      </c>
      <c r="T72" s="32">
        <f t="shared" si="20"/>
        <v>0</v>
      </c>
    </row>
    <row r="73" spans="1:20" s="17" customFormat="1" ht="12.6" customHeight="1">
      <c r="A73" s="22">
        <v>63</v>
      </c>
      <c r="B73" s="24" t="s">
        <v>1175</v>
      </c>
      <c r="C73" s="31">
        <v>0</v>
      </c>
      <c r="D73" s="31">
        <v>0</v>
      </c>
      <c r="E73" s="32">
        <f t="shared" si="11"/>
        <v>0</v>
      </c>
      <c r="F73" s="31">
        <v>0</v>
      </c>
      <c r="G73" s="31">
        <v>0</v>
      </c>
      <c r="H73" s="32">
        <f t="shared" si="12"/>
        <v>0</v>
      </c>
      <c r="I73" s="17">
        <v>8</v>
      </c>
      <c r="J73" s="17">
        <v>0</v>
      </c>
      <c r="K73" s="373">
        <f t="shared" si="13"/>
        <v>8</v>
      </c>
      <c r="L73" s="31">
        <v>0</v>
      </c>
      <c r="M73" s="31">
        <v>0</v>
      </c>
      <c r="N73" s="32">
        <f t="shared" si="14"/>
        <v>0</v>
      </c>
      <c r="O73" s="31">
        <f t="shared" si="15"/>
        <v>8</v>
      </c>
      <c r="P73" s="31">
        <f t="shared" si="16"/>
        <v>0</v>
      </c>
      <c r="Q73" s="32">
        <f t="shared" si="17"/>
        <v>8</v>
      </c>
      <c r="R73" s="31">
        <f t="shared" si="18"/>
        <v>0</v>
      </c>
      <c r="S73" s="31">
        <f t="shared" si="19"/>
        <v>0</v>
      </c>
      <c r="T73" s="32">
        <f t="shared" si="20"/>
        <v>0</v>
      </c>
    </row>
    <row r="74" spans="1:20" s="17" customFormat="1" ht="12.6" customHeight="1">
      <c r="A74" s="22">
        <v>64</v>
      </c>
      <c r="B74" s="24" t="s">
        <v>1176</v>
      </c>
      <c r="C74" s="31">
        <v>1</v>
      </c>
      <c r="D74" s="31">
        <v>0</v>
      </c>
      <c r="E74" s="32">
        <f t="shared" si="11"/>
        <v>1</v>
      </c>
      <c r="F74" s="31">
        <v>0</v>
      </c>
      <c r="G74" s="31">
        <v>0</v>
      </c>
      <c r="H74" s="32">
        <f t="shared" si="12"/>
        <v>0</v>
      </c>
      <c r="I74" s="17">
        <v>8</v>
      </c>
      <c r="J74" s="17">
        <v>1</v>
      </c>
      <c r="K74" s="373">
        <f t="shared" si="13"/>
        <v>9</v>
      </c>
      <c r="L74" s="31">
        <v>0</v>
      </c>
      <c r="M74" s="31">
        <v>0</v>
      </c>
      <c r="N74" s="32">
        <f t="shared" si="14"/>
        <v>0</v>
      </c>
      <c r="O74" s="31">
        <f t="shared" si="15"/>
        <v>9</v>
      </c>
      <c r="P74" s="31">
        <f t="shared" si="16"/>
        <v>1</v>
      </c>
      <c r="Q74" s="32">
        <f t="shared" si="17"/>
        <v>10</v>
      </c>
      <c r="R74" s="31">
        <f t="shared" si="18"/>
        <v>0</v>
      </c>
      <c r="S74" s="31">
        <f t="shared" si="19"/>
        <v>0</v>
      </c>
      <c r="T74" s="32">
        <f t="shared" si="20"/>
        <v>0</v>
      </c>
    </row>
    <row r="75" spans="1:20" s="17" customFormat="1" ht="12.6" customHeight="1">
      <c r="A75" s="22">
        <v>65</v>
      </c>
      <c r="B75" s="24" t="s">
        <v>1177</v>
      </c>
      <c r="C75" s="31">
        <v>0</v>
      </c>
      <c r="D75" s="31">
        <v>0</v>
      </c>
      <c r="E75" s="32">
        <f t="shared" si="11"/>
        <v>0</v>
      </c>
      <c r="F75" s="31">
        <v>0</v>
      </c>
      <c r="G75" s="31">
        <v>0</v>
      </c>
      <c r="H75" s="32">
        <f t="shared" si="12"/>
        <v>0</v>
      </c>
      <c r="I75" s="17">
        <v>11</v>
      </c>
      <c r="J75" s="17">
        <v>0</v>
      </c>
      <c r="K75" s="373">
        <f t="shared" si="13"/>
        <v>11</v>
      </c>
      <c r="L75" s="31">
        <v>0</v>
      </c>
      <c r="M75" s="31">
        <v>0</v>
      </c>
      <c r="N75" s="32">
        <f t="shared" si="14"/>
        <v>0</v>
      </c>
      <c r="O75" s="31">
        <f t="shared" si="15"/>
        <v>11</v>
      </c>
      <c r="P75" s="31">
        <f t="shared" si="16"/>
        <v>0</v>
      </c>
      <c r="Q75" s="32">
        <f t="shared" si="17"/>
        <v>11</v>
      </c>
      <c r="R75" s="31">
        <f t="shared" si="18"/>
        <v>0</v>
      </c>
      <c r="S75" s="31">
        <f t="shared" si="19"/>
        <v>0</v>
      </c>
      <c r="T75" s="32">
        <f t="shared" si="20"/>
        <v>0</v>
      </c>
    </row>
    <row r="76" spans="1:20" s="17" customFormat="1" ht="12.6" customHeight="1">
      <c r="A76" s="22">
        <v>66</v>
      </c>
      <c r="B76" s="24" t="s">
        <v>1178</v>
      </c>
      <c r="C76" s="31">
        <v>0</v>
      </c>
      <c r="D76" s="31">
        <v>0</v>
      </c>
      <c r="E76" s="32">
        <f t="shared" si="11"/>
        <v>0</v>
      </c>
      <c r="F76" s="31">
        <v>0</v>
      </c>
      <c r="G76" s="31">
        <v>0</v>
      </c>
      <c r="H76" s="32">
        <f t="shared" si="12"/>
        <v>0</v>
      </c>
      <c r="I76" s="17">
        <v>6</v>
      </c>
      <c r="J76" s="17">
        <v>0</v>
      </c>
      <c r="K76" s="373">
        <f t="shared" si="13"/>
        <v>6</v>
      </c>
      <c r="L76" s="31">
        <v>0</v>
      </c>
      <c r="M76" s="31">
        <v>0</v>
      </c>
      <c r="N76" s="32">
        <f t="shared" si="14"/>
        <v>0</v>
      </c>
      <c r="O76" s="31">
        <f t="shared" si="15"/>
        <v>6</v>
      </c>
      <c r="P76" s="31">
        <f t="shared" si="16"/>
        <v>0</v>
      </c>
      <c r="Q76" s="32">
        <f t="shared" si="17"/>
        <v>6</v>
      </c>
      <c r="R76" s="31">
        <f t="shared" si="18"/>
        <v>0</v>
      </c>
      <c r="S76" s="31">
        <f t="shared" si="19"/>
        <v>0</v>
      </c>
      <c r="T76" s="32">
        <f t="shared" si="20"/>
        <v>0</v>
      </c>
    </row>
    <row r="77" spans="1:20" s="17" customFormat="1" ht="12.6" customHeight="1">
      <c r="A77" s="22">
        <v>67</v>
      </c>
      <c r="B77" s="24" t="s">
        <v>1179</v>
      </c>
      <c r="C77" s="31">
        <v>23</v>
      </c>
      <c r="D77" s="31">
        <v>0</v>
      </c>
      <c r="E77" s="32">
        <f t="shared" si="11"/>
        <v>23</v>
      </c>
      <c r="F77" s="31">
        <v>1</v>
      </c>
      <c r="G77" s="31">
        <v>0</v>
      </c>
      <c r="H77" s="32">
        <f t="shared" si="12"/>
        <v>1</v>
      </c>
      <c r="I77" s="17">
        <v>33</v>
      </c>
      <c r="J77" s="17">
        <v>1</v>
      </c>
      <c r="K77" s="373">
        <f t="shared" si="13"/>
        <v>34</v>
      </c>
      <c r="L77" s="31">
        <v>1</v>
      </c>
      <c r="M77" s="31">
        <v>0</v>
      </c>
      <c r="N77" s="32">
        <f t="shared" si="14"/>
        <v>1</v>
      </c>
      <c r="O77" s="31">
        <f t="shared" si="15"/>
        <v>56</v>
      </c>
      <c r="P77" s="31">
        <f t="shared" si="16"/>
        <v>1</v>
      </c>
      <c r="Q77" s="32">
        <f t="shared" si="17"/>
        <v>57</v>
      </c>
      <c r="R77" s="31">
        <f t="shared" si="18"/>
        <v>2</v>
      </c>
      <c r="S77" s="31">
        <f t="shared" si="19"/>
        <v>0</v>
      </c>
      <c r="T77" s="32">
        <f t="shared" si="20"/>
        <v>2</v>
      </c>
    </row>
    <row r="78" spans="1:20" s="17" customFormat="1" ht="12.6" customHeight="1">
      <c r="A78" s="22">
        <v>68</v>
      </c>
      <c r="B78" s="24" t="s">
        <v>1180</v>
      </c>
      <c r="C78" s="31">
        <v>0</v>
      </c>
      <c r="D78" s="31">
        <v>0</v>
      </c>
      <c r="E78" s="32">
        <f t="shared" si="11"/>
        <v>0</v>
      </c>
      <c r="F78" s="31">
        <v>0</v>
      </c>
      <c r="G78" s="31">
        <v>0</v>
      </c>
      <c r="H78" s="32">
        <f t="shared" si="12"/>
        <v>0</v>
      </c>
      <c r="I78" s="17">
        <v>2</v>
      </c>
      <c r="J78" s="17">
        <v>0</v>
      </c>
      <c r="K78" s="373">
        <f t="shared" si="13"/>
        <v>2</v>
      </c>
      <c r="L78" s="31">
        <v>0</v>
      </c>
      <c r="M78" s="31">
        <v>0</v>
      </c>
      <c r="N78" s="32">
        <f t="shared" si="14"/>
        <v>0</v>
      </c>
      <c r="O78" s="31">
        <f t="shared" si="15"/>
        <v>2</v>
      </c>
      <c r="P78" s="31">
        <f t="shared" si="16"/>
        <v>0</v>
      </c>
      <c r="Q78" s="32">
        <f t="shared" si="17"/>
        <v>2</v>
      </c>
      <c r="R78" s="31">
        <f t="shared" si="18"/>
        <v>0</v>
      </c>
      <c r="S78" s="31">
        <f t="shared" si="19"/>
        <v>0</v>
      </c>
      <c r="T78" s="32">
        <f t="shared" si="20"/>
        <v>0</v>
      </c>
    </row>
    <row r="79" spans="1:20" s="17" customFormat="1" ht="12.6" customHeight="1">
      <c r="A79" s="22">
        <v>69</v>
      </c>
      <c r="B79" s="24" t="s">
        <v>1181</v>
      </c>
      <c r="C79" s="31">
        <v>0</v>
      </c>
      <c r="D79" s="31">
        <v>0</v>
      </c>
      <c r="E79" s="32">
        <f t="shared" si="11"/>
        <v>0</v>
      </c>
      <c r="F79" s="31">
        <v>0</v>
      </c>
      <c r="G79" s="31">
        <v>0</v>
      </c>
      <c r="H79" s="32">
        <f t="shared" si="12"/>
        <v>0</v>
      </c>
      <c r="I79" s="17">
        <v>0</v>
      </c>
      <c r="J79" s="17">
        <v>0</v>
      </c>
      <c r="K79" s="373">
        <f t="shared" si="13"/>
        <v>0</v>
      </c>
      <c r="L79" s="31">
        <v>0</v>
      </c>
      <c r="M79" s="31">
        <v>0</v>
      </c>
      <c r="N79" s="32">
        <f t="shared" si="14"/>
        <v>0</v>
      </c>
      <c r="O79" s="31">
        <f t="shared" si="15"/>
        <v>0</v>
      </c>
      <c r="P79" s="31">
        <f t="shared" si="16"/>
        <v>0</v>
      </c>
      <c r="Q79" s="32">
        <f t="shared" si="17"/>
        <v>0</v>
      </c>
      <c r="R79" s="31">
        <f t="shared" si="18"/>
        <v>0</v>
      </c>
      <c r="S79" s="31">
        <f t="shared" si="19"/>
        <v>0</v>
      </c>
      <c r="T79" s="32">
        <f t="shared" si="20"/>
        <v>0</v>
      </c>
    </row>
    <row r="80" spans="1:20" s="17" customFormat="1" ht="12.6" customHeight="1">
      <c r="A80" s="22">
        <v>70</v>
      </c>
      <c r="B80" s="24" t="s">
        <v>1182</v>
      </c>
      <c r="C80" s="31">
        <v>2</v>
      </c>
      <c r="D80" s="31">
        <v>0</v>
      </c>
      <c r="E80" s="32">
        <f t="shared" si="11"/>
        <v>2</v>
      </c>
      <c r="F80" s="31">
        <v>0</v>
      </c>
      <c r="G80" s="31">
        <v>0</v>
      </c>
      <c r="H80" s="32">
        <f t="shared" si="12"/>
        <v>0</v>
      </c>
      <c r="I80" s="17">
        <v>13</v>
      </c>
      <c r="J80" s="17">
        <v>0</v>
      </c>
      <c r="K80" s="373">
        <f t="shared" si="13"/>
        <v>13</v>
      </c>
      <c r="L80" s="31">
        <v>0</v>
      </c>
      <c r="M80" s="31">
        <v>0</v>
      </c>
      <c r="N80" s="32">
        <f t="shared" si="14"/>
        <v>0</v>
      </c>
      <c r="O80" s="31">
        <f t="shared" si="15"/>
        <v>15</v>
      </c>
      <c r="P80" s="31">
        <f t="shared" si="16"/>
        <v>0</v>
      </c>
      <c r="Q80" s="32">
        <f t="shared" si="17"/>
        <v>15</v>
      </c>
      <c r="R80" s="31">
        <f t="shared" si="18"/>
        <v>0</v>
      </c>
      <c r="S80" s="31">
        <f t="shared" si="19"/>
        <v>0</v>
      </c>
      <c r="T80" s="32">
        <f t="shared" si="20"/>
        <v>0</v>
      </c>
    </row>
    <row r="81" spans="1:20" s="17" customFormat="1" ht="12.6" customHeight="1">
      <c r="A81" s="22">
        <v>71</v>
      </c>
      <c r="B81" s="24" t="s">
        <v>1183</v>
      </c>
      <c r="C81" s="31">
        <v>0</v>
      </c>
      <c r="D81" s="31">
        <v>0</v>
      </c>
      <c r="E81" s="32">
        <f t="shared" si="11"/>
        <v>0</v>
      </c>
      <c r="F81" s="31">
        <v>0</v>
      </c>
      <c r="G81" s="31">
        <v>0</v>
      </c>
      <c r="H81" s="32">
        <f t="shared" si="12"/>
        <v>0</v>
      </c>
      <c r="I81" s="17">
        <v>6</v>
      </c>
      <c r="J81" s="17">
        <v>0</v>
      </c>
      <c r="K81" s="373">
        <f t="shared" si="13"/>
        <v>6</v>
      </c>
      <c r="L81" s="31">
        <v>0</v>
      </c>
      <c r="M81" s="31">
        <v>0</v>
      </c>
      <c r="N81" s="32">
        <f t="shared" si="14"/>
        <v>0</v>
      </c>
      <c r="O81" s="31">
        <f t="shared" si="15"/>
        <v>6</v>
      </c>
      <c r="P81" s="31">
        <f t="shared" si="16"/>
        <v>0</v>
      </c>
      <c r="Q81" s="32">
        <f t="shared" si="17"/>
        <v>6</v>
      </c>
      <c r="R81" s="31">
        <f t="shared" si="18"/>
        <v>0</v>
      </c>
      <c r="S81" s="31">
        <f t="shared" si="19"/>
        <v>0</v>
      </c>
      <c r="T81" s="32">
        <f t="shared" si="20"/>
        <v>0</v>
      </c>
    </row>
    <row r="82" spans="1:20" s="17" customFormat="1" ht="12.6" customHeight="1">
      <c r="A82" s="22">
        <v>72</v>
      </c>
      <c r="B82" s="24" t="s">
        <v>1184</v>
      </c>
      <c r="C82" s="31">
        <v>0</v>
      </c>
      <c r="D82" s="31">
        <v>0</v>
      </c>
      <c r="E82" s="32">
        <f t="shared" si="11"/>
        <v>0</v>
      </c>
      <c r="F82" s="31">
        <v>0</v>
      </c>
      <c r="G82" s="31">
        <v>0</v>
      </c>
      <c r="H82" s="32">
        <f t="shared" si="12"/>
        <v>0</v>
      </c>
      <c r="I82" s="17">
        <v>8</v>
      </c>
      <c r="J82" s="17">
        <v>0</v>
      </c>
      <c r="K82" s="373">
        <f t="shared" si="13"/>
        <v>8</v>
      </c>
      <c r="L82" s="31">
        <v>0</v>
      </c>
      <c r="M82" s="31">
        <v>0</v>
      </c>
      <c r="N82" s="32">
        <f t="shared" si="14"/>
        <v>0</v>
      </c>
      <c r="O82" s="31">
        <f t="shared" si="15"/>
        <v>8</v>
      </c>
      <c r="P82" s="31">
        <f t="shared" si="16"/>
        <v>0</v>
      </c>
      <c r="Q82" s="32">
        <f t="shared" si="17"/>
        <v>8</v>
      </c>
      <c r="R82" s="31">
        <f t="shared" si="18"/>
        <v>0</v>
      </c>
      <c r="S82" s="31">
        <f t="shared" si="19"/>
        <v>0</v>
      </c>
      <c r="T82" s="32">
        <f t="shared" si="20"/>
        <v>0</v>
      </c>
    </row>
    <row r="83" spans="1:20" s="17" customFormat="1" ht="12.6" customHeight="1">
      <c r="A83" s="22">
        <v>73</v>
      </c>
      <c r="B83" s="24" t="s">
        <v>1185</v>
      </c>
      <c r="C83" s="31">
        <v>0</v>
      </c>
      <c r="D83" s="31">
        <v>0</v>
      </c>
      <c r="E83" s="32">
        <f t="shared" si="11"/>
        <v>0</v>
      </c>
      <c r="F83" s="31">
        <v>0</v>
      </c>
      <c r="G83" s="31">
        <v>0</v>
      </c>
      <c r="H83" s="32">
        <f t="shared" si="12"/>
        <v>0</v>
      </c>
      <c r="I83" s="17">
        <v>2</v>
      </c>
      <c r="J83" s="17">
        <v>0</v>
      </c>
      <c r="K83" s="373">
        <f t="shared" si="13"/>
        <v>2</v>
      </c>
      <c r="L83" s="31">
        <v>0</v>
      </c>
      <c r="M83" s="31">
        <v>0</v>
      </c>
      <c r="N83" s="32">
        <f t="shared" si="14"/>
        <v>0</v>
      </c>
      <c r="O83" s="31">
        <f t="shared" si="15"/>
        <v>2</v>
      </c>
      <c r="P83" s="31">
        <f t="shared" si="16"/>
        <v>0</v>
      </c>
      <c r="Q83" s="32">
        <f t="shared" si="17"/>
        <v>2</v>
      </c>
      <c r="R83" s="31">
        <f t="shared" si="18"/>
        <v>0</v>
      </c>
      <c r="S83" s="31">
        <f t="shared" si="19"/>
        <v>0</v>
      </c>
      <c r="T83" s="32">
        <f t="shared" si="20"/>
        <v>0</v>
      </c>
    </row>
    <row r="84" spans="1:20" s="17" customFormat="1" ht="12.6" customHeight="1">
      <c r="A84" s="22">
        <v>74</v>
      </c>
      <c r="B84" s="24" t="s">
        <v>1186</v>
      </c>
      <c r="C84" s="31">
        <v>0</v>
      </c>
      <c r="D84" s="31">
        <v>0</v>
      </c>
      <c r="E84" s="32">
        <f t="shared" si="11"/>
        <v>0</v>
      </c>
      <c r="F84" s="31">
        <v>0</v>
      </c>
      <c r="G84" s="31">
        <v>0</v>
      </c>
      <c r="H84" s="32">
        <f t="shared" si="12"/>
        <v>0</v>
      </c>
      <c r="I84" s="17">
        <v>3</v>
      </c>
      <c r="J84" s="17">
        <v>0</v>
      </c>
      <c r="K84" s="373">
        <f t="shared" si="13"/>
        <v>3</v>
      </c>
      <c r="L84" s="31">
        <v>0</v>
      </c>
      <c r="M84" s="31">
        <v>0</v>
      </c>
      <c r="N84" s="32">
        <f t="shared" si="14"/>
        <v>0</v>
      </c>
      <c r="O84" s="31">
        <f t="shared" si="15"/>
        <v>3</v>
      </c>
      <c r="P84" s="31">
        <f t="shared" si="16"/>
        <v>0</v>
      </c>
      <c r="Q84" s="32">
        <f t="shared" si="17"/>
        <v>3</v>
      </c>
      <c r="R84" s="31">
        <f t="shared" si="18"/>
        <v>0</v>
      </c>
      <c r="S84" s="31">
        <f t="shared" si="19"/>
        <v>0</v>
      </c>
      <c r="T84" s="32">
        <f t="shared" si="20"/>
        <v>0</v>
      </c>
    </row>
    <row r="85" spans="1:20" s="17" customFormat="1" ht="12.6" customHeight="1">
      <c r="A85" s="22">
        <v>75</v>
      </c>
      <c r="B85" s="24" t="s">
        <v>1187</v>
      </c>
      <c r="C85" s="31">
        <v>0</v>
      </c>
      <c r="D85" s="31">
        <v>0</v>
      </c>
      <c r="E85" s="32">
        <f t="shared" si="11"/>
        <v>0</v>
      </c>
      <c r="F85" s="31">
        <v>0</v>
      </c>
      <c r="G85" s="31">
        <v>0</v>
      </c>
      <c r="H85" s="32">
        <f t="shared" si="12"/>
        <v>0</v>
      </c>
      <c r="I85" s="17">
        <v>3</v>
      </c>
      <c r="J85" s="17">
        <v>0</v>
      </c>
      <c r="K85" s="373">
        <f t="shared" si="13"/>
        <v>3</v>
      </c>
      <c r="L85" s="31">
        <v>0</v>
      </c>
      <c r="M85" s="31">
        <v>0</v>
      </c>
      <c r="N85" s="32">
        <f t="shared" si="14"/>
        <v>0</v>
      </c>
      <c r="O85" s="31">
        <f t="shared" si="15"/>
        <v>3</v>
      </c>
      <c r="P85" s="31">
        <f t="shared" si="16"/>
        <v>0</v>
      </c>
      <c r="Q85" s="32">
        <f t="shared" si="17"/>
        <v>3</v>
      </c>
      <c r="R85" s="31">
        <f t="shared" si="18"/>
        <v>0</v>
      </c>
      <c r="S85" s="31">
        <f t="shared" si="19"/>
        <v>0</v>
      </c>
      <c r="T85" s="32">
        <f t="shared" si="20"/>
        <v>0</v>
      </c>
    </row>
    <row r="86" spans="1:20" s="17" customFormat="1" ht="12.6" customHeight="1">
      <c r="A86" s="22">
        <v>76</v>
      </c>
      <c r="B86" s="24" t="s">
        <v>1188</v>
      </c>
      <c r="C86" s="31">
        <v>0</v>
      </c>
      <c r="D86" s="31">
        <v>0</v>
      </c>
      <c r="E86" s="32">
        <f t="shared" si="11"/>
        <v>0</v>
      </c>
      <c r="F86" s="31">
        <v>0</v>
      </c>
      <c r="G86" s="31">
        <v>0</v>
      </c>
      <c r="H86" s="32">
        <f t="shared" si="12"/>
        <v>0</v>
      </c>
      <c r="I86" s="17">
        <v>2</v>
      </c>
      <c r="J86" s="17">
        <v>0</v>
      </c>
      <c r="K86" s="373">
        <f t="shared" si="13"/>
        <v>2</v>
      </c>
      <c r="L86" s="31">
        <v>0</v>
      </c>
      <c r="M86" s="31">
        <v>0</v>
      </c>
      <c r="N86" s="32">
        <f t="shared" si="14"/>
        <v>0</v>
      </c>
      <c r="O86" s="31">
        <f t="shared" si="15"/>
        <v>2</v>
      </c>
      <c r="P86" s="31">
        <f t="shared" si="16"/>
        <v>0</v>
      </c>
      <c r="Q86" s="32">
        <f t="shared" si="17"/>
        <v>2</v>
      </c>
      <c r="R86" s="31">
        <f t="shared" si="18"/>
        <v>0</v>
      </c>
      <c r="S86" s="31">
        <f t="shared" si="19"/>
        <v>0</v>
      </c>
      <c r="T86" s="32">
        <f t="shared" si="20"/>
        <v>0</v>
      </c>
    </row>
    <row r="87" spans="1:20" s="17" customFormat="1" ht="12.6" customHeight="1">
      <c r="A87" s="22">
        <v>77</v>
      </c>
      <c r="B87" s="24" t="s">
        <v>1189</v>
      </c>
      <c r="C87" s="31">
        <v>3</v>
      </c>
      <c r="D87" s="31">
        <v>0</v>
      </c>
      <c r="E87" s="32">
        <f t="shared" si="11"/>
        <v>3</v>
      </c>
      <c r="F87" s="31">
        <v>0</v>
      </c>
      <c r="G87" s="31">
        <v>0</v>
      </c>
      <c r="H87" s="32">
        <f t="shared" si="12"/>
        <v>0</v>
      </c>
      <c r="I87" s="17">
        <v>3</v>
      </c>
      <c r="J87" s="17">
        <v>0</v>
      </c>
      <c r="K87" s="373">
        <f t="shared" si="13"/>
        <v>3</v>
      </c>
      <c r="L87" s="31">
        <v>1</v>
      </c>
      <c r="M87" s="31">
        <v>0</v>
      </c>
      <c r="N87" s="32">
        <f t="shared" si="14"/>
        <v>1</v>
      </c>
      <c r="O87" s="31">
        <f t="shared" si="15"/>
        <v>6</v>
      </c>
      <c r="P87" s="31">
        <f t="shared" si="16"/>
        <v>0</v>
      </c>
      <c r="Q87" s="32">
        <f t="shared" si="17"/>
        <v>6</v>
      </c>
      <c r="R87" s="31">
        <f t="shared" si="18"/>
        <v>1</v>
      </c>
      <c r="S87" s="31">
        <f t="shared" si="19"/>
        <v>0</v>
      </c>
      <c r="T87" s="32">
        <f t="shared" si="20"/>
        <v>1</v>
      </c>
    </row>
    <row r="88" spans="1:20" s="17" customFormat="1" ht="12.6" customHeight="1">
      <c r="A88" s="22">
        <v>78</v>
      </c>
      <c r="B88" s="24" t="s">
        <v>1190</v>
      </c>
      <c r="C88" s="31">
        <v>0</v>
      </c>
      <c r="D88" s="31">
        <v>0</v>
      </c>
      <c r="E88" s="32">
        <f t="shared" si="11"/>
        <v>0</v>
      </c>
      <c r="F88" s="31">
        <v>0</v>
      </c>
      <c r="G88" s="31">
        <v>0</v>
      </c>
      <c r="H88" s="32">
        <f t="shared" si="12"/>
        <v>0</v>
      </c>
      <c r="I88" s="17">
        <v>1</v>
      </c>
      <c r="J88" s="17">
        <v>0</v>
      </c>
      <c r="K88" s="373">
        <f t="shared" si="13"/>
        <v>1</v>
      </c>
      <c r="L88" s="31">
        <v>0</v>
      </c>
      <c r="M88" s="31">
        <v>0</v>
      </c>
      <c r="N88" s="32">
        <f t="shared" si="14"/>
        <v>0</v>
      </c>
      <c r="O88" s="31">
        <f t="shared" si="15"/>
        <v>1</v>
      </c>
      <c r="P88" s="31">
        <f t="shared" si="16"/>
        <v>0</v>
      </c>
      <c r="Q88" s="32">
        <f t="shared" si="17"/>
        <v>1</v>
      </c>
      <c r="R88" s="31">
        <f t="shared" si="18"/>
        <v>0</v>
      </c>
      <c r="S88" s="31">
        <f t="shared" si="19"/>
        <v>0</v>
      </c>
      <c r="T88" s="32">
        <f t="shared" si="20"/>
        <v>0</v>
      </c>
    </row>
    <row r="89" spans="1:20" s="17" customFormat="1" ht="12.6" customHeight="1">
      <c r="A89" s="22">
        <v>79</v>
      </c>
      <c r="B89" s="24" t="s">
        <v>1191</v>
      </c>
      <c r="C89" s="31">
        <v>0</v>
      </c>
      <c r="D89" s="31">
        <v>0</v>
      </c>
      <c r="E89" s="32">
        <f t="shared" si="11"/>
        <v>0</v>
      </c>
      <c r="F89" s="31">
        <v>0</v>
      </c>
      <c r="G89" s="31">
        <v>0</v>
      </c>
      <c r="H89" s="32">
        <f t="shared" si="12"/>
        <v>0</v>
      </c>
      <c r="I89" s="17">
        <v>0</v>
      </c>
      <c r="J89" s="17">
        <v>0</v>
      </c>
      <c r="K89" s="373">
        <f t="shared" si="13"/>
        <v>0</v>
      </c>
      <c r="L89" s="31">
        <v>0</v>
      </c>
      <c r="M89" s="31">
        <v>0</v>
      </c>
      <c r="N89" s="32">
        <f t="shared" si="14"/>
        <v>0</v>
      </c>
      <c r="O89" s="31">
        <f t="shared" si="15"/>
        <v>0</v>
      </c>
      <c r="P89" s="31">
        <f t="shared" si="16"/>
        <v>0</v>
      </c>
      <c r="Q89" s="32">
        <f t="shared" si="17"/>
        <v>0</v>
      </c>
      <c r="R89" s="31">
        <f t="shared" si="18"/>
        <v>0</v>
      </c>
      <c r="S89" s="31">
        <f t="shared" si="19"/>
        <v>0</v>
      </c>
      <c r="T89" s="32">
        <f t="shared" si="20"/>
        <v>0</v>
      </c>
    </row>
    <row r="90" spans="1:20" s="17" customFormat="1" ht="12.6" customHeight="1">
      <c r="A90" s="22">
        <v>80</v>
      </c>
      <c r="B90" s="24" t="s">
        <v>1192</v>
      </c>
      <c r="C90" s="31">
        <v>0</v>
      </c>
      <c r="D90" s="31">
        <v>0</v>
      </c>
      <c r="E90" s="32">
        <f t="shared" si="11"/>
        <v>0</v>
      </c>
      <c r="F90" s="31">
        <v>0</v>
      </c>
      <c r="G90" s="31">
        <v>0</v>
      </c>
      <c r="H90" s="32">
        <f t="shared" si="12"/>
        <v>0</v>
      </c>
      <c r="I90" s="17">
        <v>4</v>
      </c>
      <c r="J90" s="17">
        <v>0</v>
      </c>
      <c r="K90" s="373">
        <f t="shared" si="13"/>
        <v>4</v>
      </c>
      <c r="L90" s="31">
        <v>0</v>
      </c>
      <c r="M90" s="31">
        <v>0</v>
      </c>
      <c r="N90" s="32">
        <f t="shared" si="14"/>
        <v>0</v>
      </c>
      <c r="O90" s="31">
        <f t="shared" si="15"/>
        <v>4</v>
      </c>
      <c r="P90" s="31">
        <f t="shared" si="16"/>
        <v>0</v>
      </c>
      <c r="Q90" s="32">
        <f t="shared" si="17"/>
        <v>4</v>
      </c>
      <c r="R90" s="31">
        <f t="shared" si="18"/>
        <v>0</v>
      </c>
      <c r="S90" s="31">
        <f t="shared" si="19"/>
        <v>0</v>
      </c>
      <c r="T90" s="32">
        <f t="shared" si="20"/>
        <v>0</v>
      </c>
    </row>
    <row r="91" spans="1:20" s="17" customFormat="1" ht="12.6" customHeight="1">
      <c r="A91" s="22">
        <v>81</v>
      </c>
      <c r="B91" s="24" t="s">
        <v>1193</v>
      </c>
      <c r="C91" s="31">
        <v>3</v>
      </c>
      <c r="D91" s="31">
        <v>0</v>
      </c>
      <c r="E91" s="32">
        <f t="shared" si="11"/>
        <v>3</v>
      </c>
      <c r="F91" s="31">
        <v>0</v>
      </c>
      <c r="G91" s="31">
        <v>0</v>
      </c>
      <c r="H91" s="32">
        <f t="shared" si="12"/>
        <v>0</v>
      </c>
      <c r="I91" s="17">
        <v>6</v>
      </c>
      <c r="J91" s="17">
        <v>0</v>
      </c>
      <c r="K91" s="373">
        <f t="shared" si="13"/>
        <v>6</v>
      </c>
      <c r="L91" s="31">
        <v>2</v>
      </c>
      <c r="M91" s="31">
        <v>0</v>
      </c>
      <c r="N91" s="32">
        <f t="shared" si="14"/>
        <v>2</v>
      </c>
      <c r="O91" s="31">
        <f t="shared" si="15"/>
        <v>9</v>
      </c>
      <c r="P91" s="31">
        <f t="shared" si="16"/>
        <v>0</v>
      </c>
      <c r="Q91" s="32">
        <f t="shared" si="17"/>
        <v>9</v>
      </c>
      <c r="R91" s="31">
        <f t="shared" si="18"/>
        <v>2</v>
      </c>
      <c r="S91" s="31">
        <f t="shared" si="19"/>
        <v>0</v>
      </c>
      <c r="T91" s="32">
        <f t="shared" si="20"/>
        <v>2</v>
      </c>
    </row>
    <row r="92" spans="1:20" s="17" customFormat="1">
      <c r="A92" s="25"/>
      <c r="B92" s="33" t="s">
        <v>1111</v>
      </c>
      <c r="C92" s="33">
        <f>SUM(C7:C91)</f>
        <v>110</v>
      </c>
      <c r="D92" s="33">
        <f t="shared" ref="D92:T92" si="21">SUM(D7:D91)</f>
        <v>5</v>
      </c>
      <c r="E92" s="33">
        <f t="shared" si="21"/>
        <v>115</v>
      </c>
      <c r="F92" s="33">
        <f t="shared" si="21"/>
        <v>15</v>
      </c>
      <c r="G92" s="33">
        <f t="shared" si="21"/>
        <v>2</v>
      </c>
      <c r="H92" s="33">
        <f t="shared" si="21"/>
        <v>17</v>
      </c>
      <c r="I92" s="33">
        <f t="shared" si="21"/>
        <v>1254</v>
      </c>
      <c r="J92" s="33">
        <f t="shared" si="21"/>
        <v>52</v>
      </c>
      <c r="K92" s="1134">
        <f t="shared" si="21"/>
        <v>1306</v>
      </c>
      <c r="L92" s="33">
        <f t="shared" si="21"/>
        <v>70</v>
      </c>
      <c r="M92" s="33">
        <f t="shared" si="21"/>
        <v>1</v>
      </c>
      <c r="N92" s="1021">
        <f t="shared" si="21"/>
        <v>71</v>
      </c>
      <c r="O92" s="33">
        <f t="shared" si="21"/>
        <v>1364</v>
      </c>
      <c r="P92" s="33">
        <f t="shared" si="21"/>
        <v>57</v>
      </c>
      <c r="Q92" s="1027">
        <f t="shared" si="21"/>
        <v>1421</v>
      </c>
      <c r="R92" s="33">
        <f t="shared" si="21"/>
        <v>85</v>
      </c>
      <c r="S92" s="33">
        <f t="shared" si="21"/>
        <v>3</v>
      </c>
      <c r="T92" s="1021">
        <f t="shared" si="21"/>
        <v>88</v>
      </c>
    </row>
    <row r="94" spans="1:20">
      <c r="C94" s="352"/>
      <c r="D94" s="352"/>
      <c r="E94" s="352"/>
      <c r="F94" s="352"/>
      <c r="G94" s="352"/>
      <c r="H94" s="352"/>
      <c r="I94" s="352"/>
      <c r="J94" s="352"/>
      <c r="K94" s="352"/>
      <c r="L94" s="352"/>
      <c r="M94" s="352"/>
      <c r="N94" s="352"/>
      <c r="O94" s="352"/>
      <c r="P94" s="352"/>
      <c r="Q94" s="352"/>
      <c r="R94" s="352"/>
      <c r="S94" s="352"/>
      <c r="T94" s="352"/>
    </row>
    <row r="97" spans="7:9">
      <c r="I97" s="352"/>
    </row>
    <row r="105" spans="7:9">
      <c r="G105" s="371"/>
    </row>
  </sheetData>
  <mergeCells count="28">
    <mergeCell ref="J47:K47"/>
    <mergeCell ref="A48:A50"/>
    <mergeCell ref="B48:B50"/>
    <mergeCell ref="C48:H48"/>
    <mergeCell ref="I48:N48"/>
    <mergeCell ref="O48:T48"/>
    <mergeCell ref="C49:E49"/>
    <mergeCell ref="F49:H49"/>
    <mergeCell ref="I49:K49"/>
    <mergeCell ref="L49:N49"/>
    <mergeCell ref="O49:Q49"/>
    <mergeCell ref="R49:T49"/>
    <mergeCell ref="S47:T47"/>
    <mergeCell ref="A1:T1"/>
    <mergeCell ref="A4:A6"/>
    <mergeCell ref="B4:B6"/>
    <mergeCell ref="C5:E5"/>
    <mergeCell ref="O5:Q5"/>
    <mergeCell ref="R5:T5"/>
    <mergeCell ref="C4:H4"/>
    <mergeCell ref="I4:N4"/>
    <mergeCell ref="O4:T4"/>
    <mergeCell ref="A2:T2"/>
    <mergeCell ref="F5:H5"/>
    <mergeCell ref="I5:K5"/>
    <mergeCell ref="L5:N5"/>
    <mergeCell ref="S3:T3"/>
    <mergeCell ref="E47:F47"/>
  </mergeCells>
  <printOptions horizontalCentered="1" verticalCentered="1"/>
  <pageMargins left="0.25" right="0.23622047244094491" top="0" bottom="0" header="0.27559055118110237" footer="0.19685039370078741"/>
  <pageSetup paperSize="9" scale="79" orientation="landscape" r:id="rId1"/>
  <headerFooter alignWithMargins="0"/>
  <rowBreaks count="1" manualBreakCount="1">
    <brk id="46" max="19" man="1"/>
  </rowBreaks>
  <ignoredErrors>
    <ignoredError sqref="O7:T47 O51:T91" formula="1"/>
  </ignoredErrors>
</worksheet>
</file>

<file path=xl/worksheets/sheet13.xml><?xml version="1.0" encoding="utf-8"?>
<worksheet xmlns="http://schemas.openxmlformats.org/spreadsheetml/2006/main" xmlns:r="http://schemas.openxmlformats.org/officeDocument/2006/relationships">
  <sheetPr>
    <tabColor theme="0" tint="-0.249977111117893"/>
  </sheetPr>
  <dimension ref="A1:S73"/>
  <sheetViews>
    <sheetView showGridLines="0" workbookViewId="0">
      <pane xSplit="1" ySplit="6" topLeftCell="B58" activePane="bottomRight" state="frozen"/>
      <selection activeCell="A30" sqref="A30:I33"/>
      <selection pane="topRight" activeCell="A30" sqref="A30:I33"/>
      <selection pane="bottomLeft" activeCell="A30" sqref="A30:I33"/>
      <selection pane="bottomRight" activeCell="V7" sqref="V7"/>
    </sheetView>
  </sheetViews>
  <sheetFormatPr defaultColWidth="9.140625" defaultRowHeight="12.75"/>
  <cols>
    <col min="1" max="1" width="6.7109375" style="120" bestFit="1" customWidth="1"/>
    <col min="2" max="2" width="5.5703125" style="120" bestFit="1" customWidth="1"/>
    <col min="3" max="3" width="5.85546875" style="120" bestFit="1" customWidth="1"/>
    <col min="4" max="4" width="6.7109375" style="120" bestFit="1" customWidth="1"/>
    <col min="5" max="5" width="5.5703125" style="120" bestFit="1" customWidth="1"/>
    <col min="6" max="6" width="5.85546875" style="120" bestFit="1" customWidth="1"/>
    <col min="7" max="7" width="6.7109375" style="120" bestFit="1" customWidth="1"/>
    <col min="8" max="8" width="5.5703125" style="120" bestFit="1" customWidth="1"/>
    <col min="9" max="9" width="5.85546875" style="120" bestFit="1" customWidth="1"/>
    <col min="10" max="10" width="6.7109375" style="120" bestFit="1" customWidth="1"/>
    <col min="11" max="11" width="5.5703125" style="120" bestFit="1" customWidth="1"/>
    <col min="12" max="12" width="5.85546875" style="120" bestFit="1" customWidth="1"/>
    <col min="13" max="13" width="6.7109375" style="120" bestFit="1" customWidth="1"/>
    <col min="14" max="14" width="5.5703125" style="120" bestFit="1" customWidth="1"/>
    <col min="15" max="15" width="5.85546875" style="120" bestFit="1" customWidth="1"/>
    <col min="16" max="16" width="6.7109375" style="120" bestFit="1" customWidth="1"/>
    <col min="17" max="17" width="5.5703125" style="120" bestFit="1" customWidth="1"/>
    <col min="18" max="18" width="5.85546875" style="120" bestFit="1" customWidth="1"/>
    <col min="19" max="19" width="6.7109375" style="120" bestFit="1" customWidth="1"/>
    <col min="20" max="16384" width="9.140625" style="120"/>
  </cols>
  <sheetData>
    <row r="1" spans="1:19" ht="33" customHeight="1">
      <c r="A1" s="813" t="s">
        <v>3083</v>
      </c>
      <c r="B1" s="813"/>
      <c r="C1" s="813"/>
      <c r="D1" s="813"/>
      <c r="E1" s="813"/>
      <c r="F1" s="813"/>
      <c r="G1" s="813"/>
      <c r="H1" s="813"/>
      <c r="I1" s="813"/>
      <c r="J1" s="813"/>
      <c r="K1" s="813"/>
      <c r="L1" s="813"/>
      <c r="M1" s="813"/>
      <c r="N1" s="813"/>
      <c r="O1" s="813"/>
      <c r="P1" s="813"/>
      <c r="Q1" s="813"/>
      <c r="R1" s="813"/>
      <c r="S1" s="813"/>
    </row>
    <row r="2" spans="1:19" ht="24" customHeight="1">
      <c r="A2" s="814" t="s">
        <v>3042</v>
      </c>
      <c r="B2" s="814"/>
      <c r="C2" s="814"/>
      <c r="D2" s="814"/>
      <c r="E2" s="814"/>
      <c r="F2" s="814"/>
      <c r="G2" s="814"/>
      <c r="H2" s="814"/>
      <c r="I2" s="814"/>
      <c r="J2" s="814"/>
      <c r="K2" s="814"/>
      <c r="L2" s="814"/>
      <c r="M2" s="814"/>
      <c r="N2" s="814"/>
      <c r="O2" s="814"/>
      <c r="P2" s="814"/>
      <c r="Q2" s="814"/>
      <c r="R2" s="814"/>
      <c r="S2" s="814"/>
    </row>
    <row r="3" spans="1:19" ht="13.5" customHeight="1">
      <c r="R3" s="810"/>
      <c r="S3" s="810"/>
    </row>
    <row r="4" spans="1:19" s="137" customFormat="1" ht="56.25" customHeight="1">
      <c r="A4" s="817" t="s">
        <v>3076</v>
      </c>
      <c r="B4" s="818" t="s">
        <v>3099</v>
      </c>
      <c r="C4" s="819"/>
      <c r="D4" s="819"/>
      <c r="E4" s="819"/>
      <c r="F4" s="819"/>
      <c r="G4" s="819"/>
      <c r="H4" s="818" t="s">
        <v>3100</v>
      </c>
      <c r="I4" s="819"/>
      <c r="J4" s="819"/>
      <c r="K4" s="819"/>
      <c r="L4" s="819"/>
      <c r="M4" s="820"/>
      <c r="N4" s="728" t="s">
        <v>1010</v>
      </c>
      <c r="O4" s="729"/>
      <c r="P4" s="729"/>
      <c r="Q4" s="729"/>
      <c r="R4" s="729"/>
      <c r="S4" s="729"/>
    </row>
    <row r="5" spans="1:19" s="137" customFormat="1" ht="30" customHeight="1">
      <c r="A5" s="817"/>
      <c r="B5" s="821" t="s">
        <v>3077</v>
      </c>
      <c r="C5" s="816"/>
      <c r="D5" s="816"/>
      <c r="E5" s="815" t="s">
        <v>3078</v>
      </c>
      <c r="F5" s="816"/>
      <c r="G5" s="816"/>
      <c r="H5" s="815" t="s">
        <v>3077</v>
      </c>
      <c r="I5" s="816"/>
      <c r="J5" s="816"/>
      <c r="K5" s="815" t="s">
        <v>3078</v>
      </c>
      <c r="L5" s="816"/>
      <c r="M5" s="816"/>
      <c r="N5" s="685" t="s">
        <v>3077</v>
      </c>
      <c r="O5" s="811"/>
      <c r="P5" s="812"/>
      <c r="Q5" s="685" t="s">
        <v>3079</v>
      </c>
      <c r="R5" s="811"/>
      <c r="S5" s="811"/>
    </row>
    <row r="6" spans="1:19" ht="26.25" customHeight="1">
      <c r="A6" s="817"/>
      <c r="B6" s="387" t="s">
        <v>3080</v>
      </c>
      <c r="C6" s="388" t="s">
        <v>3081</v>
      </c>
      <c r="D6" s="387" t="s">
        <v>2934</v>
      </c>
      <c r="E6" s="387" t="s">
        <v>3080</v>
      </c>
      <c r="F6" s="388" t="s">
        <v>3081</v>
      </c>
      <c r="G6" s="387" t="s">
        <v>2934</v>
      </c>
      <c r="H6" s="387" t="s">
        <v>3080</v>
      </c>
      <c r="I6" s="388" t="s">
        <v>3081</v>
      </c>
      <c r="J6" s="387" t="s">
        <v>2934</v>
      </c>
      <c r="K6" s="387" t="s">
        <v>3080</v>
      </c>
      <c r="L6" s="388" t="s">
        <v>3081</v>
      </c>
      <c r="M6" s="387" t="s">
        <v>2934</v>
      </c>
      <c r="N6" s="387" t="s">
        <v>3080</v>
      </c>
      <c r="O6" s="388" t="s">
        <v>3081</v>
      </c>
      <c r="P6" s="387" t="s">
        <v>2934</v>
      </c>
      <c r="Q6" s="387" t="s">
        <v>3080</v>
      </c>
      <c r="R6" s="388" t="s">
        <v>3081</v>
      </c>
      <c r="S6" s="380" t="s">
        <v>2934</v>
      </c>
    </row>
    <row r="7" spans="1:19" s="132" customFormat="1">
      <c r="A7" s="133">
        <v>15</v>
      </c>
      <c r="B7" s="166">
        <v>0</v>
      </c>
      <c r="C7" s="166">
        <v>0</v>
      </c>
      <c r="D7" s="167">
        <f t="shared" ref="D7:D38" si="0">B7+C7</f>
        <v>0</v>
      </c>
      <c r="E7" s="166">
        <v>0</v>
      </c>
      <c r="F7" s="166">
        <v>0</v>
      </c>
      <c r="G7" s="167">
        <f t="shared" ref="G7:G38" si="1">E7+F7</f>
        <v>0</v>
      </c>
      <c r="H7" s="166">
        <v>1</v>
      </c>
      <c r="I7" s="166">
        <v>0</v>
      </c>
      <c r="J7" s="167">
        <f t="shared" ref="J7:J38" si="2">H7+I7</f>
        <v>1</v>
      </c>
      <c r="K7" s="166">
        <v>0</v>
      </c>
      <c r="L7" s="166">
        <v>0</v>
      </c>
      <c r="M7" s="167">
        <f t="shared" ref="M7:M38" si="3">K7+L7</f>
        <v>0</v>
      </c>
      <c r="N7" s="135">
        <f t="shared" ref="N7:N38" si="4">+B7+H7</f>
        <v>1</v>
      </c>
      <c r="O7" s="135">
        <f t="shared" ref="O7:O38" si="5">+C7+I7</f>
        <v>0</v>
      </c>
      <c r="P7" s="291">
        <f t="shared" ref="P7:P38" si="6">+O7+N7</f>
        <v>1</v>
      </c>
      <c r="Q7" s="135">
        <f t="shared" ref="Q7:Q38" si="7">+E7+K7</f>
        <v>0</v>
      </c>
      <c r="R7" s="135">
        <f t="shared" ref="R7:R38" si="8">+F7+L7</f>
        <v>0</v>
      </c>
      <c r="S7" s="291">
        <f t="shared" ref="S7:S38" si="9">+R7+Q7</f>
        <v>0</v>
      </c>
    </row>
    <row r="8" spans="1:19" s="132" customFormat="1">
      <c r="A8" s="133">
        <f t="shared" ref="A8:A39" si="10">+A7+1</f>
        <v>16</v>
      </c>
      <c r="B8" s="166">
        <v>0</v>
      </c>
      <c r="C8" s="166">
        <v>0</v>
      </c>
      <c r="D8" s="167">
        <f t="shared" si="0"/>
        <v>0</v>
      </c>
      <c r="E8" s="166">
        <v>0</v>
      </c>
      <c r="F8" s="166">
        <v>0</v>
      </c>
      <c r="G8" s="167">
        <f t="shared" si="1"/>
        <v>0</v>
      </c>
      <c r="H8" s="166">
        <v>2</v>
      </c>
      <c r="I8" s="166">
        <v>1</v>
      </c>
      <c r="J8" s="167">
        <f t="shared" si="2"/>
        <v>3</v>
      </c>
      <c r="K8" s="166">
        <v>0</v>
      </c>
      <c r="L8" s="166">
        <v>0</v>
      </c>
      <c r="M8" s="167">
        <f t="shared" si="3"/>
        <v>0</v>
      </c>
      <c r="N8" s="135">
        <f t="shared" si="4"/>
        <v>2</v>
      </c>
      <c r="O8" s="135">
        <f t="shared" si="5"/>
        <v>1</v>
      </c>
      <c r="P8" s="291">
        <f t="shared" si="6"/>
        <v>3</v>
      </c>
      <c r="Q8" s="135">
        <f t="shared" si="7"/>
        <v>0</v>
      </c>
      <c r="R8" s="135">
        <f t="shared" si="8"/>
        <v>0</v>
      </c>
      <c r="S8" s="291">
        <f t="shared" si="9"/>
        <v>0</v>
      </c>
    </row>
    <row r="9" spans="1:19" s="132" customFormat="1">
      <c r="A9" s="133">
        <f t="shared" si="10"/>
        <v>17</v>
      </c>
      <c r="B9" s="166">
        <v>1</v>
      </c>
      <c r="C9" s="166">
        <v>0</v>
      </c>
      <c r="D9" s="167">
        <f t="shared" si="0"/>
        <v>1</v>
      </c>
      <c r="E9" s="166">
        <v>0</v>
      </c>
      <c r="F9" s="166">
        <v>0</v>
      </c>
      <c r="G9" s="167">
        <f t="shared" si="1"/>
        <v>0</v>
      </c>
      <c r="H9" s="166">
        <v>9</v>
      </c>
      <c r="I9" s="166">
        <v>0</v>
      </c>
      <c r="J9" s="167">
        <f t="shared" si="2"/>
        <v>9</v>
      </c>
      <c r="K9" s="166">
        <v>0</v>
      </c>
      <c r="L9" s="166">
        <v>0</v>
      </c>
      <c r="M9" s="167">
        <f t="shared" si="3"/>
        <v>0</v>
      </c>
      <c r="N9" s="135">
        <f t="shared" si="4"/>
        <v>10</v>
      </c>
      <c r="O9" s="135">
        <f t="shared" si="5"/>
        <v>0</v>
      </c>
      <c r="P9" s="291">
        <f t="shared" si="6"/>
        <v>10</v>
      </c>
      <c r="Q9" s="135">
        <f t="shared" si="7"/>
        <v>0</v>
      </c>
      <c r="R9" s="135">
        <f t="shared" si="8"/>
        <v>0</v>
      </c>
      <c r="S9" s="291">
        <f t="shared" si="9"/>
        <v>0</v>
      </c>
    </row>
    <row r="10" spans="1:19" s="132" customFormat="1">
      <c r="A10" s="133">
        <f t="shared" si="10"/>
        <v>18</v>
      </c>
      <c r="B10" s="166">
        <v>1</v>
      </c>
      <c r="C10" s="166">
        <v>0</v>
      </c>
      <c r="D10" s="167">
        <f t="shared" si="0"/>
        <v>1</v>
      </c>
      <c r="E10" s="166">
        <v>0</v>
      </c>
      <c r="F10" s="166">
        <v>0</v>
      </c>
      <c r="G10" s="167">
        <f t="shared" si="1"/>
        <v>0</v>
      </c>
      <c r="H10" s="166">
        <v>9</v>
      </c>
      <c r="I10" s="166">
        <v>2</v>
      </c>
      <c r="J10" s="167">
        <f t="shared" si="2"/>
        <v>11</v>
      </c>
      <c r="K10" s="166">
        <v>0</v>
      </c>
      <c r="L10" s="166">
        <v>0</v>
      </c>
      <c r="M10" s="167">
        <f t="shared" si="3"/>
        <v>0</v>
      </c>
      <c r="N10" s="135">
        <f t="shared" si="4"/>
        <v>10</v>
      </c>
      <c r="O10" s="135">
        <f t="shared" si="5"/>
        <v>2</v>
      </c>
      <c r="P10" s="291">
        <f t="shared" si="6"/>
        <v>12</v>
      </c>
      <c r="Q10" s="135">
        <f t="shared" si="7"/>
        <v>0</v>
      </c>
      <c r="R10" s="135">
        <f t="shared" si="8"/>
        <v>0</v>
      </c>
      <c r="S10" s="291">
        <f t="shared" si="9"/>
        <v>0</v>
      </c>
    </row>
    <row r="11" spans="1:19" s="132" customFormat="1">
      <c r="A11" s="133">
        <f t="shared" si="10"/>
        <v>19</v>
      </c>
      <c r="B11" s="166">
        <v>0</v>
      </c>
      <c r="C11" s="166">
        <v>0</v>
      </c>
      <c r="D11" s="167">
        <f t="shared" si="0"/>
        <v>0</v>
      </c>
      <c r="E11" s="166">
        <v>0</v>
      </c>
      <c r="F11" s="166">
        <v>0</v>
      </c>
      <c r="G11" s="167">
        <f t="shared" si="1"/>
        <v>0</v>
      </c>
      <c r="H11" s="166">
        <v>13</v>
      </c>
      <c r="I11" s="166">
        <v>1</v>
      </c>
      <c r="J11" s="167">
        <f t="shared" si="2"/>
        <v>14</v>
      </c>
      <c r="K11" s="166">
        <v>0</v>
      </c>
      <c r="L11" s="166">
        <v>0</v>
      </c>
      <c r="M11" s="167">
        <f t="shared" si="3"/>
        <v>0</v>
      </c>
      <c r="N11" s="135">
        <f t="shared" si="4"/>
        <v>13</v>
      </c>
      <c r="O11" s="135">
        <f t="shared" si="5"/>
        <v>1</v>
      </c>
      <c r="P11" s="291">
        <f t="shared" si="6"/>
        <v>14</v>
      </c>
      <c r="Q11" s="135">
        <f t="shared" si="7"/>
        <v>0</v>
      </c>
      <c r="R11" s="135">
        <f t="shared" si="8"/>
        <v>0</v>
      </c>
      <c r="S11" s="291">
        <f t="shared" si="9"/>
        <v>0</v>
      </c>
    </row>
    <row r="12" spans="1:19" s="132" customFormat="1">
      <c r="A12" s="133">
        <f t="shared" si="10"/>
        <v>20</v>
      </c>
      <c r="B12" s="166">
        <v>0</v>
      </c>
      <c r="C12" s="166">
        <v>0</v>
      </c>
      <c r="D12" s="167">
        <f t="shared" si="0"/>
        <v>0</v>
      </c>
      <c r="E12" s="166">
        <v>0</v>
      </c>
      <c r="F12" s="166">
        <v>0</v>
      </c>
      <c r="G12" s="167">
        <f t="shared" si="1"/>
        <v>0</v>
      </c>
      <c r="H12" s="166">
        <v>15</v>
      </c>
      <c r="I12" s="166">
        <v>3</v>
      </c>
      <c r="J12" s="167">
        <f t="shared" si="2"/>
        <v>18</v>
      </c>
      <c r="K12" s="166">
        <v>0</v>
      </c>
      <c r="L12" s="166">
        <v>0</v>
      </c>
      <c r="M12" s="167">
        <f t="shared" si="3"/>
        <v>0</v>
      </c>
      <c r="N12" s="135">
        <f t="shared" si="4"/>
        <v>15</v>
      </c>
      <c r="O12" s="135">
        <f t="shared" si="5"/>
        <v>3</v>
      </c>
      <c r="P12" s="291">
        <f t="shared" si="6"/>
        <v>18</v>
      </c>
      <c r="Q12" s="135">
        <f t="shared" si="7"/>
        <v>0</v>
      </c>
      <c r="R12" s="135">
        <f t="shared" si="8"/>
        <v>0</v>
      </c>
      <c r="S12" s="291">
        <f t="shared" si="9"/>
        <v>0</v>
      </c>
    </row>
    <row r="13" spans="1:19" s="132" customFormat="1">
      <c r="A13" s="133">
        <f t="shared" si="10"/>
        <v>21</v>
      </c>
      <c r="B13" s="166">
        <v>0</v>
      </c>
      <c r="C13" s="166">
        <v>0</v>
      </c>
      <c r="D13" s="167">
        <f t="shared" si="0"/>
        <v>0</v>
      </c>
      <c r="E13" s="166">
        <v>0</v>
      </c>
      <c r="F13" s="166">
        <v>0</v>
      </c>
      <c r="G13" s="167">
        <f t="shared" si="1"/>
        <v>0</v>
      </c>
      <c r="H13" s="166">
        <v>17</v>
      </c>
      <c r="I13" s="166">
        <v>1</v>
      </c>
      <c r="J13" s="167">
        <f t="shared" si="2"/>
        <v>18</v>
      </c>
      <c r="K13" s="166">
        <v>0</v>
      </c>
      <c r="L13" s="166">
        <v>0</v>
      </c>
      <c r="M13" s="167">
        <f t="shared" si="3"/>
        <v>0</v>
      </c>
      <c r="N13" s="135">
        <f t="shared" si="4"/>
        <v>17</v>
      </c>
      <c r="O13" s="135">
        <f t="shared" si="5"/>
        <v>1</v>
      </c>
      <c r="P13" s="291">
        <f t="shared" si="6"/>
        <v>18</v>
      </c>
      <c r="Q13" s="135">
        <f t="shared" si="7"/>
        <v>0</v>
      </c>
      <c r="R13" s="135">
        <f t="shared" si="8"/>
        <v>0</v>
      </c>
      <c r="S13" s="291">
        <f t="shared" si="9"/>
        <v>0</v>
      </c>
    </row>
    <row r="14" spans="1:19" s="132" customFormat="1">
      <c r="A14" s="133">
        <f t="shared" si="10"/>
        <v>22</v>
      </c>
      <c r="B14" s="166">
        <v>2</v>
      </c>
      <c r="C14" s="166">
        <v>0</v>
      </c>
      <c r="D14" s="167">
        <f t="shared" si="0"/>
        <v>2</v>
      </c>
      <c r="E14" s="166">
        <v>0</v>
      </c>
      <c r="F14" s="166">
        <v>0</v>
      </c>
      <c r="G14" s="167">
        <f t="shared" si="1"/>
        <v>0</v>
      </c>
      <c r="H14" s="166">
        <v>16</v>
      </c>
      <c r="I14" s="166">
        <v>0</v>
      </c>
      <c r="J14" s="167">
        <f t="shared" si="2"/>
        <v>16</v>
      </c>
      <c r="K14" s="166">
        <v>0</v>
      </c>
      <c r="L14" s="166">
        <v>0</v>
      </c>
      <c r="M14" s="167">
        <f t="shared" si="3"/>
        <v>0</v>
      </c>
      <c r="N14" s="135">
        <f t="shared" si="4"/>
        <v>18</v>
      </c>
      <c r="O14" s="135">
        <f t="shared" si="5"/>
        <v>0</v>
      </c>
      <c r="P14" s="291">
        <f t="shared" si="6"/>
        <v>18</v>
      </c>
      <c r="Q14" s="135">
        <f t="shared" si="7"/>
        <v>0</v>
      </c>
      <c r="R14" s="135">
        <f t="shared" si="8"/>
        <v>0</v>
      </c>
      <c r="S14" s="291">
        <f t="shared" si="9"/>
        <v>0</v>
      </c>
    </row>
    <row r="15" spans="1:19" s="132" customFormat="1">
      <c r="A15" s="133">
        <f t="shared" si="10"/>
        <v>23</v>
      </c>
      <c r="B15" s="166">
        <v>2</v>
      </c>
      <c r="C15" s="166">
        <v>0</v>
      </c>
      <c r="D15" s="167">
        <f t="shared" si="0"/>
        <v>2</v>
      </c>
      <c r="E15" s="166">
        <v>0</v>
      </c>
      <c r="F15" s="166">
        <v>0</v>
      </c>
      <c r="G15" s="167">
        <f t="shared" si="1"/>
        <v>0</v>
      </c>
      <c r="H15" s="166">
        <v>37</v>
      </c>
      <c r="I15" s="166">
        <v>1</v>
      </c>
      <c r="J15" s="167">
        <f t="shared" si="2"/>
        <v>38</v>
      </c>
      <c r="K15" s="166">
        <v>0</v>
      </c>
      <c r="L15" s="166">
        <v>0</v>
      </c>
      <c r="M15" s="167">
        <f t="shared" si="3"/>
        <v>0</v>
      </c>
      <c r="N15" s="135">
        <f t="shared" si="4"/>
        <v>39</v>
      </c>
      <c r="O15" s="135">
        <f t="shared" si="5"/>
        <v>1</v>
      </c>
      <c r="P15" s="291">
        <f t="shared" si="6"/>
        <v>40</v>
      </c>
      <c r="Q15" s="135">
        <f t="shared" si="7"/>
        <v>0</v>
      </c>
      <c r="R15" s="135">
        <f t="shared" si="8"/>
        <v>0</v>
      </c>
      <c r="S15" s="291">
        <f t="shared" si="9"/>
        <v>0</v>
      </c>
    </row>
    <row r="16" spans="1:19" s="132" customFormat="1">
      <c r="A16" s="133">
        <f t="shared" si="10"/>
        <v>24</v>
      </c>
      <c r="B16" s="166">
        <v>0</v>
      </c>
      <c r="C16" s="166">
        <v>0</v>
      </c>
      <c r="D16" s="167">
        <f t="shared" si="0"/>
        <v>0</v>
      </c>
      <c r="E16" s="166">
        <v>0</v>
      </c>
      <c r="F16" s="166">
        <v>0</v>
      </c>
      <c r="G16" s="167">
        <f t="shared" si="1"/>
        <v>0</v>
      </c>
      <c r="H16" s="166">
        <v>32</v>
      </c>
      <c r="I16" s="166">
        <v>2</v>
      </c>
      <c r="J16" s="167">
        <f t="shared" si="2"/>
        <v>34</v>
      </c>
      <c r="K16" s="166">
        <v>0</v>
      </c>
      <c r="L16" s="166">
        <v>0</v>
      </c>
      <c r="M16" s="167">
        <f t="shared" si="3"/>
        <v>0</v>
      </c>
      <c r="N16" s="135">
        <f t="shared" si="4"/>
        <v>32</v>
      </c>
      <c r="O16" s="135">
        <f t="shared" si="5"/>
        <v>2</v>
      </c>
      <c r="P16" s="291">
        <f t="shared" si="6"/>
        <v>34</v>
      </c>
      <c r="Q16" s="135">
        <f t="shared" si="7"/>
        <v>0</v>
      </c>
      <c r="R16" s="135">
        <f t="shared" si="8"/>
        <v>0</v>
      </c>
      <c r="S16" s="291">
        <f t="shared" si="9"/>
        <v>0</v>
      </c>
    </row>
    <row r="17" spans="1:19" s="132" customFormat="1">
      <c r="A17" s="133">
        <f t="shared" si="10"/>
        <v>25</v>
      </c>
      <c r="B17" s="166">
        <v>0</v>
      </c>
      <c r="C17" s="166">
        <v>0</v>
      </c>
      <c r="D17" s="167">
        <f t="shared" si="0"/>
        <v>0</v>
      </c>
      <c r="E17" s="166">
        <v>0</v>
      </c>
      <c r="F17" s="166">
        <v>0</v>
      </c>
      <c r="G17" s="167">
        <f t="shared" si="1"/>
        <v>0</v>
      </c>
      <c r="H17" s="166">
        <v>37</v>
      </c>
      <c r="I17" s="166">
        <v>1</v>
      </c>
      <c r="J17" s="167">
        <f t="shared" si="2"/>
        <v>38</v>
      </c>
      <c r="K17" s="166">
        <v>1</v>
      </c>
      <c r="L17" s="166">
        <v>0</v>
      </c>
      <c r="M17" s="167">
        <f t="shared" si="3"/>
        <v>1</v>
      </c>
      <c r="N17" s="135">
        <f t="shared" si="4"/>
        <v>37</v>
      </c>
      <c r="O17" s="135">
        <f t="shared" si="5"/>
        <v>1</v>
      </c>
      <c r="P17" s="291">
        <f t="shared" si="6"/>
        <v>38</v>
      </c>
      <c r="Q17" s="135">
        <f t="shared" si="7"/>
        <v>1</v>
      </c>
      <c r="R17" s="135">
        <f t="shared" si="8"/>
        <v>0</v>
      </c>
      <c r="S17" s="291">
        <f t="shared" si="9"/>
        <v>1</v>
      </c>
    </row>
    <row r="18" spans="1:19" s="132" customFormat="1">
      <c r="A18" s="133">
        <f t="shared" si="10"/>
        <v>26</v>
      </c>
      <c r="B18" s="166">
        <v>1</v>
      </c>
      <c r="C18" s="166">
        <v>0</v>
      </c>
      <c r="D18" s="167">
        <f t="shared" si="0"/>
        <v>1</v>
      </c>
      <c r="E18" s="166">
        <v>0</v>
      </c>
      <c r="F18" s="166">
        <v>0</v>
      </c>
      <c r="G18" s="167">
        <f t="shared" si="1"/>
        <v>0</v>
      </c>
      <c r="H18" s="166">
        <v>35</v>
      </c>
      <c r="I18" s="166">
        <v>2</v>
      </c>
      <c r="J18" s="167">
        <f t="shared" si="2"/>
        <v>37</v>
      </c>
      <c r="K18" s="166">
        <v>1</v>
      </c>
      <c r="L18" s="166">
        <v>0</v>
      </c>
      <c r="M18" s="167">
        <f t="shared" si="3"/>
        <v>1</v>
      </c>
      <c r="N18" s="135">
        <f t="shared" si="4"/>
        <v>36</v>
      </c>
      <c r="O18" s="135">
        <f t="shared" si="5"/>
        <v>2</v>
      </c>
      <c r="P18" s="291">
        <f t="shared" si="6"/>
        <v>38</v>
      </c>
      <c r="Q18" s="135">
        <f t="shared" si="7"/>
        <v>1</v>
      </c>
      <c r="R18" s="135">
        <f t="shared" si="8"/>
        <v>0</v>
      </c>
      <c r="S18" s="291">
        <f t="shared" si="9"/>
        <v>1</v>
      </c>
    </row>
    <row r="19" spans="1:19" s="132" customFormat="1">
      <c r="A19" s="133">
        <f t="shared" si="10"/>
        <v>27</v>
      </c>
      <c r="B19" s="166">
        <v>4</v>
      </c>
      <c r="C19" s="166">
        <v>0</v>
      </c>
      <c r="D19" s="167">
        <f t="shared" si="0"/>
        <v>4</v>
      </c>
      <c r="E19" s="166">
        <v>0</v>
      </c>
      <c r="F19" s="166">
        <v>2</v>
      </c>
      <c r="G19" s="167">
        <f t="shared" si="1"/>
        <v>2</v>
      </c>
      <c r="H19" s="166">
        <v>47</v>
      </c>
      <c r="I19" s="166">
        <v>3</v>
      </c>
      <c r="J19" s="167">
        <f t="shared" si="2"/>
        <v>50</v>
      </c>
      <c r="K19" s="166">
        <v>2</v>
      </c>
      <c r="L19" s="166">
        <v>0</v>
      </c>
      <c r="M19" s="167">
        <f t="shared" si="3"/>
        <v>2</v>
      </c>
      <c r="N19" s="135">
        <f t="shared" si="4"/>
        <v>51</v>
      </c>
      <c r="O19" s="135">
        <f t="shared" si="5"/>
        <v>3</v>
      </c>
      <c r="P19" s="291">
        <f t="shared" si="6"/>
        <v>54</v>
      </c>
      <c r="Q19" s="135">
        <f t="shared" si="7"/>
        <v>2</v>
      </c>
      <c r="R19" s="135">
        <f t="shared" si="8"/>
        <v>2</v>
      </c>
      <c r="S19" s="291">
        <f t="shared" si="9"/>
        <v>4</v>
      </c>
    </row>
    <row r="20" spans="1:19" s="132" customFormat="1">
      <c r="A20" s="133">
        <f t="shared" si="10"/>
        <v>28</v>
      </c>
      <c r="B20" s="166">
        <v>3</v>
      </c>
      <c r="C20" s="166">
        <v>0</v>
      </c>
      <c r="D20" s="167">
        <f t="shared" si="0"/>
        <v>3</v>
      </c>
      <c r="E20" s="166">
        <v>2</v>
      </c>
      <c r="F20" s="166">
        <v>0</v>
      </c>
      <c r="G20" s="167">
        <f t="shared" si="1"/>
        <v>2</v>
      </c>
      <c r="H20" s="166">
        <v>47</v>
      </c>
      <c r="I20" s="166">
        <v>2</v>
      </c>
      <c r="J20" s="167">
        <f t="shared" si="2"/>
        <v>49</v>
      </c>
      <c r="K20" s="166">
        <v>0</v>
      </c>
      <c r="L20" s="166">
        <v>0</v>
      </c>
      <c r="M20" s="167">
        <f t="shared" si="3"/>
        <v>0</v>
      </c>
      <c r="N20" s="135">
        <f t="shared" si="4"/>
        <v>50</v>
      </c>
      <c r="O20" s="135">
        <f t="shared" si="5"/>
        <v>2</v>
      </c>
      <c r="P20" s="291">
        <f t="shared" si="6"/>
        <v>52</v>
      </c>
      <c r="Q20" s="135">
        <f t="shared" si="7"/>
        <v>2</v>
      </c>
      <c r="R20" s="135">
        <f t="shared" si="8"/>
        <v>0</v>
      </c>
      <c r="S20" s="291">
        <f t="shared" si="9"/>
        <v>2</v>
      </c>
    </row>
    <row r="21" spans="1:19" s="132" customFormat="1">
      <c r="A21" s="133">
        <f t="shared" si="10"/>
        <v>29</v>
      </c>
      <c r="B21" s="166">
        <v>6</v>
      </c>
      <c r="C21" s="166">
        <v>0</v>
      </c>
      <c r="D21" s="167">
        <f t="shared" si="0"/>
        <v>6</v>
      </c>
      <c r="E21" s="166">
        <v>0</v>
      </c>
      <c r="F21" s="166">
        <v>0</v>
      </c>
      <c r="G21" s="167">
        <f t="shared" si="1"/>
        <v>0</v>
      </c>
      <c r="H21" s="166">
        <v>46</v>
      </c>
      <c r="I21" s="166">
        <v>3</v>
      </c>
      <c r="J21" s="167">
        <f t="shared" si="2"/>
        <v>49</v>
      </c>
      <c r="K21" s="166">
        <v>1</v>
      </c>
      <c r="L21" s="166">
        <v>0</v>
      </c>
      <c r="M21" s="167">
        <f t="shared" si="3"/>
        <v>1</v>
      </c>
      <c r="N21" s="135">
        <f t="shared" si="4"/>
        <v>52</v>
      </c>
      <c r="O21" s="135">
        <f t="shared" si="5"/>
        <v>3</v>
      </c>
      <c r="P21" s="291">
        <f t="shared" si="6"/>
        <v>55</v>
      </c>
      <c r="Q21" s="135">
        <f t="shared" si="7"/>
        <v>1</v>
      </c>
      <c r="R21" s="135">
        <f t="shared" si="8"/>
        <v>0</v>
      </c>
      <c r="S21" s="291">
        <f t="shared" si="9"/>
        <v>1</v>
      </c>
    </row>
    <row r="22" spans="1:19" s="132" customFormat="1">
      <c r="A22" s="133">
        <f t="shared" si="10"/>
        <v>30</v>
      </c>
      <c r="B22" s="166">
        <v>5</v>
      </c>
      <c r="C22" s="166">
        <v>0</v>
      </c>
      <c r="D22" s="167">
        <f t="shared" si="0"/>
        <v>5</v>
      </c>
      <c r="E22" s="166">
        <v>0</v>
      </c>
      <c r="F22" s="166">
        <v>0</v>
      </c>
      <c r="G22" s="167">
        <f t="shared" si="1"/>
        <v>0</v>
      </c>
      <c r="H22" s="166">
        <v>60</v>
      </c>
      <c r="I22" s="166">
        <v>0</v>
      </c>
      <c r="J22" s="167">
        <f t="shared" si="2"/>
        <v>60</v>
      </c>
      <c r="K22" s="166">
        <v>1</v>
      </c>
      <c r="L22" s="166">
        <v>0</v>
      </c>
      <c r="M22" s="167">
        <f t="shared" si="3"/>
        <v>1</v>
      </c>
      <c r="N22" s="135">
        <f t="shared" si="4"/>
        <v>65</v>
      </c>
      <c r="O22" s="135">
        <f t="shared" si="5"/>
        <v>0</v>
      </c>
      <c r="P22" s="291">
        <f t="shared" si="6"/>
        <v>65</v>
      </c>
      <c r="Q22" s="135">
        <f t="shared" si="7"/>
        <v>1</v>
      </c>
      <c r="R22" s="135">
        <f t="shared" si="8"/>
        <v>0</v>
      </c>
      <c r="S22" s="291">
        <f t="shared" si="9"/>
        <v>1</v>
      </c>
    </row>
    <row r="23" spans="1:19" s="132" customFormat="1">
      <c r="A23" s="133">
        <f t="shared" si="10"/>
        <v>31</v>
      </c>
      <c r="B23" s="166">
        <v>7</v>
      </c>
      <c r="C23" s="166">
        <v>0</v>
      </c>
      <c r="D23" s="167">
        <f t="shared" si="0"/>
        <v>7</v>
      </c>
      <c r="E23" s="166">
        <v>0</v>
      </c>
      <c r="F23" s="166">
        <v>0</v>
      </c>
      <c r="G23" s="167">
        <f t="shared" si="1"/>
        <v>0</v>
      </c>
      <c r="H23" s="166">
        <v>66</v>
      </c>
      <c r="I23" s="166">
        <v>0</v>
      </c>
      <c r="J23" s="167">
        <f t="shared" si="2"/>
        <v>66</v>
      </c>
      <c r="K23" s="166">
        <v>1</v>
      </c>
      <c r="L23" s="166">
        <v>0</v>
      </c>
      <c r="M23" s="167">
        <f t="shared" si="3"/>
        <v>1</v>
      </c>
      <c r="N23" s="135">
        <f t="shared" si="4"/>
        <v>73</v>
      </c>
      <c r="O23" s="135">
        <f t="shared" si="5"/>
        <v>0</v>
      </c>
      <c r="P23" s="291">
        <f t="shared" si="6"/>
        <v>73</v>
      </c>
      <c r="Q23" s="135">
        <f t="shared" si="7"/>
        <v>1</v>
      </c>
      <c r="R23" s="135">
        <f t="shared" si="8"/>
        <v>0</v>
      </c>
      <c r="S23" s="291">
        <f t="shared" si="9"/>
        <v>1</v>
      </c>
    </row>
    <row r="24" spans="1:19" s="132" customFormat="1">
      <c r="A24" s="133">
        <f t="shared" si="10"/>
        <v>32</v>
      </c>
      <c r="B24" s="166">
        <v>6</v>
      </c>
      <c r="C24" s="166">
        <v>0</v>
      </c>
      <c r="D24" s="167">
        <f t="shared" si="0"/>
        <v>6</v>
      </c>
      <c r="E24" s="166">
        <v>1</v>
      </c>
      <c r="F24" s="166">
        <v>0</v>
      </c>
      <c r="G24" s="167">
        <f t="shared" si="1"/>
        <v>1</v>
      </c>
      <c r="H24" s="166">
        <v>51</v>
      </c>
      <c r="I24" s="166">
        <v>0</v>
      </c>
      <c r="J24" s="167">
        <f t="shared" si="2"/>
        <v>51</v>
      </c>
      <c r="K24" s="166">
        <v>3</v>
      </c>
      <c r="L24" s="166">
        <v>0</v>
      </c>
      <c r="M24" s="167">
        <f t="shared" si="3"/>
        <v>3</v>
      </c>
      <c r="N24" s="135">
        <f t="shared" si="4"/>
        <v>57</v>
      </c>
      <c r="O24" s="135">
        <f t="shared" si="5"/>
        <v>0</v>
      </c>
      <c r="P24" s="291">
        <f t="shared" si="6"/>
        <v>57</v>
      </c>
      <c r="Q24" s="135">
        <f t="shared" si="7"/>
        <v>4</v>
      </c>
      <c r="R24" s="135">
        <f t="shared" si="8"/>
        <v>0</v>
      </c>
      <c r="S24" s="291">
        <f t="shared" si="9"/>
        <v>4</v>
      </c>
    </row>
    <row r="25" spans="1:19" s="132" customFormat="1">
      <c r="A25" s="133">
        <f t="shared" si="10"/>
        <v>33</v>
      </c>
      <c r="B25" s="166">
        <v>4</v>
      </c>
      <c r="C25" s="166">
        <v>1</v>
      </c>
      <c r="D25" s="167">
        <f t="shared" si="0"/>
        <v>5</v>
      </c>
      <c r="E25" s="166">
        <v>1</v>
      </c>
      <c r="F25" s="166">
        <v>0</v>
      </c>
      <c r="G25" s="167">
        <f t="shared" si="1"/>
        <v>1</v>
      </c>
      <c r="H25" s="166">
        <v>32</v>
      </c>
      <c r="I25" s="166">
        <v>0</v>
      </c>
      <c r="J25" s="167">
        <f t="shared" si="2"/>
        <v>32</v>
      </c>
      <c r="K25" s="166">
        <v>1</v>
      </c>
      <c r="L25" s="166">
        <v>0</v>
      </c>
      <c r="M25" s="167">
        <f t="shared" si="3"/>
        <v>1</v>
      </c>
      <c r="N25" s="135">
        <f t="shared" si="4"/>
        <v>36</v>
      </c>
      <c r="O25" s="135">
        <f t="shared" si="5"/>
        <v>1</v>
      </c>
      <c r="P25" s="291">
        <f t="shared" si="6"/>
        <v>37</v>
      </c>
      <c r="Q25" s="135">
        <f t="shared" si="7"/>
        <v>2</v>
      </c>
      <c r="R25" s="135">
        <f t="shared" si="8"/>
        <v>0</v>
      </c>
      <c r="S25" s="291">
        <f t="shared" si="9"/>
        <v>2</v>
      </c>
    </row>
    <row r="26" spans="1:19" s="132" customFormat="1">
      <c r="A26" s="133">
        <f t="shared" si="10"/>
        <v>34</v>
      </c>
      <c r="B26" s="166">
        <v>6</v>
      </c>
      <c r="C26" s="166">
        <v>1</v>
      </c>
      <c r="D26" s="167">
        <f t="shared" si="0"/>
        <v>7</v>
      </c>
      <c r="E26" s="166">
        <v>1</v>
      </c>
      <c r="F26" s="166">
        <v>0</v>
      </c>
      <c r="G26" s="167">
        <f t="shared" si="1"/>
        <v>1</v>
      </c>
      <c r="H26" s="166">
        <v>53</v>
      </c>
      <c r="I26" s="166">
        <v>3</v>
      </c>
      <c r="J26" s="167">
        <f t="shared" si="2"/>
        <v>56</v>
      </c>
      <c r="K26" s="166">
        <v>4</v>
      </c>
      <c r="L26" s="166">
        <v>0</v>
      </c>
      <c r="M26" s="167">
        <f t="shared" si="3"/>
        <v>4</v>
      </c>
      <c r="N26" s="135">
        <f t="shared" si="4"/>
        <v>59</v>
      </c>
      <c r="O26" s="135">
        <f t="shared" si="5"/>
        <v>4</v>
      </c>
      <c r="P26" s="291">
        <f t="shared" si="6"/>
        <v>63</v>
      </c>
      <c r="Q26" s="135">
        <f t="shared" si="7"/>
        <v>5</v>
      </c>
      <c r="R26" s="135">
        <f t="shared" si="8"/>
        <v>0</v>
      </c>
      <c r="S26" s="291">
        <f t="shared" si="9"/>
        <v>5</v>
      </c>
    </row>
    <row r="27" spans="1:19" s="132" customFormat="1">
      <c r="A27" s="133">
        <f t="shared" si="10"/>
        <v>35</v>
      </c>
      <c r="B27" s="166">
        <v>14</v>
      </c>
      <c r="C27" s="166">
        <v>0</v>
      </c>
      <c r="D27" s="167">
        <f t="shared" si="0"/>
        <v>14</v>
      </c>
      <c r="E27" s="166">
        <v>0</v>
      </c>
      <c r="F27" s="166">
        <v>0</v>
      </c>
      <c r="G27" s="167">
        <f t="shared" si="1"/>
        <v>0</v>
      </c>
      <c r="H27" s="166">
        <v>45</v>
      </c>
      <c r="I27" s="166">
        <v>3</v>
      </c>
      <c r="J27" s="167">
        <f t="shared" si="2"/>
        <v>48</v>
      </c>
      <c r="K27" s="166">
        <v>4</v>
      </c>
      <c r="L27" s="166">
        <v>0</v>
      </c>
      <c r="M27" s="167">
        <f t="shared" si="3"/>
        <v>4</v>
      </c>
      <c r="N27" s="135">
        <f t="shared" si="4"/>
        <v>59</v>
      </c>
      <c r="O27" s="135">
        <f t="shared" si="5"/>
        <v>3</v>
      </c>
      <c r="P27" s="291">
        <f t="shared" si="6"/>
        <v>62</v>
      </c>
      <c r="Q27" s="135">
        <f t="shared" si="7"/>
        <v>4</v>
      </c>
      <c r="R27" s="135">
        <f t="shared" si="8"/>
        <v>0</v>
      </c>
      <c r="S27" s="291">
        <f t="shared" si="9"/>
        <v>4</v>
      </c>
    </row>
    <row r="28" spans="1:19" s="132" customFormat="1">
      <c r="A28" s="133">
        <f t="shared" si="10"/>
        <v>36</v>
      </c>
      <c r="B28" s="166">
        <v>3</v>
      </c>
      <c r="C28" s="166">
        <v>0</v>
      </c>
      <c r="D28" s="167">
        <f t="shared" si="0"/>
        <v>3</v>
      </c>
      <c r="E28" s="166">
        <v>1</v>
      </c>
      <c r="F28" s="166">
        <v>0</v>
      </c>
      <c r="G28" s="167">
        <f t="shared" si="1"/>
        <v>1</v>
      </c>
      <c r="H28" s="166">
        <v>47</v>
      </c>
      <c r="I28" s="166">
        <v>1</v>
      </c>
      <c r="J28" s="167">
        <f t="shared" si="2"/>
        <v>48</v>
      </c>
      <c r="K28" s="166">
        <v>4</v>
      </c>
      <c r="L28" s="166">
        <v>0</v>
      </c>
      <c r="M28" s="167">
        <f t="shared" si="3"/>
        <v>4</v>
      </c>
      <c r="N28" s="135">
        <f t="shared" si="4"/>
        <v>50</v>
      </c>
      <c r="O28" s="135">
        <f t="shared" si="5"/>
        <v>1</v>
      </c>
      <c r="P28" s="291">
        <f t="shared" si="6"/>
        <v>51</v>
      </c>
      <c r="Q28" s="135">
        <f t="shared" si="7"/>
        <v>5</v>
      </c>
      <c r="R28" s="135">
        <f t="shared" si="8"/>
        <v>0</v>
      </c>
      <c r="S28" s="291">
        <f t="shared" si="9"/>
        <v>5</v>
      </c>
    </row>
    <row r="29" spans="1:19" s="132" customFormat="1">
      <c r="A29" s="133">
        <f t="shared" si="10"/>
        <v>37</v>
      </c>
      <c r="B29" s="166">
        <v>4</v>
      </c>
      <c r="C29" s="166">
        <v>0</v>
      </c>
      <c r="D29" s="167">
        <f t="shared" si="0"/>
        <v>4</v>
      </c>
      <c r="E29" s="166">
        <v>1</v>
      </c>
      <c r="F29" s="166">
        <v>0</v>
      </c>
      <c r="G29" s="167">
        <f t="shared" si="1"/>
        <v>1</v>
      </c>
      <c r="H29" s="166">
        <v>33</v>
      </c>
      <c r="I29" s="166">
        <v>1</v>
      </c>
      <c r="J29" s="167">
        <f t="shared" si="2"/>
        <v>34</v>
      </c>
      <c r="K29" s="166">
        <v>8</v>
      </c>
      <c r="L29" s="166">
        <v>0</v>
      </c>
      <c r="M29" s="167">
        <f t="shared" si="3"/>
        <v>8</v>
      </c>
      <c r="N29" s="135">
        <f t="shared" si="4"/>
        <v>37</v>
      </c>
      <c r="O29" s="135">
        <f t="shared" si="5"/>
        <v>1</v>
      </c>
      <c r="P29" s="291">
        <f t="shared" si="6"/>
        <v>38</v>
      </c>
      <c r="Q29" s="135">
        <f t="shared" si="7"/>
        <v>9</v>
      </c>
      <c r="R29" s="135">
        <f t="shared" si="8"/>
        <v>0</v>
      </c>
      <c r="S29" s="291">
        <f t="shared" si="9"/>
        <v>9</v>
      </c>
    </row>
    <row r="30" spans="1:19" s="132" customFormat="1">
      <c r="A30" s="133">
        <f t="shared" si="10"/>
        <v>38</v>
      </c>
      <c r="B30" s="166">
        <v>5</v>
      </c>
      <c r="C30" s="166">
        <v>0</v>
      </c>
      <c r="D30" s="167">
        <f t="shared" si="0"/>
        <v>5</v>
      </c>
      <c r="E30" s="166">
        <v>2</v>
      </c>
      <c r="F30" s="166">
        <v>0</v>
      </c>
      <c r="G30" s="167">
        <f t="shared" si="1"/>
        <v>2</v>
      </c>
      <c r="H30" s="166">
        <v>48</v>
      </c>
      <c r="I30" s="166">
        <v>2</v>
      </c>
      <c r="J30" s="167">
        <f t="shared" si="2"/>
        <v>50</v>
      </c>
      <c r="K30" s="166">
        <v>5</v>
      </c>
      <c r="L30" s="166">
        <v>0</v>
      </c>
      <c r="M30" s="167">
        <f t="shared" si="3"/>
        <v>5</v>
      </c>
      <c r="N30" s="135">
        <f t="shared" si="4"/>
        <v>53</v>
      </c>
      <c r="O30" s="135">
        <f t="shared" si="5"/>
        <v>2</v>
      </c>
      <c r="P30" s="291">
        <f t="shared" si="6"/>
        <v>55</v>
      </c>
      <c r="Q30" s="135">
        <f t="shared" si="7"/>
        <v>7</v>
      </c>
      <c r="R30" s="135">
        <f t="shared" si="8"/>
        <v>0</v>
      </c>
      <c r="S30" s="291">
        <f t="shared" si="9"/>
        <v>7</v>
      </c>
    </row>
    <row r="31" spans="1:19" s="132" customFormat="1">
      <c r="A31" s="133">
        <f t="shared" si="10"/>
        <v>39</v>
      </c>
      <c r="B31" s="166">
        <v>1</v>
      </c>
      <c r="C31" s="166">
        <v>0</v>
      </c>
      <c r="D31" s="167">
        <f t="shared" si="0"/>
        <v>1</v>
      </c>
      <c r="E31" s="166">
        <v>1</v>
      </c>
      <c r="F31" s="166">
        <v>0</v>
      </c>
      <c r="G31" s="167">
        <f t="shared" si="1"/>
        <v>1</v>
      </c>
      <c r="H31" s="166">
        <v>52</v>
      </c>
      <c r="I31" s="166">
        <v>2</v>
      </c>
      <c r="J31" s="167">
        <f t="shared" si="2"/>
        <v>54</v>
      </c>
      <c r="K31" s="166">
        <v>8</v>
      </c>
      <c r="L31" s="166">
        <v>0</v>
      </c>
      <c r="M31" s="167">
        <f t="shared" si="3"/>
        <v>8</v>
      </c>
      <c r="N31" s="135">
        <f t="shared" si="4"/>
        <v>53</v>
      </c>
      <c r="O31" s="135">
        <f t="shared" si="5"/>
        <v>2</v>
      </c>
      <c r="P31" s="291">
        <f t="shared" si="6"/>
        <v>55</v>
      </c>
      <c r="Q31" s="135">
        <f t="shared" si="7"/>
        <v>9</v>
      </c>
      <c r="R31" s="135">
        <f t="shared" si="8"/>
        <v>0</v>
      </c>
      <c r="S31" s="291">
        <f t="shared" si="9"/>
        <v>9</v>
      </c>
    </row>
    <row r="32" spans="1:19" s="132" customFormat="1">
      <c r="A32" s="133">
        <f t="shared" si="10"/>
        <v>40</v>
      </c>
      <c r="B32" s="166">
        <v>8</v>
      </c>
      <c r="C32" s="166">
        <v>0</v>
      </c>
      <c r="D32" s="167">
        <f t="shared" si="0"/>
        <v>8</v>
      </c>
      <c r="E32" s="166">
        <v>0</v>
      </c>
      <c r="F32" s="166">
        <v>0</v>
      </c>
      <c r="G32" s="167">
        <f t="shared" si="1"/>
        <v>0</v>
      </c>
      <c r="H32" s="166">
        <v>35</v>
      </c>
      <c r="I32" s="166">
        <v>2</v>
      </c>
      <c r="J32" s="167">
        <f t="shared" si="2"/>
        <v>37</v>
      </c>
      <c r="K32" s="166">
        <v>3</v>
      </c>
      <c r="L32" s="166">
        <v>0</v>
      </c>
      <c r="M32" s="167">
        <f t="shared" si="3"/>
        <v>3</v>
      </c>
      <c r="N32" s="135">
        <f t="shared" si="4"/>
        <v>43</v>
      </c>
      <c r="O32" s="135">
        <f t="shared" si="5"/>
        <v>2</v>
      </c>
      <c r="P32" s="291">
        <f t="shared" si="6"/>
        <v>45</v>
      </c>
      <c r="Q32" s="135">
        <f t="shared" si="7"/>
        <v>3</v>
      </c>
      <c r="R32" s="135">
        <f t="shared" si="8"/>
        <v>0</v>
      </c>
      <c r="S32" s="291">
        <f t="shared" si="9"/>
        <v>3</v>
      </c>
    </row>
    <row r="33" spans="1:19" s="132" customFormat="1">
      <c r="A33" s="133">
        <f t="shared" si="10"/>
        <v>41</v>
      </c>
      <c r="B33" s="166">
        <v>3</v>
      </c>
      <c r="C33" s="166">
        <v>0</v>
      </c>
      <c r="D33" s="167">
        <f t="shared" si="0"/>
        <v>3</v>
      </c>
      <c r="E33" s="166">
        <v>0</v>
      </c>
      <c r="F33" s="166">
        <v>0</v>
      </c>
      <c r="G33" s="167">
        <f t="shared" si="1"/>
        <v>0</v>
      </c>
      <c r="H33" s="166">
        <v>39</v>
      </c>
      <c r="I33" s="166">
        <v>2</v>
      </c>
      <c r="J33" s="167">
        <f t="shared" si="2"/>
        <v>41</v>
      </c>
      <c r="K33" s="166">
        <v>2</v>
      </c>
      <c r="L33" s="166">
        <v>0</v>
      </c>
      <c r="M33" s="167">
        <f t="shared" si="3"/>
        <v>2</v>
      </c>
      <c r="N33" s="135">
        <f t="shared" si="4"/>
        <v>42</v>
      </c>
      <c r="O33" s="135">
        <f t="shared" si="5"/>
        <v>2</v>
      </c>
      <c r="P33" s="291">
        <f t="shared" si="6"/>
        <v>44</v>
      </c>
      <c r="Q33" s="135">
        <f t="shared" si="7"/>
        <v>2</v>
      </c>
      <c r="R33" s="135">
        <f t="shared" si="8"/>
        <v>0</v>
      </c>
      <c r="S33" s="291">
        <f t="shared" si="9"/>
        <v>2</v>
      </c>
    </row>
    <row r="34" spans="1:19" s="132" customFormat="1">
      <c r="A34" s="133">
        <f t="shared" si="10"/>
        <v>42</v>
      </c>
      <c r="B34" s="166">
        <v>4</v>
      </c>
      <c r="C34" s="166">
        <v>1</v>
      </c>
      <c r="D34" s="167">
        <f t="shared" si="0"/>
        <v>5</v>
      </c>
      <c r="E34" s="166">
        <v>1</v>
      </c>
      <c r="F34" s="166">
        <v>0</v>
      </c>
      <c r="G34" s="167">
        <f t="shared" si="1"/>
        <v>1</v>
      </c>
      <c r="H34" s="166">
        <v>41</v>
      </c>
      <c r="I34" s="166">
        <v>1</v>
      </c>
      <c r="J34" s="167">
        <f t="shared" si="2"/>
        <v>42</v>
      </c>
      <c r="K34" s="166">
        <v>3</v>
      </c>
      <c r="L34" s="166">
        <v>0</v>
      </c>
      <c r="M34" s="167">
        <f t="shared" si="3"/>
        <v>3</v>
      </c>
      <c r="N34" s="135">
        <f t="shared" si="4"/>
        <v>45</v>
      </c>
      <c r="O34" s="135">
        <f t="shared" si="5"/>
        <v>2</v>
      </c>
      <c r="P34" s="291">
        <f t="shared" si="6"/>
        <v>47</v>
      </c>
      <c r="Q34" s="135">
        <f t="shared" si="7"/>
        <v>4</v>
      </c>
      <c r="R34" s="135">
        <f t="shared" si="8"/>
        <v>0</v>
      </c>
      <c r="S34" s="291">
        <f t="shared" si="9"/>
        <v>4</v>
      </c>
    </row>
    <row r="35" spans="1:19" s="132" customFormat="1">
      <c r="A35" s="133">
        <f t="shared" si="10"/>
        <v>43</v>
      </c>
      <c r="B35" s="166">
        <v>2</v>
      </c>
      <c r="C35" s="166">
        <v>1</v>
      </c>
      <c r="D35" s="167">
        <f t="shared" si="0"/>
        <v>3</v>
      </c>
      <c r="E35" s="166">
        <v>0</v>
      </c>
      <c r="F35" s="166">
        <v>0</v>
      </c>
      <c r="G35" s="167">
        <f t="shared" si="1"/>
        <v>0</v>
      </c>
      <c r="H35" s="166">
        <v>38</v>
      </c>
      <c r="I35" s="166">
        <v>0</v>
      </c>
      <c r="J35" s="167">
        <f t="shared" si="2"/>
        <v>38</v>
      </c>
      <c r="K35" s="166">
        <v>4</v>
      </c>
      <c r="L35" s="166">
        <v>0</v>
      </c>
      <c r="M35" s="167">
        <f t="shared" si="3"/>
        <v>4</v>
      </c>
      <c r="N35" s="135">
        <f t="shared" si="4"/>
        <v>40</v>
      </c>
      <c r="O35" s="135">
        <f t="shared" si="5"/>
        <v>1</v>
      </c>
      <c r="P35" s="291">
        <f t="shared" si="6"/>
        <v>41</v>
      </c>
      <c r="Q35" s="135">
        <f t="shared" si="7"/>
        <v>4</v>
      </c>
      <c r="R35" s="135">
        <f t="shared" si="8"/>
        <v>0</v>
      </c>
      <c r="S35" s="291">
        <f t="shared" si="9"/>
        <v>4</v>
      </c>
    </row>
    <row r="36" spans="1:19" s="132" customFormat="1">
      <c r="A36" s="133">
        <f t="shared" si="10"/>
        <v>44</v>
      </c>
      <c r="B36" s="166">
        <v>3</v>
      </c>
      <c r="C36" s="166">
        <v>0</v>
      </c>
      <c r="D36" s="167">
        <f t="shared" si="0"/>
        <v>3</v>
      </c>
      <c r="E36" s="166">
        <v>2</v>
      </c>
      <c r="F36" s="166">
        <v>0</v>
      </c>
      <c r="G36" s="167">
        <f t="shared" si="1"/>
        <v>2</v>
      </c>
      <c r="H36" s="166">
        <v>31</v>
      </c>
      <c r="I36" s="166">
        <v>2</v>
      </c>
      <c r="J36" s="167">
        <f t="shared" si="2"/>
        <v>33</v>
      </c>
      <c r="K36" s="166">
        <v>5</v>
      </c>
      <c r="L36" s="166">
        <v>0</v>
      </c>
      <c r="M36" s="167">
        <f t="shared" si="3"/>
        <v>5</v>
      </c>
      <c r="N36" s="135">
        <f t="shared" si="4"/>
        <v>34</v>
      </c>
      <c r="O36" s="135">
        <f t="shared" si="5"/>
        <v>2</v>
      </c>
      <c r="P36" s="291">
        <f t="shared" si="6"/>
        <v>36</v>
      </c>
      <c r="Q36" s="135">
        <f t="shared" si="7"/>
        <v>7</v>
      </c>
      <c r="R36" s="135">
        <f t="shared" si="8"/>
        <v>0</v>
      </c>
      <c r="S36" s="291">
        <f t="shared" si="9"/>
        <v>7</v>
      </c>
    </row>
    <row r="37" spans="1:19" s="132" customFormat="1">
      <c r="A37" s="133">
        <f t="shared" si="10"/>
        <v>45</v>
      </c>
      <c r="B37" s="166">
        <v>3</v>
      </c>
      <c r="C37" s="166">
        <v>0</v>
      </c>
      <c r="D37" s="167">
        <f t="shared" si="0"/>
        <v>3</v>
      </c>
      <c r="E37" s="166">
        <v>1</v>
      </c>
      <c r="F37" s="166">
        <v>0</v>
      </c>
      <c r="G37" s="167">
        <f t="shared" si="1"/>
        <v>1</v>
      </c>
      <c r="H37" s="166">
        <v>36</v>
      </c>
      <c r="I37" s="166">
        <v>0</v>
      </c>
      <c r="J37" s="167">
        <f t="shared" si="2"/>
        <v>36</v>
      </c>
      <c r="K37" s="166">
        <v>2</v>
      </c>
      <c r="L37" s="166">
        <v>0</v>
      </c>
      <c r="M37" s="167">
        <f t="shared" si="3"/>
        <v>2</v>
      </c>
      <c r="N37" s="135">
        <f t="shared" si="4"/>
        <v>39</v>
      </c>
      <c r="O37" s="135">
        <f t="shared" si="5"/>
        <v>0</v>
      </c>
      <c r="P37" s="291">
        <f t="shared" si="6"/>
        <v>39</v>
      </c>
      <c r="Q37" s="135">
        <f t="shared" si="7"/>
        <v>3</v>
      </c>
      <c r="R37" s="135">
        <f t="shared" si="8"/>
        <v>0</v>
      </c>
      <c r="S37" s="291">
        <f t="shared" si="9"/>
        <v>3</v>
      </c>
    </row>
    <row r="38" spans="1:19" s="132" customFormat="1">
      <c r="A38" s="133">
        <f t="shared" si="10"/>
        <v>46</v>
      </c>
      <c r="B38" s="166">
        <v>3</v>
      </c>
      <c r="C38" s="166">
        <v>0</v>
      </c>
      <c r="D38" s="167">
        <f t="shared" si="0"/>
        <v>3</v>
      </c>
      <c r="E38" s="166">
        <v>1</v>
      </c>
      <c r="F38" s="166">
        <v>0</v>
      </c>
      <c r="G38" s="167">
        <f t="shared" si="1"/>
        <v>1</v>
      </c>
      <c r="H38" s="166">
        <v>38</v>
      </c>
      <c r="I38" s="166">
        <v>2</v>
      </c>
      <c r="J38" s="167">
        <f t="shared" si="2"/>
        <v>40</v>
      </c>
      <c r="K38" s="166">
        <v>2</v>
      </c>
      <c r="L38" s="166">
        <v>0</v>
      </c>
      <c r="M38" s="167">
        <f t="shared" si="3"/>
        <v>2</v>
      </c>
      <c r="N38" s="135">
        <f t="shared" si="4"/>
        <v>41</v>
      </c>
      <c r="O38" s="135">
        <f t="shared" si="5"/>
        <v>2</v>
      </c>
      <c r="P38" s="291">
        <f t="shared" si="6"/>
        <v>43</v>
      </c>
      <c r="Q38" s="135">
        <f t="shared" si="7"/>
        <v>3</v>
      </c>
      <c r="R38" s="135">
        <f t="shared" si="8"/>
        <v>0</v>
      </c>
      <c r="S38" s="291">
        <f t="shared" si="9"/>
        <v>3</v>
      </c>
    </row>
    <row r="39" spans="1:19" s="132" customFormat="1">
      <c r="A39" s="133">
        <f t="shared" si="10"/>
        <v>47</v>
      </c>
      <c r="B39" s="166">
        <v>1</v>
      </c>
      <c r="C39" s="166">
        <v>0</v>
      </c>
      <c r="D39" s="167">
        <f t="shared" ref="D39:D70" si="11">B39+C39</f>
        <v>1</v>
      </c>
      <c r="E39" s="166">
        <v>0</v>
      </c>
      <c r="F39" s="166">
        <v>0</v>
      </c>
      <c r="G39" s="167">
        <f t="shared" ref="G39:G70" si="12">E39+F39</f>
        <v>0</v>
      </c>
      <c r="H39" s="166">
        <v>33</v>
      </c>
      <c r="I39" s="166">
        <v>0</v>
      </c>
      <c r="J39" s="167">
        <f t="shared" ref="J39:J70" si="13">H39+I39</f>
        <v>33</v>
      </c>
      <c r="K39" s="166">
        <v>0</v>
      </c>
      <c r="L39" s="166">
        <v>0</v>
      </c>
      <c r="M39" s="167">
        <f t="shared" ref="M39:M70" si="14">K39+L39</f>
        <v>0</v>
      </c>
      <c r="N39" s="135">
        <f t="shared" ref="N39:N72" si="15">+B39+H39</f>
        <v>34</v>
      </c>
      <c r="O39" s="135">
        <f t="shared" ref="O39:O72" si="16">+C39+I39</f>
        <v>0</v>
      </c>
      <c r="P39" s="291">
        <f t="shared" ref="P39:P70" si="17">+O39+N39</f>
        <v>34</v>
      </c>
      <c r="Q39" s="135">
        <f t="shared" ref="Q39:Q72" si="18">+E39+K39</f>
        <v>0</v>
      </c>
      <c r="R39" s="135">
        <f t="shared" ref="R39:R72" si="19">+F39+L39</f>
        <v>0</v>
      </c>
      <c r="S39" s="291">
        <f t="shared" ref="S39:S70" si="20">+R39+Q39</f>
        <v>0</v>
      </c>
    </row>
    <row r="40" spans="1:19" s="132" customFormat="1">
      <c r="A40" s="133">
        <f t="shared" ref="A40:A71" si="21">+A39+1</f>
        <v>48</v>
      </c>
      <c r="B40" s="166">
        <v>3</v>
      </c>
      <c r="C40" s="166">
        <v>0</v>
      </c>
      <c r="D40" s="167">
        <f t="shared" si="11"/>
        <v>3</v>
      </c>
      <c r="E40" s="166">
        <v>0</v>
      </c>
      <c r="F40" s="166">
        <v>0</v>
      </c>
      <c r="G40" s="167">
        <f t="shared" si="12"/>
        <v>0</v>
      </c>
      <c r="H40" s="166">
        <v>18</v>
      </c>
      <c r="I40" s="166">
        <v>1</v>
      </c>
      <c r="J40" s="167">
        <f t="shared" si="13"/>
        <v>19</v>
      </c>
      <c r="K40" s="166">
        <v>1</v>
      </c>
      <c r="L40" s="166">
        <v>0</v>
      </c>
      <c r="M40" s="167">
        <f t="shared" si="14"/>
        <v>1</v>
      </c>
      <c r="N40" s="135">
        <f t="shared" si="15"/>
        <v>21</v>
      </c>
      <c r="O40" s="135">
        <f t="shared" si="16"/>
        <v>1</v>
      </c>
      <c r="P40" s="291">
        <f t="shared" si="17"/>
        <v>22</v>
      </c>
      <c r="Q40" s="135">
        <f t="shared" si="18"/>
        <v>1</v>
      </c>
      <c r="R40" s="135">
        <f t="shared" si="19"/>
        <v>0</v>
      </c>
      <c r="S40" s="291">
        <f t="shared" si="20"/>
        <v>1</v>
      </c>
    </row>
    <row r="41" spans="1:19" s="132" customFormat="1">
      <c r="A41" s="133">
        <f t="shared" si="21"/>
        <v>49</v>
      </c>
      <c r="B41" s="166">
        <v>2</v>
      </c>
      <c r="C41" s="166">
        <v>0</v>
      </c>
      <c r="D41" s="167">
        <f t="shared" si="11"/>
        <v>2</v>
      </c>
      <c r="E41" s="166">
        <v>0</v>
      </c>
      <c r="F41" s="166">
        <v>0</v>
      </c>
      <c r="G41" s="167">
        <f t="shared" si="12"/>
        <v>0</v>
      </c>
      <c r="H41" s="166">
        <v>19</v>
      </c>
      <c r="I41" s="166">
        <v>0</v>
      </c>
      <c r="J41" s="167">
        <f t="shared" si="13"/>
        <v>19</v>
      </c>
      <c r="K41" s="166">
        <v>1</v>
      </c>
      <c r="L41" s="166">
        <v>1</v>
      </c>
      <c r="M41" s="167">
        <f t="shared" si="14"/>
        <v>2</v>
      </c>
      <c r="N41" s="135">
        <f t="shared" si="15"/>
        <v>21</v>
      </c>
      <c r="O41" s="135">
        <f t="shared" si="16"/>
        <v>0</v>
      </c>
      <c r="P41" s="291">
        <f t="shared" si="17"/>
        <v>21</v>
      </c>
      <c r="Q41" s="135">
        <f t="shared" si="18"/>
        <v>1</v>
      </c>
      <c r="R41" s="135">
        <f t="shared" si="19"/>
        <v>1</v>
      </c>
      <c r="S41" s="291">
        <f t="shared" si="20"/>
        <v>2</v>
      </c>
    </row>
    <row r="42" spans="1:19" s="132" customFormat="1">
      <c r="A42" s="133">
        <f t="shared" si="21"/>
        <v>50</v>
      </c>
      <c r="B42" s="166">
        <v>0</v>
      </c>
      <c r="C42" s="166">
        <v>0</v>
      </c>
      <c r="D42" s="167">
        <f t="shared" si="11"/>
        <v>0</v>
      </c>
      <c r="E42" s="166">
        <v>0</v>
      </c>
      <c r="F42" s="166">
        <v>0</v>
      </c>
      <c r="G42" s="167">
        <f t="shared" si="12"/>
        <v>0</v>
      </c>
      <c r="H42" s="166">
        <v>13</v>
      </c>
      <c r="I42" s="166">
        <v>1</v>
      </c>
      <c r="J42" s="167">
        <f t="shared" si="13"/>
        <v>14</v>
      </c>
      <c r="K42" s="166">
        <v>0</v>
      </c>
      <c r="L42" s="166">
        <v>0</v>
      </c>
      <c r="M42" s="167">
        <f t="shared" si="14"/>
        <v>0</v>
      </c>
      <c r="N42" s="135">
        <f t="shared" si="15"/>
        <v>13</v>
      </c>
      <c r="O42" s="135">
        <f t="shared" si="16"/>
        <v>1</v>
      </c>
      <c r="P42" s="291">
        <f t="shared" si="17"/>
        <v>14</v>
      </c>
      <c r="Q42" s="135">
        <f t="shared" si="18"/>
        <v>0</v>
      </c>
      <c r="R42" s="135">
        <f t="shared" si="19"/>
        <v>0</v>
      </c>
      <c r="S42" s="291">
        <f t="shared" si="20"/>
        <v>0</v>
      </c>
    </row>
    <row r="43" spans="1:19" s="132" customFormat="1">
      <c r="A43" s="133">
        <f t="shared" si="21"/>
        <v>51</v>
      </c>
      <c r="B43" s="166">
        <v>1</v>
      </c>
      <c r="C43" s="166">
        <v>0</v>
      </c>
      <c r="D43" s="167">
        <f t="shared" si="11"/>
        <v>1</v>
      </c>
      <c r="E43" s="166">
        <v>0</v>
      </c>
      <c r="F43" s="166">
        <v>0</v>
      </c>
      <c r="G43" s="167">
        <f t="shared" si="12"/>
        <v>0</v>
      </c>
      <c r="H43" s="166">
        <v>11</v>
      </c>
      <c r="I43" s="166">
        <v>2</v>
      </c>
      <c r="J43" s="167">
        <f t="shared" si="13"/>
        <v>13</v>
      </c>
      <c r="K43" s="166">
        <v>0</v>
      </c>
      <c r="L43" s="166">
        <v>0</v>
      </c>
      <c r="M43" s="167">
        <f t="shared" si="14"/>
        <v>0</v>
      </c>
      <c r="N43" s="135">
        <f t="shared" si="15"/>
        <v>12</v>
      </c>
      <c r="O43" s="135">
        <f t="shared" si="16"/>
        <v>2</v>
      </c>
      <c r="P43" s="291">
        <f t="shared" si="17"/>
        <v>14</v>
      </c>
      <c r="Q43" s="135">
        <f t="shared" si="18"/>
        <v>0</v>
      </c>
      <c r="R43" s="135">
        <f t="shared" si="19"/>
        <v>0</v>
      </c>
      <c r="S43" s="291">
        <f t="shared" si="20"/>
        <v>0</v>
      </c>
    </row>
    <row r="44" spans="1:19" s="132" customFormat="1">
      <c r="A44" s="133">
        <f t="shared" si="21"/>
        <v>52</v>
      </c>
      <c r="B44" s="166">
        <v>0</v>
      </c>
      <c r="C44" s="166">
        <v>0</v>
      </c>
      <c r="D44" s="167">
        <f t="shared" si="11"/>
        <v>0</v>
      </c>
      <c r="E44" s="166">
        <v>0</v>
      </c>
      <c r="F44" s="166">
        <v>0</v>
      </c>
      <c r="G44" s="167">
        <f t="shared" si="12"/>
        <v>0</v>
      </c>
      <c r="H44" s="166">
        <v>12</v>
      </c>
      <c r="I44" s="166">
        <v>0</v>
      </c>
      <c r="J44" s="167">
        <f t="shared" si="13"/>
        <v>12</v>
      </c>
      <c r="K44" s="166">
        <v>0</v>
      </c>
      <c r="L44" s="166">
        <v>0</v>
      </c>
      <c r="M44" s="167">
        <f t="shared" si="14"/>
        <v>0</v>
      </c>
      <c r="N44" s="135">
        <f t="shared" si="15"/>
        <v>12</v>
      </c>
      <c r="O44" s="135">
        <f t="shared" si="16"/>
        <v>0</v>
      </c>
      <c r="P44" s="291">
        <f t="shared" si="17"/>
        <v>12</v>
      </c>
      <c r="Q44" s="135">
        <f t="shared" si="18"/>
        <v>0</v>
      </c>
      <c r="R44" s="135">
        <f t="shared" si="19"/>
        <v>0</v>
      </c>
      <c r="S44" s="291">
        <f t="shared" si="20"/>
        <v>0</v>
      </c>
    </row>
    <row r="45" spans="1:19" s="132" customFormat="1">
      <c r="A45" s="133">
        <f t="shared" si="21"/>
        <v>53</v>
      </c>
      <c r="B45" s="166">
        <v>1</v>
      </c>
      <c r="C45" s="166">
        <v>0</v>
      </c>
      <c r="D45" s="167">
        <f t="shared" si="11"/>
        <v>1</v>
      </c>
      <c r="E45" s="166">
        <v>0</v>
      </c>
      <c r="F45" s="166">
        <v>0</v>
      </c>
      <c r="G45" s="167">
        <f t="shared" si="12"/>
        <v>0</v>
      </c>
      <c r="H45" s="166">
        <v>6</v>
      </c>
      <c r="I45" s="166">
        <v>0</v>
      </c>
      <c r="J45" s="167">
        <f t="shared" si="13"/>
        <v>6</v>
      </c>
      <c r="K45" s="166">
        <v>1</v>
      </c>
      <c r="L45" s="166">
        <v>0</v>
      </c>
      <c r="M45" s="167">
        <f t="shared" si="14"/>
        <v>1</v>
      </c>
      <c r="N45" s="135">
        <f t="shared" si="15"/>
        <v>7</v>
      </c>
      <c r="O45" s="135">
        <f t="shared" si="16"/>
        <v>0</v>
      </c>
      <c r="P45" s="291">
        <f t="shared" si="17"/>
        <v>7</v>
      </c>
      <c r="Q45" s="135">
        <f t="shared" si="18"/>
        <v>1</v>
      </c>
      <c r="R45" s="135">
        <f t="shared" si="19"/>
        <v>0</v>
      </c>
      <c r="S45" s="291">
        <f t="shared" si="20"/>
        <v>1</v>
      </c>
    </row>
    <row r="46" spans="1:19" s="132" customFormat="1">
      <c r="A46" s="133">
        <f t="shared" si="21"/>
        <v>54</v>
      </c>
      <c r="B46" s="166">
        <v>0</v>
      </c>
      <c r="C46" s="166">
        <v>0</v>
      </c>
      <c r="D46" s="167">
        <f t="shared" si="11"/>
        <v>0</v>
      </c>
      <c r="E46" s="166">
        <v>0</v>
      </c>
      <c r="F46" s="166">
        <v>0</v>
      </c>
      <c r="G46" s="167">
        <f t="shared" si="12"/>
        <v>0</v>
      </c>
      <c r="H46" s="166">
        <v>4</v>
      </c>
      <c r="I46" s="166">
        <v>1</v>
      </c>
      <c r="J46" s="167">
        <f t="shared" si="13"/>
        <v>5</v>
      </c>
      <c r="K46" s="166">
        <v>0</v>
      </c>
      <c r="L46" s="166">
        <v>0</v>
      </c>
      <c r="M46" s="167">
        <f t="shared" si="14"/>
        <v>0</v>
      </c>
      <c r="N46" s="135">
        <f t="shared" si="15"/>
        <v>4</v>
      </c>
      <c r="O46" s="135">
        <f t="shared" si="16"/>
        <v>1</v>
      </c>
      <c r="P46" s="291">
        <f t="shared" si="17"/>
        <v>5</v>
      </c>
      <c r="Q46" s="135">
        <f t="shared" si="18"/>
        <v>0</v>
      </c>
      <c r="R46" s="135">
        <f t="shared" si="19"/>
        <v>0</v>
      </c>
      <c r="S46" s="291">
        <f t="shared" si="20"/>
        <v>0</v>
      </c>
    </row>
    <row r="47" spans="1:19" s="132" customFormat="1">
      <c r="A47" s="133">
        <f t="shared" si="21"/>
        <v>55</v>
      </c>
      <c r="B47" s="166">
        <v>0</v>
      </c>
      <c r="C47" s="166">
        <v>1</v>
      </c>
      <c r="D47" s="167">
        <f t="shared" si="11"/>
        <v>1</v>
      </c>
      <c r="E47" s="166">
        <v>0</v>
      </c>
      <c r="F47" s="166">
        <v>0</v>
      </c>
      <c r="G47" s="167">
        <f t="shared" si="12"/>
        <v>0</v>
      </c>
      <c r="H47" s="166">
        <v>4</v>
      </c>
      <c r="I47" s="166">
        <v>1</v>
      </c>
      <c r="J47" s="167">
        <f t="shared" si="13"/>
        <v>5</v>
      </c>
      <c r="K47" s="166">
        <v>0</v>
      </c>
      <c r="L47" s="166">
        <v>0</v>
      </c>
      <c r="M47" s="167">
        <f t="shared" si="14"/>
        <v>0</v>
      </c>
      <c r="N47" s="135">
        <f t="shared" si="15"/>
        <v>4</v>
      </c>
      <c r="O47" s="135">
        <f t="shared" si="16"/>
        <v>2</v>
      </c>
      <c r="P47" s="291">
        <f t="shared" si="17"/>
        <v>6</v>
      </c>
      <c r="Q47" s="135">
        <f t="shared" si="18"/>
        <v>0</v>
      </c>
      <c r="R47" s="135">
        <f t="shared" si="19"/>
        <v>0</v>
      </c>
      <c r="S47" s="291">
        <f t="shared" si="20"/>
        <v>0</v>
      </c>
    </row>
    <row r="48" spans="1:19" s="132" customFormat="1">
      <c r="A48" s="133">
        <f t="shared" si="21"/>
        <v>56</v>
      </c>
      <c r="B48" s="166">
        <v>1</v>
      </c>
      <c r="C48" s="166">
        <v>0</v>
      </c>
      <c r="D48" s="167">
        <f t="shared" si="11"/>
        <v>1</v>
      </c>
      <c r="E48" s="166">
        <v>0</v>
      </c>
      <c r="F48" s="166">
        <v>0</v>
      </c>
      <c r="G48" s="167">
        <f t="shared" si="12"/>
        <v>0</v>
      </c>
      <c r="H48" s="166">
        <v>7</v>
      </c>
      <c r="I48" s="166">
        <v>0</v>
      </c>
      <c r="J48" s="167">
        <f t="shared" si="13"/>
        <v>7</v>
      </c>
      <c r="K48" s="166">
        <v>0</v>
      </c>
      <c r="L48" s="166">
        <v>0</v>
      </c>
      <c r="M48" s="167">
        <f t="shared" si="14"/>
        <v>0</v>
      </c>
      <c r="N48" s="135">
        <f t="shared" si="15"/>
        <v>8</v>
      </c>
      <c r="O48" s="135">
        <f t="shared" si="16"/>
        <v>0</v>
      </c>
      <c r="P48" s="291">
        <f t="shared" si="17"/>
        <v>8</v>
      </c>
      <c r="Q48" s="135">
        <f t="shared" si="18"/>
        <v>0</v>
      </c>
      <c r="R48" s="135">
        <f t="shared" si="19"/>
        <v>0</v>
      </c>
      <c r="S48" s="291">
        <f t="shared" si="20"/>
        <v>0</v>
      </c>
    </row>
    <row r="49" spans="1:19" s="132" customFormat="1">
      <c r="A49" s="133">
        <f t="shared" si="21"/>
        <v>57</v>
      </c>
      <c r="B49" s="166">
        <v>0</v>
      </c>
      <c r="C49" s="166">
        <v>0</v>
      </c>
      <c r="D49" s="167">
        <f t="shared" si="11"/>
        <v>0</v>
      </c>
      <c r="E49" s="166">
        <v>0</v>
      </c>
      <c r="F49" s="166">
        <v>0</v>
      </c>
      <c r="G49" s="167">
        <f t="shared" si="12"/>
        <v>0</v>
      </c>
      <c r="H49" s="166">
        <v>6</v>
      </c>
      <c r="I49" s="166">
        <v>0</v>
      </c>
      <c r="J49" s="167">
        <f t="shared" si="13"/>
        <v>6</v>
      </c>
      <c r="K49" s="166">
        <v>0</v>
      </c>
      <c r="L49" s="166">
        <v>0</v>
      </c>
      <c r="M49" s="167">
        <f t="shared" si="14"/>
        <v>0</v>
      </c>
      <c r="N49" s="135">
        <f t="shared" si="15"/>
        <v>6</v>
      </c>
      <c r="O49" s="135">
        <f t="shared" si="16"/>
        <v>0</v>
      </c>
      <c r="P49" s="291">
        <f t="shared" si="17"/>
        <v>6</v>
      </c>
      <c r="Q49" s="135">
        <f t="shared" si="18"/>
        <v>0</v>
      </c>
      <c r="R49" s="135">
        <f t="shared" si="19"/>
        <v>0</v>
      </c>
      <c r="S49" s="291">
        <f t="shared" si="20"/>
        <v>0</v>
      </c>
    </row>
    <row r="50" spans="1:19" s="132" customFormat="1">
      <c r="A50" s="133">
        <f t="shared" si="21"/>
        <v>58</v>
      </c>
      <c r="B50" s="166">
        <v>0</v>
      </c>
      <c r="C50" s="166">
        <v>0</v>
      </c>
      <c r="D50" s="167">
        <f t="shared" si="11"/>
        <v>0</v>
      </c>
      <c r="E50" s="166">
        <v>0</v>
      </c>
      <c r="F50" s="166">
        <v>0</v>
      </c>
      <c r="G50" s="167">
        <f t="shared" si="12"/>
        <v>0</v>
      </c>
      <c r="H50" s="166">
        <v>0</v>
      </c>
      <c r="I50" s="166">
        <v>0</v>
      </c>
      <c r="J50" s="167">
        <f t="shared" si="13"/>
        <v>0</v>
      </c>
      <c r="K50" s="166">
        <v>0</v>
      </c>
      <c r="L50" s="166">
        <v>0</v>
      </c>
      <c r="M50" s="167">
        <f t="shared" si="14"/>
        <v>0</v>
      </c>
      <c r="N50" s="135">
        <f t="shared" si="15"/>
        <v>0</v>
      </c>
      <c r="O50" s="135">
        <f t="shared" si="16"/>
        <v>0</v>
      </c>
      <c r="P50" s="291">
        <f t="shared" si="17"/>
        <v>0</v>
      </c>
      <c r="Q50" s="135">
        <f t="shared" si="18"/>
        <v>0</v>
      </c>
      <c r="R50" s="135">
        <f t="shared" si="19"/>
        <v>0</v>
      </c>
      <c r="S50" s="291">
        <f t="shared" si="20"/>
        <v>0</v>
      </c>
    </row>
    <row r="51" spans="1:19" s="132" customFormat="1">
      <c r="A51" s="133">
        <f t="shared" si="21"/>
        <v>59</v>
      </c>
      <c r="B51" s="166">
        <v>0</v>
      </c>
      <c r="C51" s="166">
        <v>0</v>
      </c>
      <c r="D51" s="167">
        <f t="shared" si="11"/>
        <v>0</v>
      </c>
      <c r="E51" s="166">
        <v>0</v>
      </c>
      <c r="F51" s="166">
        <v>0</v>
      </c>
      <c r="G51" s="167">
        <f t="shared" si="12"/>
        <v>0</v>
      </c>
      <c r="H51" s="166">
        <v>3</v>
      </c>
      <c r="I51" s="166">
        <v>0</v>
      </c>
      <c r="J51" s="167">
        <f t="shared" si="13"/>
        <v>3</v>
      </c>
      <c r="K51" s="166">
        <v>0</v>
      </c>
      <c r="L51" s="166">
        <v>0</v>
      </c>
      <c r="M51" s="167">
        <f t="shared" si="14"/>
        <v>0</v>
      </c>
      <c r="N51" s="135">
        <f t="shared" si="15"/>
        <v>3</v>
      </c>
      <c r="O51" s="135">
        <f t="shared" si="16"/>
        <v>0</v>
      </c>
      <c r="P51" s="291">
        <f t="shared" si="17"/>
        <v>3</v>
      </c>
      <c r="Q51" s="135">
        <f t="shared" si="18"/>
        <v>0</v>
      </c>
      <c r="R51" s="135">
        <f t="shared" si="19"/>
        <v>0</v>
      </c>
      <c r="S51" s="291">
        <f t="shared" si="20"/>
        <v>0</v>
      </c>
    </row>
    <row r="52" spans="1:19" s="132" customFormat="1">
      <c r="A52" s="133">
        <f t="shared" si="21"/>
        <v>60</v>
      </c>
      <c r="B52" s="166">
        <v>0</v>
      </c>
      <c r="C52" s="166">
        <v>0</v>
      </c>
      <c r="D52" s="167">
        <f t="shared" si="11"/>
        <v>0</v>
      </c>
      <c r="E52" s="166">
        <v>0</v>
      </c>
      <c r="F52" s="166">
        <v>0</v>
      </c>
      <c r="G52" s="167">
        <f t="shared" si="12"/>
        <v>0</v>
      </c>
      <c r="H52" s="166">
        <v>1</v>
      </c>
      <c r="I52" s="166">
        <v>0</v>
      </c>
      <c r="J52" s="167">
        <f t="shared" si="13"/>
        <v>1</v>
      </c>
      <c r="K52" s="166">
        <v>0</v>
      </c>
      <c r="L52" s="166">
        <v>0</v>
      </c>
      <c r="M52" s="167">
        <f t="shared" si="14"/>
        <v>0</v>
      </c>
      <c r="N52" s="135">
        <f t="shared" si="15"/>
        <v>1</v>
      </c>
      <c r="O52" s="135">
        <f t="shared" si="16"/>
        <v>0</v>
      </c>
      <c r="P52" s="291">
        <f t="shared" si="17"/>
        <v>1</v>
      </c>
      <c r="Q52" s="135">
        <f t="shared" si="18"/>
        <v>0</v>
      </c>
      <c r="R52" s="135">
        <f t="shared" si="19"/>
        <v>0</v>
      </c>
      <c r="S52" s="291">
        <f t="shared" si="20"/>
        <v>0</v>
      </c>
    </row>
    <row r="53" spans="1:19" s="132" customFormat="1">
      <c r="A53" s="133">
        <f t="shared" si="21"/>
        <v>61</v>
      </c>
      <c r="B53" s="166">
        <v>0</v>
      </c>
      <c r="C53" s="166">
        <v>0</v>
      </c>
      <c r="D53" s="167">
        <f t="shared" si="11"/>
        <v>0</v>
      </c>
      <c r="E53" s="166">
        <v>0</v>
      </c>
      <c r="F53" s="166">
        <v>0</v>
      </c>
      <c r="G53" s="167">
        <f t="shared" si="12"/>
        <v>0</v>
      </c>
      <c r="H53" s="166">
        <v>3</v>
      </c>
      <c r="I53" s="166">
        <v>1</v>
      </c>
      <c r="J53" s="167">
        <f t="shared" si="13"/>
        <v>4</v>
      </c>
      <c r="K53" s="166">
        <v>0</v>
      </c>
      <c r="L53" s="166">
        <v>0</v>
      </c>
      <c r="M53" s="167">
        <f t="shared" si="14"/>
        <v>0</v>
      </c>
      <c r="N53" s="135">
        <f t="shared" si="15"/>
        <v>3</v>
      </c>
      <c r="O53" s="135">
        <f t="shared" si="16"/>
        <v>1</v>
      </c>
      <c r="P53" s="291">
        <f t="shared" si="17"/>
        <v>4</v>
      </c>
      <c r="Q53" s="135">
        <f t="shared" si="18"/>
        <v>0</v>
      </c>
      <c r="R53" s="135">
        <f t="shared" si="19"/>
        <v>0</v>
      </c>
      <c r="S53" s="291">
        <f t="shared" si="20"/>
        <v>0</v>
      </c>
    </row>
    <row r="54" spans="1:19" s="132" customFormat="1">
      <c r="A54" s="133">
        <f t="shared" si="21"/>
        <v>62</v>
      </c>
      <c r="B54" s="166">
        <v>0</v>
      </c>
      <c r="C54" s="166">
        <v>0</v>
      </c>
      <c r="D54" s="167">
        <f t="shared" si="11"/>
        <v>0</v>
      </c>
      <c r="E54" s="166">
        <v>0</v>
      </c>
      <c r="F54" s="166">
        <v>0</v>
      </c>
      <c r="G54" s="167">
        <f t="shared" si="12"/>
        <v>0</v>
      </c>
      <c r="H54" s="166">
        <v>2</v>
      </c>
      <c r="I54" s="166">
        <v>0</v>
      </c>
      <c r="J54" s="167">
        <f t="shared" si="13"/>
        <v>2</v>
      </c>
      <c r="K54" s="166">
        <v>0</v>
      </c>
      <c r="L54" s="166">
        <v>0</v>
      </c>
      <c r="M54" s="167">
        <f t="shared" si="14"/>
        <v>0</v>
      </c>
      <c r="N54" s="135">
        <f t="shared" si="15"/>
        <v>2</v>
      </c>
      <c r="O54" s="135">
        <f t="shared" si="16"/>
        <v>0</v>
      </c>
      <c r="P54" s="291">
        <f t="shared" si="17"/>
        <v>2</v>
      </c>
      <c r="Q54" s="135">
        <f t="shared" si="18"/>
        <v>0</v>
      </c>
      <c r="R54" s="135">
        <f t="shared" si="19"/>
        <v>0</v>
      </c>
      <c r="S54" s="291">
        <f t="shared" si="20"/>
        <v>0</v>
      </c>
    </row>
    <row r="55" spans="1:19" s="132" customFormat="1">
      <c r="A55" s="133">
        <f t="shared" si="21"/>
        <v>63</v>
      </c>
      <c r="B55" s="166">
        <v>0</v>
      </c>
      <c r="C55" s="166">
        <v>0</v>
      </c>
      <c r="D55" s="167">
        <f t="shared" si="11"/>
        <v>0</v>
      </c>
      <c r="E55" s="166">
        <v>0</v>
      </c>
      <c r="F55" s="166">
        <v>0</v>
      </c>
      <c r="G55" s="167">
        <f t="shared" si="12"/>
        <v>0</v>
      </c>
      <c r="H55" s="166">
        <v>1</v>
      </c>
      <c r="I55" s="166">
        <v>1</v>
      </c>
      <c r="J55" s="167">
        <f t="shared" si="13"/>
        <v>2</v>
      </c>
      <c r="K55" s="166">
        <v>0</v>
      </c>
      <c r="L55" s="166">
        <v>0</v>
      </c>
      <c r="M55" s="167">
        <f t="shared" si="14"/>
        <v>0</v>
      </c>
      <c r="N55" s="135">
        <f t="shared" si="15"/>
        <v>1</v>
      </c>
      <c r="O55" s="135">
        <f t="shared" si="16"/>
        <v>1</v>
      </c>
      <c r="P55" s="291">
        <f t="shared" si="17"/>
        <v>2</v>
      </c>
      <c r="Q55" s="135">
        <f t="shared" si="18"/>
        <v>0</v>
      </c>
      <c r="R55" s="135">
        <f t="shared" si="19"/>
        <v>0</v>
      </c>
      <c r="S55" s="291">
        <f t="shared" si="20"/>
        <v>0</v>
      </c>
    </row>
    <row r="56" spans="1:19" s="132" customFormat="1">
      <c r="A56" s="133">
        <f t="shared" si="21"/>
        <v>64</v>
      </c>
      <c r="B56" s="166">
        <v>0</v>
      </c>
      <c r="C56" s="166">
        <v>0</v>
      </c>
      <c r="D56" s="167">
        <f t="shared" si="11"/>
        <v>0</v>
      </c>
      <c r="E56" s="166">
        <v>0</v>
      </c>
      <c r="F56" s="166">
        <v>0</v>
      </c>
      <c r="G56" s="167">
        <f t="shared" si="12"/>
        <v>0</v>
      </c>
      <c r="H56" s="166">
        <v>1</v>
      </c>
      <c r="I56" s="166">
        <v>0</v>
      </c>
      <c r="J56" s="167">
        <f t="shared" si="13"/>
        <v>1</v>
      </c>
      <c r="K56" s="166">
        <v>0</v>
      </c>
      <c r="L56" s="166">
        <v>0</v>
      </c>
      <c r="M56" s="167">
        <f t="shared" si="14"/>
        <v>0</v>
      </c>
      <c r="N56" s="135">
        <f t="shared" si="15"/>
        <v>1</v>
      </c>
      <c r="O56" s="135">
        <f t="shared" si="16"/>
        <v>0</v>
      </c>
      <c r="P56" s="291">
        <f t="shared" si="17"/>
        <v>1</v>
      </c>
      <c r="Q56" s="135">
        <f t="shared" si="18"/>
        <v>0</v>
      </c>
      <c r="R56" s="135">
        <f t="shared" si="19"/>
        <v>0</v>
      </c>
      <c r="S56" s="291">
        <f t="shared" si="20"/>
        <v>0</v>
      </c>
    </row>
    <row r="57" spans="1:19" s="132" customFormat="1">
      <c r="A57" s="133">
        <f t="shared" si="21"/>
        <v>65</v>
      </c>
      <c r="B57" s="166">
        <v>0</v>
      </c>
      <c r="C57" s="166">
        <v>0</v>
      </c>
      <c r="D57" s="167">
        <f t="shared" si="11"/>
        <v>0</v>
      </c>
      <c r="E57" s="166">
        <v>0</v>
      </c>
      <c r="F57" s="166">
        <v>0</v>
      </c>
      <c r="G57" s="167">
        <f t="shared" si="12"/>
        <v>0</v>
      </c>
      <c r="H57" s="166">
        <v>0</v>
      </c>
      <c r="I57" s="166">
        <v>0</v>
      </c>
      <c r="J57" s="167">
        <f t="shared" si="13"/>
        <v>0</v>
      </c>
      <c r="K57" s="166">
        <v>0</v>
      </c>
      <c r="L57" s="166">
        <v>0</v>
      </c>
      <c r="M57" s="167">
        <f t="shared" si="14"/>
        <v>0</v>
      </c>
      <c r="N57" s="135">
        <f t="shared" si="15"/>
        <v>0</v>
      </c>
      <c r="O57" s="135">
        <f t="shared" si="16"/>
        <v>0</v>
      </c>
      <c r="P57" s="291">
        <f t="shared" si="17"/>
        <v>0</v>
      </c>
      <c r="Q57" s="135">
        <f t="shared" si="18"/>
        <v>0</v>
      </c>
      <c r="R57" s="135">
        <f t="shared" si="19"/>
        <v>0</v>
      </c>
      <c r="S57" s="291">
        <f t="shared" si="20"/>
        <v>0</v>
      </c>
    </row>
    <row r="58" spans="1:19" s="132" customFormat="1">
      <c r="A58" s="133">
        <f t="shared" si="21"/>
        <v>66</v>
      </c>
      <c r="B58" s="166">
        <v>0</v>
      </c>
      <c r="C58" s="166">
        <v>0</v>
      </c>
      <c r="D58" s="167">
        <f t="shared" si="11"/>
        <v>0</v>
      </c>
      <c r="E58" s="166">
        <v>0</v>
      </c>
      <c r="F58" s="166">
        <v>0</v>
      </c>
      <c r="G58" s="167">
        <f t="shared" si="12"/>
        <v>0</v>
      </c>
      <c r="H58" s="166">
        <v>0</v>
      </c>
      <c r="I58" s="166">
        <v>0</v>
      </c>
      <c r="J58" s="167">
        <f t="shared" si="13"/>
        <v>0</v>
      </c>
      <c r="K58" s="166">
        <v>0</v>
      </c>
      <c r="L58" s="166">
        <v>0</v>
      </c>
      <c r="M58" s="167">
        <f t="shared" si="14"/>
        <v>0</v>
      </c>
      <c r="N58" s="135">
        <f t="shared" si="15"/>
        <v>0</v>
      </c>
      <c r="O58" s="135">
        <f t="shared" si="16"/>
        <v>0</v>
      </c>
      <c r="P58" s="291">
        <f t="shared" si="17"/>
        <v>0</v>
      </c>
      <c r="Q58" s="135">
        <f t="shared" si="18"/>
        <v>0</v>
      </c>
      <c r="R58" s="135">
        <f t="shared" si="19"/>
        <v>0</v>
      </c>
      <c r="S58" s="291">
        <f t="shared" si="20"/>
        <v>0</v>
      </c>
    </row>
    <row r="59" spans="1:19" s="132" customFormat="1">
      <c r="A59" s="133">
        <f t="shared" si="21"/>
        <v>67</v>
      </c>
      <c r="B59" s="166">
        <v>0</v>
      </c>
      <c r="C59" s="166">
        <v>0</v>
      </c>
      <c r="D59" s="167">
        <f t="shared" si="11"/>
        <v>0</v>
      </c>
      <c r="E59" s="166">
        <v>0</v>
      </c>
      <c r="F59" s="166">
        <v>0</v>
      </c>
      <c r="G59" s="167">
        <f t="shared" si="12"/>
        <v>0</v>
      </c>
      <c r="H59" s="166">
        <v>0</v>
      </c>
      <c r="I59" s="166">
        <v>0</v>
      </c>
      <c r="J59" s="167">
        <f t="shared" si="13"/>
        <v>0</v>
      </c>
      <c r="K59" s="166">
        <v>0</v>
      </c>
      <c r="L59" s="166">
        <v>0</v>
      </c>
      <c r="M59" s="167">
        <f t="shared" si="14"/>
        <v>0</v>
      </c>
      <c r="N59" s="135">
        <f t="shared" si="15"/>
        <v>0</v>
      </c>
      <c r="O59" s="135">
        <f t="shared" si="16"/>
        <v>0</v>
      </c>
      <c r="P59" s="291">
        <f t="shared" si="17"/>
        <v>0</v>
      </c>
      <c r="Q59" s="135">
        <f t="shared" si="18"/>
        <v>0</v>
      </c>
      <c r="R59" s="135">
        <f t="shared" si="19"/>
        <v>0</v>
      </c>
      <c r="S59" s="291">
        <f t="shared" si="20"/>
        <v>0</v>
      </c>
    </row>
    <row r="60" spans="1:19" s="132" customFormat="1">
      <c r="A60" s="133">
        <f t="shared" si="21"/>
        <v>68</v>
      </c>
      <c r="B60" s="166">
        <v>0</v>
      </c>
      <c r="C60" s="166">
        <v>0</v>
      </c>
      <c r="D60" s="167">
        <f t="shared" si="11"/>
        <v>0</v>
      </c>
      <c r="E60" s="166">
        <v>0</v>
      </c>
      <c r="F60" s="166">
        <v>0</v>
      </c>
      <c r="G60" s="167">
        <f t="shared" si="12"/>
        <v>0</v>
      </c>
      <c r="H60" s="166">
        <v>1</v>
      </c>
      <c r="I60" s="166">
        <v>1</v>
      </c>
      <c r="J60" s="167">
        <f t="shared" si="13"/>
        <v>2</v>
      </c>
      <c r="K60" s="166">
        <v>0</v>
      </c>
      <c r="L60" s="166">
        <v>0</v>
      </c>
      <c r="M60" s="167">
        <f t="shared" si="14"/>
        <v>0</v>
      </c>
      <c r="N60" s="135">
        <f t="shared" si="15"/>
        <v>1</v>
      </c>
      <c r="O60" s="135">
        <f t="shared" si="16"/>
        <v>1</v>
      </c>
      <c r="P60" s="291">
        <f t="shared" si="17"/>
        <v>2</v>
      </c>
      <c r="Q60" s="135">
        <f t="shared" si="18"/>
        <v>0</v>
      </c>
      <c r="R60" s="135">
        <f t="shared" si="19"/>
        <v>0</v>
      </c>
      <c r="S60" s="291">
        <f t="shared" si="20"/>
        <v>0</v>
      </c>
    </row>
    <row r="61" spans="1:19" s="132" customFormat="1">
      <c r="A61" s="133">
        <f t="shared" si="21"/>
        <v>69</v>
      </c>
      <c r="B61" s="166">
        <v>0</v>
      </c>
      <c r="C61" s="166">
        <v>0</v>
      </c>
      <c r="D61" s="167">
        <f t="shared" si="11"/>
        <v>0</v>
      </c>
      <c r="E61" s="166">
        <v>0</v>
      </c>
      <c r="F61" s="166">
        <v>0</v>
      </c>
      <c r="G61" s="167">
        <f t="shared" si="12"/>
        <v>0</v>
      </c>
      <c r="H61" s="166">
        <v>0</v>
      </c>
      <c r="I61" s="166">
        <v>0</v>
      </c>
      <c r="J61" s="167">
        <f t="shared" si="13"/>
        <v>0</v>
      </c>
      <c r="K61" s="166">
        <v>0</v>
      </c>
      <c r="L61" s="166">
        <v>0</v>
      </c>
      <c r="M61" s="167">
        <f t="shared" si="14"/>
        <v>0</v>
      </c>
      <c r="N61" s="135">
        <f t="shared" si="15"/>
        <v>0</v>
      </c>
      <c r="O61" s="135">
        <f t="shared" si="16"/>
        <v>0</v>
      </c>
      <c r="P61" s="291">
        <f t="shared" si="17"/>
        <v>0</v>
      </c>
      <c r="Q61" s="135">
        <f t="shared" si="18"/>
        <v>0</v>
      </c>
      <c r="R61" s="135">
        <f t="shared" si="19"/>
        <v>0</v>
      </c>
      <c r="S61" s="291">
        <f t="shared" si="20"/>
        <v>0</v>
      </c>
    </row>
    <row r="62" spans="1:19" s="132" customFormat="1">
      <c r="A62" s="133">
        <f t="shared" si="21"/>
        <v>70</v>
      </c>
      <c r="B62" s="166">
        <v>0</v>
      </c>
      <c r="C62" s="166">
        <v>0</v>
      </c>
      <c r="D62" s="167">
        <f t="shared" si="11"/>
        <v>0</v>
      </c>
      <c r="E62" s="166">
        <v>0</v>
      </c>
      <c r="F62" s="166">
        <v>0</v>
      </c>
      <c r="G62" s="167">
        <f t="shared" si="12"/>
        <v>0</v>
      </c>
      <c r="H62" s="166">
        <v>0</v>
      </c>
      <c r="I62" s="166">
        <v>0</v>
      </c>
      <c r="J62" s="167">
        <f t="shared" si="13"/>
        <v>0</v>
      </c>
      <c r="K62" s="166">
        <v>0</v>
      </c>
      <c r="L62" s="166">
        <v>0</v>
      </c>
      <c r="M62" s="167">
        <f t="shared" si="14"/>
        <v>0</v>
      </c>
      <c r="N62" s="135">
        <f t="shared" si="15"/>
        <v>0</v>
      </c>
      <c r="O62" s="135">
        <f t="shared" si="16"/>
        <v>0</v>
      </c>
      <c r="P62" s="291">
        <f t="shared" si="17"/>
        <v>0</v>
      </c>
      <c r="Q62" s="135">
        <f t="shared" si="18"/>
        <v>0</v>
      </c>
      <c r="R62" s="135">
        <f t="shared" si="19"/>
        <v>0</v>
      </c>
      <c r="S62" s="291">
        <f t="shared" si="20"/>
        <v>0</v>
      </c>
    </row>
    <row r="63" spans="1:19" s="132" customFormat="1">
      <c r="A63" s="133">
        <f t="shared" si="21"/>
        <v>71</v>
      </c>
      <c r="B63" s="166">
        <v>0</v>
      </c>
      <c r="C63" s="166">
        <v>0</v>
      </c>
      <c r="D63" s="167">
        <f t="shared" si="11"/>
        <v>0</v>
      </c>
      <c r="E63" s="166">
        <v>0</v>
      </c>
      <c r="F63" s="166">
        <v>0</v>
      </c>
      <c r="G63" s="167">
        <f t="shared" si="12"/>
        <v>0</v>
      </c>
      <c r="H63" s="166">
        <v>0</v>
      </c>
      <c r="I63" s="166">
        <v>0</v>
      </c>
      <c r="J63" s="167">
        <f t="shared" si="13"/>
        <v>0</v>
      </c>
      <c r="K63" s="166">
        <v>1</v>
      </c>
      <c r="L63" s="166">
        <v>0</v>
      </c>
      <c r="M63" s="167">
        <f t="shared" si="14"/>
        <v>1</v>
      </c>
      <c r="N63" s="135">
        <f t="shared" si="15"/>
        <v>0</v>
      </c>
      <c r="O63" s="135">
        <f t="shared" si="16"/>
        <v>0</v>
      </c>
      <c r="P63" s="291">
        <f t="shared" si="17"/>
        <v>0</v>
      </c>
      <c r="Q63" s="135">
        <f t="shared" si="18"/>
        <v>1</v>
      </c>
      <c r="R63" s="135">
        <f t="shared" si="19"/>
        <v>0</v>
      </c>
      <c r="S63" s="291">
        <f t="shared" si="20"/>
        <v>1</v>
      </c>
    </row>
    <row r="64" spans="1:19" s="132" customFormat="1">
      <c r="A64" s="133">
        <f t="shared" si="21"/>
        <v>72</v>
      </c>
      <c r="B64" s="166">
        <v>0</v>
      </c>
      <c r="C64" s="166">
        <v>0</v>
      </c>
      <c r="D64" s="167">
        <f t="shared" si="11"/>
        <v>0</v>
      </c>
      <c r="E64" s="166">
        <v>0</v>
      </c>
      <c r="F64" s="166">
        <v>0</v>
      </c>
      <c r="G64" s="167">
        <f t="shared" si="12"/>
        <v>0</v>
      </c>
      <c r="H64" s="166">
        <v>0</v>
      </c>
      <c r="I64" s="166">
        <v>0</v>
      </c>
      <c r="J64" s="167">
        <f t="shared" si="13"/>
        <v>0</v>
      </c>
      <c r="K64" s="166">
        <v>0</v>
      </c>
      <c r="L64" s="166">
        <v>0</v>
      </c>
      <c r="M64" s="167">
        <f t="shared" si="14"/>
        <v>0</v>
      </c>
      <c r="N64" s="135">
        <f t="shared" si="15"/>
        <v>0</v>
      </c>
      <c r="O64" s="135">
        <f t="shared" si="16"/>
        <v>0</v>
      </c>
      <c r="P64" s="291">
        <f t="shared" si="17"/>
        <v>0</v>
      </c>
      <c r="Q64" s="135">
        <f t="shared" si="18"/>
        <v>0</v>
      </c>
      <c r="R64" s="135">
        <f t="shared" si="19"/>
        <v>0</v>
      </c>
      <c r="S64" s="291">
        <f t="shared" si="20"/>
        <v>0</v>
      </c>
    </row>
    <row r="65" spans="1:19" s="132" customFormat="1">
      <c r="A65" s="133">
        <f t="shared" si="21"/>
        <v>73</v>
      </c>
      <c r="B65" s="166">
        <v>0</v>
      </c>
      <c r="C65" s="166">
        <v>0</v>
      </c>
      <c r="D65" s="167">
        <f t="shared" si="11"/>
        <v>0</v>
      </c>
      <c r="E65" s="166">
        <v>0</v>
      </c>
      <c r="F65" s="166">
        <v>0</v>
      </c>
      <c r="G65" s="167">
        <f t="shared" si="12"/>
        <v>0</v>
      </c>
      <c r="H65" s="166">
        <v>0</v>
      </c>
      <c r="I65" s="166">
        <v>0</v>
      </c>
      <c r="J65" s="167">
        <f t="shared" si="13"/>
        <v>0</v>
      </c>
      <c r="K65" s="166">
        <v>0</v>
      </c>
      <c r="L65" s="166">
        <v>0</v>
      </c>
      <c r="M65" s="167">
        <f t="shared" si="14"/>
        <v>0</v>
      </c>
      <c r="N65" s="135">
        <f t="shared" si="15"/>
        <v>0</v>
      </c>
      <c r="O65" s="135">
        <f t="shared" si="16"/>
        <v>0</v>
      </c>
      <c r="P65" s="291">
        <f t="shared" si="17"/>
        <v>0</v>
      </c>
      <c r="Q65" s="135">
        <f t="shared" si="18"/>
        <v>0</v>
      </c>
      <c r="R65" s="135">
        <f t="shared" si="19"/>
        <v>0</v>
      </c>
      <c r="S65" s="291">
        <f t="shared" si="20"/>
        <v>0</v>
      </c>
    </row>
    <row r="66" spans="1:19" s="132" customFormat="1">
      <c r="A66" s="133">
        <f t="shared" si="21"/>
        <v>74</v>
      </c>
      <c r="B66" s="166">
        <v>0</v>
      </c>
      <c r="C66" s="166">
        <v>0</v>
      </c>
      <c r="D66" s="167">
        <f t="shared" si="11"/>
        <v>0</v>
      </c>
      <c r="E66" s="166">
        <v>0</v>
      </c>
      <c r="F66" s="166">
        <v>0</v>
      </c>
      <c r="G66" s="167">
        <f t="shared" si="12"/>
        <v>0</v>
      </c>
      <c r="H66" s="166">
        <v>0</v>
      </c>
      <c r="I66" s="166">
        <v>0</v>
      </c>
      <c r="J66" s="167">
        <f t="shared" si="13"/>
        <v>0</v>
      </c>
      <c r="K66" s="166">
        <v>0</v>
      </c>
      <c r="L66" s="166">
        <v>0</v>
      </c>
      <c r="M66" s="167">
        <f t="shared" si="14"/>
        <v>0</v>
      </c>
      <c r="N66" s="135">
        <f t="shared" si="15"/>
        <v>0</v>
      </c>
      <c r="O66" s="135">
        <f t="shared" si="16"/>
        <v>0</v>
      </c>
      <c r="P66" s="291">
        <f t="shared" si="17"/>
        <v>0</v>
      </c>
      <c r="Q66" s="135">
        <f t="shared" si="18"/>
        <v>0</v>
      </c>
      <c r="R66" s="135">
        <f t="shared" si="19"/>
        <v>0</v>
      </c>
      <c r="S66" s="291">
        <f t="shared" si="20"/>
        <v>0</v>
      </c>
    </row>
    <row r="67" spans="1:19" s="132" customFormat="1">
      <c r="A67" s="133">
        <f t="shared" si="21"/>
        <v>75</v>
      </c>
      <c r="B67" s="166">
        <v>0</v>
      </c>
      <c r="C67" s="166">
        <v>0</v>
      </c>
      <c r="D67" s="167">
        <f t="shared" si="11"/>
        <v>0</v>
      </c>
      <c r="E67" s="166">
        <v>0</v>
      </c>
      <c r="F67" s="166">
        <v>0</v>
      </c>
      <c r="G67" s="167">
        <f t="shared" si="12"/>
        <v>0</v>
      </c>
      <c r="H67" s="166">
        <v>0</v>
      </c>
      <c r="I67" s="166">
        <v>0</v>
      </c>
      <c r="J67" s="167">
        <f t="shared" si="13"/>
        <v>0</v>
      </c>
      <c r="K67" s="166">
        <v>0</v>
      </c>
      <c r="L67" s="166">
        <v>0</v>
      </c>
      <c r="M67" s="167">
        <f t="shared" si="14"/>
        <v>0</v>
      </c>
      <c r="N67" s="135">
        <f t="shared" si="15"/>
        <v>0</v>
      </c>
      <c r="O67" s="135">
        <f t="shared" si="16"/>
        <v>0</v>
      </c>
      <c r="P67" s="291">
        <f t="shared" si="17"/>
        <v>0</v>
      </c>
      <c r="Q67" s="135">
        <f t="shared" si="18"/>
        <v>0</v>
      </c>
      <c r="R67" s="135">
        <f t="shared" si="19"/>
        <v>0</v>
      </c>
      <c r="S67" s="291">
        <f t="shared" si="20"/>
        <v>0</v>
      </c>
    </row>
    <row r="68" spans="1:19" s="132" customFormat="1">
      <c r="A68" s="133">
        <f t="shared" si="21"/>
        <v>76</v>
      </c>
      <c r="B68" s="166">
        <v>0</v>
      </c>
      <c r="C68" s="166">
        <v>0</v>
      </c>
      <c r="D68" s="167">
        <f t="shared" si="11"/>
        <v>0</v>
      </c>
      <c r="E68" s="166">
        <v>0</v>
      </c>
      <c r="F68" s="166">
        <v>0</v>
      </c>
      <c r="G68" s="167">
        <f t="shared" si="12"/>
        <v>0</v>
      </c>
      <c r="H68" s="166">
        <v>0</v>
      </c>
      <c r="I68" s="166">
        <v>0</v>
      </c>
      <c r="J68" s="167">
        <f t="shared" si="13"/>
        <v>0</v>
      </c>
      <c r="K68" s="166">
        <v>0</v>
      </c>
      <c r="L68" s="166">
        <v>0</v>
      </c>
      <c r="M68" s="167">
        <f t="shared" si="14"/>
        <v>0</v>
      </c>
      <c r="N68" s="135">
        <f t="shared" si="15"/>
        <v>0</v>
      </c>
      <c r="O68" s="135">
        <f t="shared" si="16"/>
        <v>0</v>
      </c>
      <c r="P68" s="291">
        <f t="shared" si="17"/>
        <v>0</v>
      </c>
      <c r="Q68" s="135">
        <f t="shared" si="18"/>
        <v>0</v>
      </c>
      <c r="R68" s="135">
        <f t="shared" si="19"/>
        <v>0</v>
      </c>
      <c r="S68" s="291">
        <f t="shared" si="20"/>
        <v>0</v>
      </c>
    </row>
    <row r="69" spans="1:19" s="132" customFormat="1">
      <c r="A69" s="133">
        <f t="shared" si="21"/>
        <v>77</v>
      </c>
      <c r="B69" s="166">
        <v>0</v>
      </c>
      <c r="C69" s="166">
        <v>0</v>
      </c>
      <c r="D69" s="167">
        <f t="shared" si="11"/>
        <v>0</v>
      </c>
      <c r="E69" s="166">
        <v>0</v>
      </c>
      <c r="F69" s="166">
        <v>0</v>
      </c>
      <c r="G69" s="167">
        <f t="shared" si="12"/>
        <v>0</v>
      </c>
      <c r="H69" s="166">
        <v>1</v>
      </c>
      <c r="I69" s="166">
        <v>0</v>
      </c>
      <c r="J69" s="167">
        <f t="shared" si="13"/>
        <v>1</v>
      </c>
      <c r="K69" s="166">
        <v>1</v>
      </c>
      <c r="L69" s="166">
        <v>0</v>
      </c>
      <c r="M69" s="167">
        <f t="shared" si="14"/>
        <v>1</v>
      </c>
      <c r="N69" s="135">
        <f t="shared" si="15"/>
        <v>1</v>
      </c>
      <c r="O69" s="135">
        <f t="shared" si="16"/>
        <v>0</v>
      </c>
      <c r="P69" s="291">
        <f t="shared" si="17"/>
        <v>1</v>
      </c>
      <c r="Q69" s="135">
        <f t="shared" si="18"/>
        <v>1</v>
      </c>
      <c r="R69" s="135">
        <f t="shared" si="19"/>
        <v>0</v>
      </c>
      <c r="S69" s="291">
        <f t="shared" si="20"/>
        <v>1</v>
      </c>
    </row>
    <row r="70" spans="1:19" s="132" customFormat="1">
      <c r="A70" s="133">
        <f t="shared" si="21"/>
        <v>78</v>
      </c>
      <c r="B70" s="166">
        <v>0</v>
      </c>
      <c r="C70" s="166">
        <v>0</v>
      </c>
      <c r="D70" s="167">
        <f t="shared" si="11"/>
        <v>0</v>
      </c>
      <c r="E70" s="166">
        <v>0</v>
      </c>
      <c r="F70" s="166">
        <v>0</v>
      </c>
      <c r="G70" s="167">
        <f t="shared" si="12"/>
        <v>0</v>
      </c>
      <c r="H70" s="166">
        <v>0</v>
      </c>
      <c r="I70" s="166">
        <v>0</v>
      </c>
      <c r="J70" s="167">
        <f t="shared" si="13"/>
        <v>0</v>
      </c>
      <c r="K70" s="166">
        <v>0</v>
      </c>
      <c r="L70" s="166">
        <v>0</v>
      </c>
      <c r="M70" s="167">
        <f t="shared" si="14"/>
        <v>0</v>
      </c>
      <c r="N70" s="135">
        <f t="shared" si="15"/>
        <v>0</v>
      </c>
      <c r="O70" s="135">
        <f t="shared" si="16"/>
        <v>0</v>
      </c>
      <c r="P70" s="291">
        <f t="shared" si="17"/>
        <v>0</v>
      </c>
      <c r="Q70" s="135">
        <f t="shared" si="18"/>
        <v>0</v>
      </c>
      <c r="R70" s="135">
        <f t="shared" si="19"/>
        <v>0</v>
      </c>
      <c r="S70" s="291">
        <f t="shared" si="20"/>
        <v>0</v>
      </c>
    </row>
    <row r="71" spans="1:19" s="132" customFormat="1">
      <c r="A71" s="133">
        <f t="shared" si="21"/>
        <v>79</v>
      </c>
      <c r="B71" s="166">
        <v>0</v>
      </c>
      <c r="C71" s="166">
        <v>0</v>
      </c>
      <c r="D71" s="167">
        <f t="shared" ref="D71:D72" si="22">B71+C71</f>
        <v>0</v>
      </c>
      <c r="E71" s="166">
        <v>0</v>
      </c>
      <c r="F71" s="166">
        <v>0</v>
      </c>
      <c r="G71" s="167">
        <f t="shared" ref="G71:G72" si="23">E71+F71</f>
        <v>0</v>
      </c>
      <c r="H71" s="166">
        <v>0</v>
      </c>
      <c r="I71" s="166">
        <v>0</v>
      </c>
      <c r="J71" s="167">
        <f t="shared" ref="J71:J72" si="24">H71+I71</f>
        <v>0</v>
      </c>
      <c r="K71" s="166">
        <v>0</v>
      </c>
      <c r="L71" s="166">
        <v>0</v>
      </c>
      <c r="M71" s="167">
        <f t="shared" ref="M71:M72" si="25">K71+L71</f>
        <v>0</v>
      </c>
      <c r="N71" s="135">
        <f t="shared" si="15"/>
        <v>0</v>
      </c>
      <c r="O71" s="135">
        <f t="shared" si="16"/>
        <v>0</v>
      </c>
      <c r="P71" s="291">
        <f t="shared" ref="P71:P72" si="26">+O71+N71</f>
        <v>0</v>
      </c>
      <c r="Q71" s="135">
        <f t="shared" si="18"/>
        <v>0</v>
      </c>
      <c r="R71" s="135">
        <f t="shared" si="19"/>
        <v>0</v>
      </c>
      <c r="S71" s="291">
        <f t="shared" ref="S71:S72" si="27">+R71+Q71</f>
        <v>0</v>
      </c>
    </row>
    <row r="72" spans="1:19" s="132" customFormat="1">
      <c r="A72" s="133" t="s">
        <v>3231</v>
      </c>
      <c r="B72" s="166">
        <v>0</v>
      </c>
      <c r="C72" s="166">
        <v>0</v>
      </c>
      <c r="D72" s="167">
        <f t="shared" si="22"/>
        <v>0</v>
      </c>
      <c r="E72" s="166">
        <v>0</v>
      </c>
      <c r="F72" s="166">
        <v>0</v>
      </c>
      <c r="G72" s="167">
        <f t="shared" si="23"/>
        <v>0</v>
      </c>
      <c r="H72" s="166">
        <v>0</v>
      </c>
      <c r="I72" s="166">
        <v>0</v>
      </c>
      <c r="J72" s="167">
        <f t="shared" si="24"/>
        <v>0</v>
      </c>
      <c r="K72" s="166">
        <v>0</v>
      </c>
      <c r="L72" s="166">
        <v>0</v>
      </c>
      <c r="M72" s="167">
        <f t="shared" si="25"/>
        <v>0</v>
      </c>
      <c r="N72" s="135">
        <f t="shared" si="15"/>
        <v>0</v>
      </c>
      <c r="O72" s="135">
        <f t="shared" si="16"/>
        <v>0</v>
      </c>
      <c r="P72" s="291">
        <f t="shared" si="26"/>
        <v>0</v>
      </c>
      <c r="Q72" s="135">
        <f t="shared" si="18"/>
        <v>0</v>
      </c>
      <c r="R72" s="135">
        <f t="shared" si="19"/>
        <v>0</v>
      </c>
      <c r="S72" s="291">
        <f t="shared" si="27"/>
        <v>0</v>
      </c>
    </row>
    <row r="73" spans="1:19" s="132" customFormat="1" ht="25.5" customHeight="1">
      <c r="A73" s="377" t="s">
        <v>1010</v>
      </c>
      <c r="B73" s="102">
        <f t="shared" ref="B73:S73" si="28">SUM(B7:B72)</f>
        <v>110</v>
      </c>
      <c r="C73" s="102">
        <f t="shared" si="28"/>
        <v>5</v>
      </c>
      <c r="D73" s="102">
        <f t="shared" si="28"/>
        <v>115</v>
      </c>
      <c r="E73" s="102">
        <f t="shared" si="28"/>
        <v>15</v>
      </c>
      <c r="F73" s="102">
        <f t="shared" si="28"/>
        <v>2</v>
      </c>
      <c r="G73" s="102">
        <f t="shared" si="28"/>
        <v>17</v>
      </c>
      <c r="H73" s="102">
        <f t="shared" si="28"/>
        <v>1254</v>
      </c>
      <c r="I73" s="102">
        <f t="shared" si="28"/>
        <v>52</v>
      </c>
      <c r="J73" s="102">
        <f t="shared" si="28"/>
        <v>1306</v>
      </c>
      <c r="K73" s="102">
        <f t="shared" si="28"/>
        <v>70</v>
      </c>
      <c r="L73" s="102">
        <f t="shared" si="28"/>
        <v>1</v>
      </c>
      <c r="M73" s="102">
        <f t="shared" si="28"/>
        <v>71</v>
      </c>
      <c r="N73" s="102">
        <f t="shared" si="28"/>
        <v>1364</v>
      </c>
      <c r="O73" s="102">
        <f t="shared" si="28"/>
        <v>57</v>
      </c>
      <c r="P73" s="102">
        <f t="shared" si="28"/>
        <v>1421</v>
      </c>
      <c r="Q73" s="102">
        <f t="shared" si="28"/>
        <v>85</v>
      </c>
      <c r="R73" s="102">
        <f t="shared" si="28"/>
        <v>3</v>
      </c>
      <c r="S73" s="102">
        <f t="shared" si="28"/>
        <v>88</v>
      </c>
    </row>
  </sheetData>
  <mergeCells count="13">
    <mergeCell ref="N4:S4"/>
    <mergeCell ref="N5:P5"/>
    <mergeCell ref="Q5:S5"/>
    <mergeCell ref="A1:S1"/>
    <mergeCell ref="A2:S2"/>
    <mergeCell ref="R3:S3"/>
    <mergeCell ref="K5:M5"/>
    <mergeCell ref="A4:A6"/>
    <mergeCell ref="B4:G4"/>
    <mergeCell ref="H4:M4"/>
    <mergeCell ref="B5:D5"/>
    <mergeCell ref="E5:G5"/>
    <mergeCell ref="H5:J5"/>
  </mergeCells>
  <printOptions horizontalCentered="1" verticalCentered="1" gridLinesSet="0"/>
  <pageMargins left="0" right="0" top="0" bottom="0" header="0" footer="0"/>
  <pageSetup paperSize="9" scale="75" orientation="portrait" r:id="rId1"/>
  <headerFooter alignWithMargins="0"/>
  <ignoredErrors>
    <ignoredError sqref="P7 P8:P69 P70:P72" formula="1"/>
  </ignoredErrors>
</worksheet>
</file>

<file path=xl/worksheets/sheet14.xml><?xml version="1.0" encoding="utf-8"?>
<worksheet xmlns="http://schemas.openxmlformats.org/spreadsheetml/2006/main" xmlns:r="http://schemas.openxmlformats.org/officeDocument/2006/relationships">
  <sheetPr>
    <tabColor theme="0" tint="-0.249977111117893"/>
  </sheetPr>
  <dimension ref="A1:T20"/>
  <sheetViews>
    <sheetView showGridLines="0" workbookViewId="0">
      <pane xSplit="2" ySplit="5" topLeftCell="C12" activePane="bottomRight" state="frozen"/>
      <selection activeCell="A30" sqref="A30:I33"/>
      <selection pane="topRight" activeCell="A30" sqref="A30:I33"/>
      <selection pane="bottomLeft" activeCell="A30" sqref="A30:I33"/>
      <selection pane="bottomRight" activeCell="G6" sqref="G6"/>
    </sheetView>
  </sheetViews>
  <sheetFormatPr defaultColWidth="9.140625" defaultRowHeight="12.75"/>
  <cols>
    <col min="1" max="1" width="6.140625" style="120" customWidth="1"/>
    <col min="2" max="2" width="22.85546875" style="120" customWidth="1"/>
    <col min="3" max="8" width="6.5703125" style="120" customWidth="1"/>
    <col min="9" max="14" width="6.42578125" style="120" customWidth="1"/>
    <col min="15" max="15" width="6" style="120" bestFit="1" customWidth="1"/>
    <col min="16" max="16" width="6.28515625" style="120" bestFit="1" customWidth="1"/>
    <col min="17" max="17" width="6.7109375" style="120" bestFit="1" customWidth="1"/>
    <col min="18" max="18" width="6" style="120" bestFit="1" customWidth="1"/>
    <col min="19" max="19" width="6.28515625" style="120" bestFit="1" customWidth="1"/>
    <col min="20" max="20" width="6.7109375" style="120" bestFit="1" customWidth="1"/>
    <col min="21" max="16384" width="9.140625" style="120"/>
  </cols>
  <sheetData>
    <row r="1" spans="1:20" ht="30.75" customHeight="1">
      <c r="A1" s="813" t="s">
        <v>3084</v>
      </c>
      <c r="B1" s="813"/>
      <c r="C1" s="813"/>
      <c r="D1" s="813"/>
      <c r="E1" s="813"/>
      <c r="F1" s="813"/>
      <c r="G1" s="813"/>
      <c r="H1" s="813"/>
      <c r="I1" s="813"/>
      <c r="J1" s="813"/>
      <c r="K1" s="813"/>
      <c r="L1" s="813"/>
      <c r="M1" s="813"/>
      <c r="N1" s="813"/>
      <c r="O1" s="813"/>
      <c r="P1" s="813"/>
      <c r="Q1" s="813"/>
      <c r="R1" s="813"/>
      <c r="S1" s="813"/>
      <c r="T1" s="813"/>
    </row>
    <row r="2" spans="1:20" ht="30.75" customHeight="1">
      <c r="A2" s="826" t="s">
        <v>3043</v>
      </c>
      <c r="B2" s="826"/>
      <c r="C2" s="826"/>
      <c r="D2" s="826"/>
      <c r="E2" s="826"/>
      <c r="F2" s="826"/>
      <c r="G2" s="826"/>
      <c r="H2" s="826"/>
      <c r="I2" s="826"/>
      <c r="J2" s="826"/>
      <c r="K2" s="826"/>
      <c r="L2" s="826"/>
      <c r="M2" s="826"/>
      <c r="N2" s="826"/>
      <c r="O2" s="826"/>
      <c r="P2" s="826"/>
      <c r="Q2" s="826"/>
      <c r="R2" s="826"/>
      <c r="S2" s="826"/>
      <c r="T2" s="826"/>
    </row>
    <row r="3" spans="1:20" ht="64.5" customHeight="1">
      <c r="A3" s="775" t="s">
        <v>1997</v>
      </c>
      <c r="B3" s="825" t="s">
        <v>2932</v>
      </c>
      <c r="C3" s="728" t="s">
        <v>3178</v>
      </c>
      <c r="D3" s="729"/>
      <c r="E3" s="729"/>
      <c r="F3" s="729"/>
      <c r="G3" s="729"/>
      <c r="H3" s="729"/>
      <c r="I3" s="685" t="s">
        <v>3160</v>
      </c>
      <c r="J3" s="686"/>
      <c r="K3" s="686"/>
      <c r="L3" s="686"/>
      <c r="M3" s="686"/>
      <c r="N3" s="687"/>
      <c r="O3" s="685" t="s">
        <v>2934</v>
      </c>
      <c r="P3" s="686"/>
      <c r="Q3" s="686"/>
      <c r="R3" s="686"/>
      <c r="S3" s="686"/>
      <c r="T3" s="686"/>
    </row>
    <row r="4" spans="1:20" ht="32.25" customHeight="1">
      <c r="A4" s="776"/>
      <c r="B4" s="825"/>
      <c r="C4" s="728" t="s">
        <v>2901</v>
      </c>
      <c r="D4" s="801"/>
      <c r="E4" s="802"/>
      <c r="F4" s="728" t="s">
        <v>2902</v>
      </c>
      <c r="G4" s="801"/>
      <c r="H4" s="802"/>
      <c r="I4" s="728" t="s">
        <v>2901</v>
      </c>
      <c r="J4" s="801"/>
      <c r="K4" s="802"/>
      <c r="L4" s="728" t="s">
        <v>2902</v>
      </c>
      <c r="M4" s="801"/>
      <c r="N4" s="802"/>
      <c r="O4" s="728" t="s">
        <v>2901</v>
      </c>
      <c r="P4" s="801"/>
      <c r="Q4" s="802"/>
      <c r="R4" s="728" t="s">
        <v>2902</v>
      </c>
      <c r="S4" s="801"/>
      <c r="T4" s="801"/>
    </row>
    <row r="5" spans="1:20" ht="32.25" customHeight="1">
      <c r="A5" s="777"/>
      <c r="B5" s="825"/>
      <c r="C5" s="387" t="s">
        <v>3080</v>
      </c>
      <c r="D5" s="635" t="s">
        <v>3081</v>
      </c>
      <c r="E5" s="387" t="s">
        <v>2934</v>
      </c>
      <c r="F5" s="387" t="s">
        <v>3080</v>
      </c>
      <c r="G5" s="635" t="s">
        <v>3081</v>
      </c>
      <c r="H5" s="387" t="s">
        <v>2934</v>
      </c>
      <c r="I5" s="633" t="s">
        <v>3080</v>
      </c>
      <c r="J5" s="635" t="s">
        <v>3081</v>
      </c>
      <c r="K5" s="387" t="s">
        <v>2934</v>
      </c>
      <c r="L5" s="387" t="s">
        <v>3080</v>
      </c>
      <c r="M5" s="635" t="s">
        <v>3081</v>
      </c>
      <c r="N5" s="387" t="s">
        <v>2934</v>
      </c>
      <c r="O5" s="387" t="s">
        <v>3080</v>
      </c>
      <c r="P5" s="635" t="s">
        <v>3081</v>
      </c>
      <c r="Q5" s="387" t="s">
        <v>2934</v>
      </c>
      <c r="R5" s="387" t="s">
        <v>3080</v>
      </c>
      <c r="S5" s="635" t="s">
        <v>3081</v>
      </c>
      <c r="T5" s="632" t="s">
        <v>2934</v>
      </c>
    </row>
    <row r="6" spans="1:20" ht="51">
      <c r="A6" s="121" t="s">
        <v>2801</v>
      </c>
      <c r="B6" s="122" t="s">
        <v>2802</v>
      </c>
      <c r="C6" s="123">
        <v>0</v>
      </c>
      <c r="D6" s="123">
        <v>0</v>
      </c>
      <c r="E6" s="124">
        <f>C6+D6</f>
        <v>0</v>
      </c>
      <c r="F6" s="123">
        <v>0</v>
      </c>
      <c r="G6" s="123">
        <v>0</v>
      </c>
      <c r="H6" s="124">
        <f>F6+G6</f>
        <v>0</v>
      </c>
      <c r="I6" s="123">
        <v>0</v>
      </c>
      <c r="J6" s="123">
        <v>0</v>
      </c>
      <c r="K6" s="124">
        <f>I6+J6</f>
        <v>0</v>
      </c>
      <c r="L6" s="123">
        <v>0</v>
      </c>
      <c r="M6" s="123">
        <v>0</v>
      </c>
      <c r="N6" s="124">
        <f>L6+M6</f>
        <v>0</v>
      </c>
      <c r="O6" s="123">
        <v>0</v>
      </c>
      <c r="P6" s="123">
        <v>0</v>
      </c>
      <c r="Q6" s="124">
        <f>O6+P6</f>
        <v>0</v>
      </c>
      <c r="R6" s="137">
        <v>0</v>
      </c>
      <c r="S6" s="137">
        <v>0</v>
      </c>
      <c r="T6" s="124">
        <f>R6+S6</f>
        <v>0</v>
      </c>
    </row>
    <row r="7" spans="1:20" ht="38.25">
      <c r="A7" s="121" t="s">
        <v>2803</v>
      </c>
      <c r="B7" s="126" t="s">
        <v>2804</v>
      </c>
      <c r="C7" s="123">
        <v>0</v>
      </c>
      <c r="D7" s="123">
        <v>0</v>
      </c>
      <c r="E7" s="124">
        <f t="shared" ref="E7:E14" si="0">C7+D7</f>
        <v>0</v>
      </c>
      <c r="F7" s="123">
        <v>0</v>
      </c>
      <c r="G7" s="123">
        <v>0</v>
      </c>
      <c r="H7" s="124">
        <f t="shared" ref="H7:H14" si="1">F7+G7</f>
        <v>0</v>
      </c>
      <c r="I7" s="123">
        <v>0</v>
      </c>
      <c r="J7" s="123">
        <v>0</v>
      </c>
      <c r="K7" s="124">
        <f t="shared" ref="K7:K14" si="2">I7+J7</f>
        <v>0</v>
      </c>
      <c r="L7" s="123">
        <v>0</v>
      </c>
      <c r="M7" s="123">
        <v>0</v>
      </c>
      <c r="N7" s="124">
        <f t="shared" ref="N7:N14" si="3">L7+M7</f>
        <v>0</v>
      </c>
      <c r="O7" s="123">
        <v>0</v>
      </c>
      <c r="P7" s="123">
        <v>0</v>
      </c>
      <c r="Q7" s="124">
        <f t="shared" ref="Q7:Q14" si="4">O7+P7</f>
        <v>0</v>
      </c>
      <c r="R7" s="137">
        <v>0</v>
      </c>
      <c r="S7" s="137">
        <v>0</v>
      </c>
      <c r="T7" s="124">
        <f t="shared" ref="T7:T14" si="5">R7+S7</f>
        <v>0</v>
      </c>
    </row>
    <row r="8" spans="1:20" ht="38.25">
      <c r="A8" s="121" t="s">
        <v>2805</v>
      </c>
      <c r="B8" s="127" t="s">
        <v>2806</v>
      </c>
      <c r="C8" s="123">
        <v>48</v>
      </c>
      <c r="D8" s="123">
        <v>3</v>
      </c>
      <c r="E8" s="124">
        <f t="shared" si="0"/>
        <v>51</v>
      </c>
      <c r="F8" s="123">
        <v>5</v>
      </c>
      <c r="G8" s="123">
        <v>0</v>
      </c>
      <c r="H8" s="124">
        <f t="shared" si="1"/>
        <v>5</v>
      </c>
      <c r="I8" s="123">
        <v>250</v>
      </c>
      <c r="J8" s="123">
        <v>5</v>
      </c>
      <c r="K8" s="124">
        <f t="shared" si="2"/>
        <v>255</v>
      </c>
      <c r="L8" s="123">
        <v>22</v>
      </c>
      <c r="M8" s="123">
        <v>0</v>
      </c>
      <c r="N8" s="124">
        <f t="shared" si="3"/>
        <v>22</v>
      </c>
      <c r="O8" s="123">
        <f>C8+I8</f>
        <v>298</v>
      </c>
      <c r="P8" s="123">
        <f>D8+J8</f>
        <v>8</v>
      </c>
      <c r="Q8" s="124">
        <f>O8+P8</f>
        <v>306</v>
      </c>
      <c r="R8" s="137">
        <f>F8+L8</f>
        <v>27</v>
      </c>
      <c r="S8" s="137">
        <f>G8+M8</f>
        <v>0</v>
      </c>
      <c r="T8" s="124">
        <f t="shared" si="5"/>
        <v>27</v>
      </c>
    </row>
    <row r="9" spans="1:20" ht="38.25">
      <c r="A9" s="121" t="s">
        <v>2807</v>
      </c>
      <c r="B9" s="126" t="s">
        <v>2808</v>
      </c>
      <c r="C9" s="123">
        <v>21</v>
      </c>
      <c r="D9" s="123">
        <v>1</v>
      </c>
      <c r="E9" s="124">
        <f t="shared" si="0"/>
        <v>22</v>
      </c>
      <c r="F9" s="123">
        <v>2</v>
      </c>
      <c r="G9" s="123">
        <v>0</v>
      </c>
      <c r="H9" s="124">
        <f t="shared" si="1"/>
        <v>2</v>
      </c>
      <c r="I9" s="123">
        <v>204</v>
      </c>
      <c r="J9" s="123">
        <v>12</v>
      </c>
      <c r="K9" s="124">
        <f t="shared" si="2"/>
        <v>216</v>
      </c>
      <c r="L9" s="123">
        <v>20</v>
      </c>
      <c r="M9" s="123">
        <v>0</v>
      </c>
      <c r="N9" s="124">
        <f t="shared" si="3"/>
        <v>20</v>
      </c>
      <c r="O9" s="123">
        <f t="shared" ref="O9:O14" si="6">C9+I9</f>
        <v>225</v>
      </c>
      <c r="P9" s="123">
        <f t="shared" ref="P9:P14" si="7">D9+J9</f>
        <v>13</v>
      </c>
      <c r="Q9" s="124">
        <f t="shared" si="4"/>
        <v>238</v>
      </c>
      <c r="R9" s="137">
        <f t="shared" ref="R9:R14" si="8">F9+L9</f>
        <v>22</v>
      </c>
      <c r="S9" s="137">
        <f t="shared" ref="S9:S14" si="9">G9+M9</f>
        <v>0</v>
      </c>
      <c r="T9" s="124">
        <f t="shared" si="5"/>
        <v>22</v>
      </c>
    </row>
    <row r="10" spans="1:20" ht="38.25">
      <c r="A10" s="121" t="s">
        <v>2809</v>
      </c>
      <c r="B10" s="126" t="s">
        <v>2810</v>
      </c>
      <c r="C10" s="123">
        <v>17</v>
      </c>
      <c r="D10" s="123">
        <v>0</v>
      </c>
      <c r="E10" s="124">
        <f t="shared" si="0"/>
        <v>17</v>
      </c>
      <c r="F10" s="123">
        <v>7</v>
      </c>
      <c r="G10" s="123">
        <v>2</v>
      </c>
      <c r="H10" s="124">
        <f t="shared" si="1"/>
        <v>9</v>
      </c>
      <c r="I10" s="123">
        <v>257</v>
      </c>
      <c r="J10" s="123">
        <v>12</v>
      </c>
      <c r="K10" s="124">
        <f t="shared" si="2"/>
        <v>269</v>
      </c>
      <c r="L10" s="123">
        <v>16</v>
      </c>
      <c r="M10" s="123">
        <v>1</v>
      </c>
      <c r="N10" s="124">
        <f t="shared" si="3"/>
        <v>17</v>
      </c>
      <c r="O10" s="123">
        <f t="shared" si="6"/>
        <v>274</v>
      </c>
      <c r="P10" s="123">
        <f t="shared" si="7"/>
        <v>12</v>
      </c>
      <c r="Q10" s="124">
        <f t="shared" si="4"/>
        <v>286</v>
      </c>
      <c r="R10" s="137">
        <f t="shared" si="8"/>
        <v>23</v>
      </c>
      <c r="S10" s="137">
        <f t="shared" si="9"/>
        <v>3</v>
      </c>
      <c r="T10" s="124">
        <f t="shared" si="5"/>
        <v>26</v>
      </c>
    </row>
    <row r="11" spans="1:20" ht="38.25">
      <c r="A11" s="379" t="s">
        <v>2811</v>
      </c>
      <c r="B11" s="126" t="s">
        <v>2812</v>
      </c>
      <c r="C11" s="123">
        <v>9</v>
      </c>
      <c r="D11" s="123">
        <v>1</v>
      </c>
      <c r="E11" s="124">
        <f t="shared" si="0"/>
        <v>10</v>
      </c>
      <c r="F11" s="123">
        <v>1</v>
      </c>
      <c r="G11" s="123">
        <v>0</v>
      </c>
      <c r="H11" s="124">
        <f t="shared" si="1"/>
        <v>1</v>
      </c>
      <c r="I11" s="123">
        <v>213</v>
      </c>
      <c r="J11" s="123">
        <v>7</v>
      </c>
      <c r="K11" s="124">
        <f t="shared" si="2"/>
        <v>220</v>
      </c>
      <c r="L11" s="123">
        <v>6</v>
      </c>
      <c r="M11" s="123">
        <v>0</v>
      </c>
      <c r="N11" s="124">
        <f t="shared" si="3"/>
        <v>6</v>
      </c>
      <c r="O11" s="123">
        <f t="shared" si="6"/>
        <v>222</v>
      </c>
      <c r="P11" s="123">
        <f t="shared" si="7"/>
        <v>8</v>
      </c>
      <c r="Q11" s="124">
        <f t="shared" si="4"/>
        <v>230</v>
      </c>
      <c r="R11" s="137">
        <f t="shared" si="8"/>
        <v>7</v>
      </c>
      <c r="S11" s="137">
        <f t="shared" si="9"/>
        <v>0</v>
      </c>
      <c r="T11" s="124">
        <f t="shared" si="5"/>
        <v>7</v>
      </c>
    </row>
    <row r="12" spans="1:20" ht="38.25">
      <c r="A12" s="379" t="s">
        <v>2811</v>
      </c>
      <c r="B12" s="126" t="s">
        <v>2813</v>
      </c>
      <c r="C12" s="123">
        <v>8</v>
      </c>
      <c r="D12" s="123">
        <v>0</v>
      </c>
      <c r="E12" s="124">
        <f t="shared" si="0"/>
        <v>8</v>
      </c>
      <c r="F12" s="123">
        <v>0</v>
      </c>
      <c r="G12" s="123">
        <v>0</v>
      </c>
      <c r="H12" s="124">
        <f t="shared" si="1"/>
        <v>0</v>
      </c>
      <c r="I12" s="123">
        <v>143</v>
      </c>
      <c r="J12" s="123">
        <v>12</v>
      </c>
      <c r="K12" s="124">
        <f t="shared" si="2"/>
        <v>155</v>
      </c>
      <c r="L12" s="123">
        <v>1</v>
      </c>
      <c r="M12" s="123">
        <v>0</v>
      </c>
      <c r="N12" s="124">
        <f t="shared" si="3"/>
        <v>1</v>
      </c>
      <c r="O12" s="123">
        <f t="shared" si="6"/>
        <v>151</v>
      </c>
      <c r="P12" s="123">
        <f t="shared" si="7"/>
        <v>12</v>
      </c>
      <c r="Q12" s="124">
        <f t="shared" si="4"/>
        <v>163</v>
      </c>
      <c r="R12" s="137">
        <f t="shared" si="8"/>
        <v>1</v>
      </c>
      <c r="S12" s="137">
        <f t="shared" si="9"/>
        <v>0</v>
      </c>
      <c r="T12" s="124">
        <f t="shared" si="5"/>
        <v>1</v>
      </c>
    </row>
    <row r="13" spans="1:20" ht="51">
      <c r="A13" s="121" t="s">
        <v>2814</v>
      </c>
      <c r="B13" s="126" t="s">
        <v>2815</v>
      </c>
      <c r="C13" s="123">
        <v>7</v>
      </c>
      <c r="D13" s="123">
        <v>0</v>
      </c>
      <c r="E13" s="124">
        <f t="shared" si="0"/>
        <v>7</v>
      </c>
      <c r="F13" s="123">
        <v>0</v>
      </c>
      <c r="G13" s="123">
        <v>0</v>
      </c>
      <c r="H13" s="124">
        <f t="shared" si="1"/>
        <v>0</v>
      </c>
      <c r="I13" s="123">
        <v>187</v>
      </c>
      <c r="J13" s="123">
        <v>4</v>
      </c>
      <c r="K13" s="124">
        <f t="shared" si="2"/>
        <v>191</v>
      </c>
      <c r="L13" s="123">
        <v>5</v>
      </c>
      <c r="M13" s="123">
        <v>0</v>
      </c>
      <c r="N13" s="124">
        <f t="shared" si="3"/>
        <v>5</v>
      </c>
      <c r="O13" s="123">
        <f t="shared" si="6"/>
        <v>194</v>
      </c>
      <c r="P13" s="123">
        <f t="shared" si="7"/>
        <v>4</v>
      </c>
      <c r="Q13" s="124">
        <f t="shared" si="4"/>
        <v>198</v>
      </c>
      <c r="R13" s="137">
        <f t="shared" si="8"/>
        <v>5</v>
      </c>
      <c r="S13" s="137">
        <f t="shared" si="9"/>
        <v>0</v>
      </c>
      <c r="T13" s="124">
        <f t="shared" si="5"/>
        <v>5</v>
      </c>
    </row>
    <row r="14" spans="1:20" ht="51">
      <c r="A14" s="121">
        <v>999</v>
      </c>
      <c r="B14" s="122" t="s">
        <v>2933</v>
      </c>
      <c r="C14" s="123">
        <v>0</v>
      </c>
      <c r="D14" s="123">
        <v>0</v>
      </c>
      <c r="E14" s="124">
        <f t="shared" si="0"/>
        <v>0</v>
      </c>
      <c r="F14" s="123">
        <v>0</v>
      </c>
      <c r="G14" s="123">
        <v>0</v>
      </c>
      <c r="H14" s="124">
        <f t="shared" si="1"/>
        <v>0</v>
      </c>
      <c r="I14" s="123">
        <v>0</v>
      </c>
      <c r="J14" s="123">
        <v>0</v>
      </c>
      <c r="K14" s="124">
        <f t="shared" si="2"/>
        <v>0</v>
      </c>
      <c r="L14" s="123">
        <v>0</v>
      </c>
      <c r="M14" s="123">
        <v>0</v>
      </c>
      <c r="N14" s="124">
        <f t="shared" si="3"/>
        <v>0</v>
      </c>
      <c r="O14" s="123">
        <f t="shared" si="6"/>
        <v>0</v>
      </c>
      <c r="P14" s="123">
        <f t="shared" si="7"/>
        <v>0</v>
      </c>
      <c r="Q14" s="124">
        <f t="shared" si="4"/>
        <v>0</v>
      </c>
      <c r="R14" s="137">
        <f t="shared" si="8"/>
        <v>0</v>
      </c>
      <c r="S14" s="137">
        <f t="shared" si="9"/>
        <v>0</v>
      </c>
      <c r="T14" s="124">
        <f t="shared" si="5"/>
        <v>0</v>
      </c>
    </row>
    <row r="15" spans="1:20" ht="21" customHeight="1">
      <c r="A15" s="822" t="s">
        <v>2816</v>
      </c>
      <c r="B15" s="822"/>
      <c r="C15" s="128">
        <f t="shared" ref="C15:T15" si="10">SUM(C6:C14)</f>
        <v>110</v>
      </c>
      <c r="D15" s="128">
        <f t="shared" si="10"/>
        <v>5</v>
      </c>
      <c r="E15" s="128">
        <f t="shared" si="10"/>
        <v>115</v>
      </c>
      <c r="F15" s="128">
        <f t="shared" si="10"/>
        <v>15</v>
      </c>
      <c r="G15" s="128">
        <f t="shared" si="10"/>
        <v>2</v>
      </c>
      <c r="H15" s="128">
        <f t="shared" si="10"/>
        <v>17</v>
      </c>
      <c r="I15" s="128">
        <f t="shared" si="10"/>
        <v>1254</v>
      </c>
      <c r="J15" s="128">
        <f t="shared" si="10"/>
        <v>52</v>
      </c>
      <c r="K15" s="128">
        <f t="shared" si="10"/>
        <v>1306</v>
      </c>
      <c r="L15" s="128">
        <f t="shared" si="10"/>
        <v>70</v>
      </c>
      <c r="M15" s="128">
        <f t="shared" si="10"/>
        <v>1</v>
      </c>
      <c r="N15" s="128">
        <f t="shared" si="10"/>
        <v>71</v>
      </c>
      <c r="O15" s="128">
        <f t="shared" si="10"/>
        <v>1364</v>
      </c>
      <c r="P15" s="128">
        <f t="shared" si="10"/>
        <v>57</v>
      </c>
      <c r="Q15" s="128">
        <f t="shared" si="10"/>
        <v>1421</v>
      </c>
      <c r="R15" s="128">
        <f t="shared" si="10"/>
        <v>85</v>
      </c>
      <c r="S15" s="128">
        <f t="shared" si="10"/>
        <v>3</v>
      </c>
      <c r="T15" s="128">
        <f t="shared" si="10"/>
        <v>88</v>
      </c>
    </row>
    <row r="16" spans="1:20">
      <c r="A16" s="823" t="s">
        <v>2817</v>
      </c>
      <c r="B16" s="823"/>
      <c r="C16" s="823"/>
      <c r="D16" s="823"/>
      <c r="E16" s="823"/>
      <c r="F16" s="823"/>
      <c r="G16" s="823"/>
      <c r="H16" s="823"/>
      <c r="I16" s="823"/>
      <c r="J16" s="823"/>
      <c r="K16" s="823"/>
      <c r="L16" s="823"/>
      <c r="M16" s="823"/>
      <c r="N16" s="823"/>
      <c r="O16" s="823"/>
      <c r="P16" s="823"/>
      <c r="Q16" s="823"/>
      <c r="R16" s="823"/>
      <c r="S16" s="823"/>
      <c r="T16" s="823"/>
    </row>
    <row r="17" spans="1:20">
      <c r="A17" s="824" t="s">
        <v>2818</v>
      </c>
      <c r="B17" s="824"/>
      <c r="C17" s="824"/>
      <c r="D17" s="824"/>
      <c r="E17" s="824"/>
      <c r="F17" s="824"/>
      <c r="G17" s="824"/>
      <c r="H17" s="824"/>
      <c r="I17" s="824"/>
      <c r="J17" s="824"/>
      <c r="K17" s="824"/>
      <c r="L17" s="824"/>
      <c r="M17" s="824"/>
      <c r="N17" s="824"/>
      <c r="O17" s="824"/>
      <c r="P17" s="824"/>
      <c r="Q17" s="824"/>
      <c r="R17" s="824"/>
      <c r="S17" s="824"/>
      <c r="T17" s="824"/>
    </row>
    <row r="18" spans="1:20">
      <c r="A18" s="129"/>
      <c r="B18" s="129"/>
      <c r="C18" s="129"/>
      <c r="D18" s="129"/>
      <c r="E18" s="129"/>
      <c r="F18" s="129"/>
      <c r="G18" s="129"/>
      <c r="H18" s="129"/>
      <c r="I18" s="129"/>
      <c r="J18" s="129"/>
      <c r="K18" s="129"/>
      <c r="L18" s="129"/>
      <c r="M18" s="129"/>
      <c r="N18" s="129"/>
      <c r="O18" s="129"/>
      <c r="P18" s="129"/>
      <c r="Q18" s="129"/>
      <c r="R18" s="129"/>
      <c r="S18" s="129"/>
      <c r="T18" s="129"/>
    </row>
    <row r="19" spans="1:20">
      <c r="A19" s="129"/>
      <c r="B19" s="129"/>
      <c r="C19" s="129"/>
      <c r="D19" s="129"/>
      <c r="E19" s="129"/>
      <c r="F19" s="129"/>
      <c r="G19" s="129"/>
      <c r="H19" s="129"/>
      <c r="I19" s="129"/>
      <c r="J19" s="129"/>
      <c r="K19" s="129"/>
      <c r="L19" s="129"/>
      <c r="M19" s="129"/>
      <c r="N19" s="129"/>
      <c r="O19" s="129"/>
      <c r="P19" s="129"/>
      <c r="Q19" s="129"/>
      <c r="R19" s="129"/>
      <c r="S19" s="129"/>
      <c r="T19" s="129"/>
    </row>
    <row r="20" spans="1:20" ht="24.75" customHeight="1"/>
  </sheetData>
  <mergeCells count="16">
    <mergeCell ref="A15:B15"/>
    <mergeCell ref="A16:T16"/>
    <mergeCell ref="A17:T17"/>
    <mergeCell ref="A1:T1"/>
    <mergeCell ref="C4:E4"/>
    <mergeCell ref="F4:H4"/>
    <mergeCell ref="R4:T4"/>
    <mergeCell ref="B3:B5"/>
    <mergeCell ref="A3:A5"/>
    <mergeCell ref="C3:H3"/>
    <mergeCell ref="I3:N3"/>
    <mergeCell ref="O3:T3"/>
    <mergeCell ref="I4:K4"/>
    <mergeCell ref="L4:N4"/>
    <mergeCell ref="O4:Q4"/>
    <mergeCell ref="A2:T2"/>
  </mergeCells>
  <printOptions horizontalCentered="1" verticalCentered="1" gridLinesSet="0"/>
  <pageMargins left="0" right="0" top="0.39370078740157483" bottom="0" header="0" footer="0"/>
  <pageSetup paperSize="9" scale="83" orientation="landscape" r:id="rId1"/>
  <headerFooter alignWithMargins="0"/>
  <ignoredErrors>
    <ignoredError sqref="Q8:Q14" formula="1"/>
  </ignoredErrors>
</worksheet>
</file>

<file path=xl/worksheets/sheet15.xml><?xml version="1.0" encoding="utf-8"?>
<worksheet xmlns="http://schemas.openxmlformats.org/spreadsheetml/2006/main" xmlns:r="http://schemas.openxmlformats.org/officeDocument/2006/relationships">
  <sheetPr>
    <tabColor theme="0" tint="-0.249977111117893"/>
  </sheetPr>
  <dimension ref="A1:L89"/>
  <sheetViews>
    <sheetView showGridLines="0" workbookViewId="0">
      <pane xSplit="2" ySplit="4" topLeftCell="C71" activePane="bottomRight" state="frozen"/>
      <selection activeCell="A30" sqref="A30:I33"/>
      <selection pane="topRight" activeCell="A30" sqref="A30:I33"/>
      <selection pane="bottomLeft" activeCell="A30" sqref="A30:I33"/>
      <selection pane="bottomRight" activeCell="J93" sqref="J93:J94"/>
    </sheetView>
  </sheetViews>
  <sheetFormatPr defaultRowHeight="12.75"/>
  <cols>
    <col min="1" max="1" width="4.5703125" style="4" customWidth="1"/>
    <col min="2" max="2" width="13.85546875" style="4" customWidth="1"/>
    <col min="3" max="11" width="11.28515625" style="4" customWidth="1"/>
    <col min="12" max="212" width="9.140625" style="4"/>
    <col min="213" max="213" width="4.5703125" style="4" customWidth="1"/>
    <col min="214" max="214" width="65" style="4" customWidth="1"/>
    <col min="215" max="468" width="9.140625" style="4"/>
    <col min="469" max="469" width="4.5703125" style="4" customWidth="1"/>
    <col min="470" max="470" width="65" style="4" customWidth="1"/>
    <col min="471" max="724" width="9.140625" style="4"/>
    <col min="725" max="725" width="4.5703125" style="4" customWidth="1"/>
    <col min="726" max="726" width="65" style="4" customWidth="1"/>
    <col min="727" max="980" width="9.140625" style="4"/>
    <col min="981" max="981" width="4.5703125" style="4" customWidth="1"/>
    <col min="982" max="982" width="65" style="4" customWidth="1"/>
    <col min="983" max="1236" width="9.140625" style="4"/>
    <col min="1237" max="1237" width="4.5703125" style="4" customWidth="1"/>
    <col min="1238" max="1238" width="65" style="4" customWidth="1"/>
    <col min="1239" max="1492" width="9.140625" style="4"/>
    <col min="1493" max="1493" width="4.5703125" style="4" customWidth="1"/>
    <col min="1494" max="1494" width="65" style="4" customWidth="1"/>
    <col min="1495" max="1748" width="9.140625" style="4"/>
    <col min="1749" max="1749" width="4.5703125" style="4" customWidth="1"/>
    <col min="1750" max="1750" width="65" style="4" customWidth="1"/>
    <col min="1751" max="2004" width="9.140625" style="4"/>
    <col min="2005" max="2005" width="4.5703125" style="4" customWidth="1"/>
    <col min="2006" max="2006" width="65" style="4" customWidth="1"/>
    <col min="2007" max="2260" width="9.140625" style="4"/>
    <col min="2261" max="2261" width="4.5703125" style="4" customWidth="1"/>
    <col min="2262" max="2262" width="65" style="4" customWidth="1"/>
    <col min="2263" max="2516" width="9.140625" style="4"/>
    <col min="2517" max="2517" width="4.5703125" style="4" customWidth="1"/>
    <col min="2518" max="2518" width="65" style="4" customWidth="1"/>
    <col min="2519" max="2772" width="9.140625" style="4"/>
    <col min="2773" max="2773" width="4.5703125" style="4" customWidth="1"/>
    <col min="2774" max="2774" width="65" style="4" customWidth="1"/>
    <col min="2775" max="3028" width="9.140625" style="4"/>
    <col min="3029" max="3029" width="4.5703125" style="4" customWidth="1"/>
    <col min="3030" max="3030" width="65" style="4" customWidth="1"/>
    <col min="3031" max="3284" width="9.140625" style="4"/>
    <col min="3285" max="3285" width="4.5703125" style="4" customWidth="1"/>
    <col min="3286" max="3286" width="65" style="4" customWidth="1"/>
    <col min="3287" max="3540" width="9.140625" style="4"/>
    <col min="3541" max="3541" width="4.5703125" style="4" customWidth="1"/>
    <col min="3542" max="3542" width="65" style="4" customWidth="1"/>
    <col min="3543" max="3796" width="9.140625" style="4"/>
    <col min="3797" max="3797" width="4.5703125" style="4" customWidth="1"/>
    <col min="3798" max="3798" width="65" style="4" customWidth="1"/>
    <col min="3799" max="4052" width="9.140625" style="4"/>
    <col min="4053" max="4053" width="4.5703125" style="4" customWidth="1"/>
    <col min="4054" max="4054" width="65" style="4" customWidth="1"/>
    <col min="4055" max="4308" width="9.140625" style="4"/>
    <col min="4309" max="4309" width="4.5703125" style="4" customWidth="1"/>
    <col min="4310" max="4310" width="65" style="4" customWidth="1"/>
    <col min="4311" max="4564" width="9.140625" style="4"/>
    <col min="4565" max="4565" width="4.5703125" style="4" customWidth="1"/>
    <col min="4566" max="4566" width="65" style="4" customWidth="1"/>
    <col min="4567" max="4820" width="9.140625" style="4"/>
    <col min="4821" max="4821" width="4.5703125" style="4" customWidth="1"/>
    <col min="4822" max="4822" width="65" style="4" customWidth="1"/>
    <col min="4823" max="5076" width="9.140625" style="4"/>
    <col min="5077" max="5077" width="4.5703125" style="4" customWidth="1"/>
    <col min="5078" max="5078" width="65" style="4" customWidth="1"/>
    <col min="5079" max="5332" width="9.140625" style="4"/>
    <col min="5333" max="5333" width="4.5703125" style="4" customWidth="1"/>
    <col min="5334" max="5334" width="65" style="4" customWidth="1"/>
    <col min="5335" max="5588" width="9.140625" style="4"/>
    <col min="5589" max="5589" width="4.5703125" style="4" customWidth="1"/>
    <col min="5590" max="5590" width="65" style="4" customWidth="1"/>
    <col min="5591" max="5844" width="9.140625" style="4"/>
    <col min="5845" max="5845" width="4.5703125" style="4" customWidth="1"/>
    <col min="5846" max="5846" width="65" style="4" customWidth="1"/>
    <col min="5847" max="6100" width="9.140625" style="4"/>
    <col min="6101" max="6101" width="4.5703125" style="4" customWidth="1"/>
    <col min="6102" max="6102" width="65" style="4" customWidth="1"/>
    <col min="6103" max="6356" width="9.140625" style="4"/>
    <col min="6357" max="6357" width="4.5703125" style="4" customWidth="1"/>
    <col min="6358" max="6358" width="65" style="4" customWidth="1"/>
    <col min="6359" max="6612" width="9.140625" style="4"/>
    <col min="6613" max="6613" width="4.5703125" style="4" customWidth="1"/>
    <col min="6614" max="6614" width="65" style="4" customWidth="1"/>
    <col min="6615" max="6868" width="9.140625" style="4"/>
    <col min="6869" max="6869" width="4.5703125" style="4" customWidth="1"/>
    <col min="6870" max="6870" width="65" style="4" customWidth="1"/>
    <col min="6871" max="7124" width="9.140625" style="4"/>
    <col min="7125" max="7125" width="4.5703125" style="4" customWidth="1"/>
    <col min="7126" max="7126" width="65" style="4" customWidth="1"/>
    <col min="7127" max="7380" width="9.140625" style="4"/>
    <col min="7381" max="7381" width="4.5703125" style="4" customWidth="1"/>
    <col min="7382" max="7382" width="65" style="4" customWidth="1"/>
    <col min="7383" max="7636" width="9.140625" style="4"/>
    <col min="7637" max="7637" width="4.5703125" style="4" customWidth="1"/>
    <col min="7638" max="7638" width="65" style="4" customWidth="1"/>
    <col min="7639" max="7892" width="9.140625" style="4"/>
    <col min="7893" max="7893" width="4.5703125" style="4" customWidth="1"/>
    <col min="7894" max="7894" width="65" style="4" customWidth="1"/>
    <col min="7895" max="8148" width="9.140625" style="4"/>
    <col min="8149" max="8149" width="4.5703125" style="4" customWidth="1"/>
    <col min="8150" max="8150" width="65" style="4" customWidth="1"/>
    <col min="8151" max="8404" width="9.140625" style="4"/>
    <col min="8405" max="8405" width="4.5703125" style="4" customWidth="1"/>
    <col min="8406" max="8406" width="65" style="4" customWidth="1"/>
    <col min="8407" max="8660" width="9.140625" style="4"/>
    <col min="8661" max="8661" width="4.5703125" style="4" customWidth="1"/>
    <col min="8662" max="8662" width="65" style="4" customWidth="1"/>
    <col min="8663" max="8916" width="9.140625" style="4"/>
    <col min="8917" max="8917" width="4.5703125" style="4" customWidth="1"/>
    <col min="8918" max="8918" width="65" style="4" customWidth="1"/>
    <col min="8919" max="9172" width="9.140625" style="4"/>
    <col min="9173" max="9173" width="4.5703125" style="4" customWidth="1"/>
    <col min="9174" max="9174" width="65" style="4" customWidth="1"/>
    <col min="9175" max="9428" width="9.140625" style="4"/>
    <col min="9429" max="9429" width="4.5703125" style="4" customWidth="1"/>
    <col min="9430" max="9430" width="65" style="4" customWidth="1"/>
    <col min="9431" max="9684" width="9.140625" style="4"/>
    <col min="9685" max="9685" width="4.5703125" style="4" customWidth="1"/>
    <col min="9686" max="9686" width="65" style="4" customWidth="1"/>
    <col min="9687" max="9940" width="9.140625" style="4"/>
    <col min="9941" max="9941" width="4.5703125" style="4" customWidth="1"/>
    <col min="9942" max="9942" width="65" style="4" customWidth="1"/>
    <col min="9943" max="10196" width="9.140625" style="4"/>
    <col min="10197" max="10197" width="4.5703125" style="4" customWidth="1"/>
    <col min="10198" max="10198" width="65" style="4" customWidth="1"/>
    <col min="10199" max="10452" width="9.140625" style="4"/>
    <col min="10453" max="10453" width="4.5703125" style="4" customWidth="1"/>
    <col min="10454" max="10454" width="65" style="4" customWidth="1"/>
    <col min="10455" max="10708" width="9.140625" style="4"/>
    <col min="10709" max="10709" width="4.5703125" style="4" customWidth="1"/>
    <col min="10710" max="10710" width="65" style="4" customWidth="1"/>
    <col min="10711" max="10964" width="9.140625" style="4"/>
    <col min="10965" max="10965" width="4.5703125" style="4" customWidth="1"/>
    <col min="10966" max="10966" width="65" style="4" customWidth="1"/>
    <col min="10967" max="11220" width="9.140625" style="4"/>
    <col min="11221" max="11221" width="4.5703125" style="4" customWidth="1"/>
    <col min="11222" max="11222" width="65" style="4" customWidth="1"/>
    <col min="11223" max="11476" width="9.140625" style="4"/>
    <col min="11477" max="11477" width="4.5703125" style="4" customWidth="1"/>
    <col min="11478" max="11478" width="65" style="4" customWidth="1"/>
    <col min="11479" max="11732" width="9.140625" style="4"/>
    <col min="11733" max="11733" width="4.5703125" style="4" customWidth="1"/>
    <col min="11734" max="11734" width="65" style="4" customWidth="1"/>
    <col min="11735" max="11988" width="9.140625" style="4"/>
    <col min="11989" max="11989" width="4.5703125" style="4" customWidth="1"/>
    <col min="11990" max="11990" width="65" style="4" customWidth="1"/>
    <col min="11991" max="12244" width="9.140625" style="4"/>
    <col min="12245" max="12245" width="4.5703125" style="4" customWidth="1"/>
    <col min="12246" max="12246" width="65" style="4" customWidth="1"/>
    <col min="12247" max="12500" width="9.140625" style="4"/>
    <col min="12501" max="12501" width="4.5703125" style="4" customWidth="1"/>
    <col min="12502" max="12502" width="65" style="4" customWidth="1"/>
    <col min="12503" max="12756" width="9.140625" style="4"/>
    <col min="12757" max="12757" width="4.5703125" style="4" customWidth="1"/>
    <col min="12758" max="12758" width="65" style="4" customWidth="1"/>
    <col min="12759" max="13012" width="9.140625" style="4"/>
    <col min="13013" max="13013" width="4.5703125" style="4" customWidth="1"/>
    <col min="13014" max="13014" width="65" style="4" customWidth="1"/>
    <col min="13015" max="13268" width="9.140625" style="4"/>
    <col min="13269" max="13269" width="4.5703125" style="4" customWidth="1"/>
    <col min="13270" max="13270" width="65" style="4" customWidth="1"/>
    <col min="13271" max="13524" width="9.140625" style="4"/>
    <col min="13525" max="13525" width="4.5703125" style="4" customWidth="1"/>
    <col min="13526" max="13526" width="65" style="4" customWidth="1"/>
    <col min="13527" max="13780" width="9.140625" style="4"/>
    <col min="13781" max="13781" width="4.5703125" style="4" customWidth="1"/>
    <col min="13782" max="13782" width="65" style="4" customWidth="1"/>
    <col min="13783" max="14036" width="9.140625" style="4"/>
    <col min="14037" max="14037" width="4.5703125" style="4" customWidth="1"/>
    <col min="14038" max="14038" width="65" style="4" customWidth="1"/>
    <col min="14039" max="14292" width="9.140625" style="4"/>
    <col min="14293" max="14293" width="4.5703125" style="4" customWidth="1"/>
    <col min="14294" max="14294" width="65" style="4" customWidth="1"/>
    <col min="14295" max="14548" width="9.140625" style="4"/>
    <col min="14549" max="14549" width="4.5703125" style="4" customWidth="1"/>
    <col min="14550" max="14550" width="65" style="4" customWidth="1"/>
    <col min="14551" max="14804" width="9.140625" style="4"/>
    <col min="14805" max="14805" width="4.5703125" style="4" customWidth="1"/>
    <col min="14806" max="14806" width="65" style="4" customWidth="1"/>
    <col min="14807" max="15060" width="9.140625" style="4"/>
    <col min="15061" max="15061" width="4.5703125" style="4" customWidth="1"/>
    <col min="15062" max="15062" width="65" style="4" customWidth="1"/>
    <col min="15063" max="15316" width="9.140625" style="4"/>
    <col min="15317" max="15317" width="4.5703125" style="4" customWidth="1"/>
    <col min="15318" max="15318" width="65" style="4" customWidth="1"/>
    <col min="15319" max="15572" width="9.140625" style="4"/>
    <col min="15573" max="15573" width="4.5703125" style="4" customWidth="1"/>
    <col min="15574" max="15574" width="65" style="4" customWidth="1"/>
    <col min="15575" max="15828" width="9.140625" style="4"/>
    <col min="15829" max="15829" width="4.5703125" style="4" customWidth="1"/>
    <col min="15830" max="15830" width="65" style="4" customWidth="1"/>
    <col min="15831" max="16084" width="9.140625" style="4"/>
    <col min="16085" max="16085" width="4.5703125" style="4" customWidth="1"/>
    <col min="16086" max="16086" width="65" style="4" customWidth="1"/>
    <col min="16087" max="16384" width="9.140625" style="4"/>
  </cols>
  <sheetData>
    <row r="1" spans="1:12" s="223" customFormat="1" ht="30.75" customHeight="1">
      <c r="A1" s="718" t="s">
        <v>3196</v>
      </c>
      <c r="B1" s="718"/>
      <c r="C1" s="718"/>
      <c r="D1" s="718"/>
      <c r="E1" s="718"/>
      <c r="F1" s="718"/>
      <c r="G1" s="718"/>
      <c r="H1" s="718"/>
      <c r="I1" s="718"/>
      <c r="J1" s="718"/>
      <c r="K1" s="718"/>
    </row>
    <row r="2" spans="1:12" s="376" customFormat="1" ht="30" customHeight="1">
      <c r="A2" s="827" t="s">
        <v>3101</v>
      </c>
      <c r="B2" s="827"/>
      <c r="C2" s="827"/>
      <c r="D2" s="827"/>
      <c r="E2" s="827"/>
      <c r="F2" s="827"/>
      <c r="G2" s="827"/>
      <c r="H2" s="827"/>
      <c r="I2" s="827"/>
      <c r="J2" s="827"/>
      <c r="K2" s="827"/>
    </row>
    <row r="3" spans="1:12" s="3" customFormat="1" ht="24.75" customHeight="1">
      <c r="A3" s="712" t="s">
        <v>3212</v>
      </c>
      <c r="B3" s="778" t="s">
        <v>1108</v>
      </c>
      <c r="C3" s="728" t="s">
        <v>2901</v>
      </c>
      <c r="D3" s="801"/>
      <c r="E3" s="802"/>
      <c r="F3" s="728" t="s">
        <v>2902</v>
      </c>
      <c r="G3" s="801"/>
      <c r="H3" s="802"/>
      <c r="I3" s="728" t="s">
        <v>1010</v>
      </c>
      <c r="J3" s="729"/>
      <c r="K3" s="729"/>
    </row>
    <row r="4" spans="1:12" s="3" customFormat="1" ht="18.75" customHeight="1">
      <c r="A4" s="714"/>
      <c r="B4" s="780"/>
      <c r="C4" s="241" t="s">
        <v>3141</v>
      </c>
      <c r="D4" s="242" t="s">
        <v>3142</v>
      </c>
      <c r="E4" s="241" t="s">
        <v>2968</v>
      </c>
      <c r="F4" s="609" t="s">
        <v>3141</v>
      </c>
      <c r="G4" s="613" t="s">
        <v>3142</v>
      </c>
      <c r="H4" s="609" t="s">
        <v>2968</v>
      </c>
      <c r="I4" s="609" t="s">
        <v>3141</v>
      </c>
      <c r="J4" s="613" t="s">
        <v>3142</v>
      </c>
      <c r="K4" s="264" t="s">
        <v>2968</v>
      </c>
    </row>
    <row r="5" spans="1:12" s="224" customFormat="1" ht="12.6" customHeight="1">
      <c r="A5" s="353">
        <v>1</v>
      </c>
      <c r="B5" s="24" t="s">
        <v>1112</v>
      </c>
      <c r="C5" s="227">
        <v>1312</v>
      </c>
      <c r="D5" s="227">
        <v>51</v>
      </c>
      <c r="E5" s="234">
        <f>C5+D5</f>
        <v>1363</v>
      </c>
      <c r="F5" s="227">
        <v>9</v>
      </c>
      <c r="G5" s="227">
        <v>0</v>
      </c>
      <c r="H5" s="234">
        <f>F5+G5</f>
        <v>9</v>
      </c>
      <c r="I5" s="227">
        <f>C5+F5</f>
        <v>1321</v>
      </c>
      <c r="J5" s="227">
        <f>D5+G5</f>
        <v>51</v>
      </c>
      <c r="K5" s="234">
        <f>I5+J5</f>
        <v>1372</v>
      </c>
    </row>
    <row r="6" spans="1:12" s="224" customFormat="1" ht="12.6" customHeight="1">
      <c r="A6" s="353">
        <v>2</v>
      </c>
      <c r="B6" s="24" t="s">
        <v>1113</v>
      </c>
      <c r="C6" s="227">
        <v>173</v>
      </c>
      <c r="D6" s="227">
        <v>0</v>
      </c>
      <c r="E6" s="234">
        <f t="shared" ref="E6:E69" si="0">C6+D6</f>
        <v>173</v>
      </c>
      <c r="F6" s="227">
        <v>0</v>
      </c>
      <c r="G6" s="227">
        <v>0</v>
      </c>
      <c r="H6" s="234">
        <f t="shared" ref="H6:H69" si="1">F6+G6</f>
        <v>0</v>
      </c>
      <c r="I6" s="227">
        <f t="shared" ref="I6:I69" si="2">C6+F6</f>
        <v>173</v>
      </c>
      <c r="J6" s="227">
        <f t="shared" ref="J6:J69" si="3">D6+G6</f>
        <v>0</v>
      </c>
      <c r="K6" s="234">
        <f t="shared" ref="K6:K69" si="4">I6+J6</f>
        <v>173</v>
      </c>
    </row>
    <row r="7" spans="1:12" s="224" customFormat="1" ht="12.6" customHeight="1">
      <c r="A7" s="353">
        <v>3</v>
      </c>
      <c r="B7" s="24" t="s">
        <v>1114</v>
      </c>
      <c r="C7" s="227">
        <v>455</v>
      </c>
      <c r="D7" s="227">
        <v>3</v>
      </c>
      <c r="E7" s="234">
        <f t="shared" si="0"/>
        <v>458</v>
      </c>
      <c r="F7" s="227">
        <v>3</v>
      </c>
      <c r="G7" s="227">
        <v>0</v>
      </c>
      <c r="H7" s="234">
        <f t="shared" si="1"/>
        <v>3</v>
      </c>
      <c r="I7" s="227">
        <f t="shared" si="2"/>
        <v>458</v>
      </c>
      <c r="J7" s="227">
        <f t="shared" si="3"/>
        <v>3</v>
      </c>
      <c r="K7" s="234">
        <f t="shared" si="4"/>
        <v>461</v>
      </c>
    </row>
    <row r="8" spans="1:12" s="224" customFormat="1" ht="12.6" customHeight="1">
      <c r="A8" s="353">
        <v>4</v>
      </c>
      <c r="B8" s="24" t="s">
        <v>1116</v>
      </c>
      <c r="C8" s="227">
        <v>170</v>
      </c>
      <c r="D8" s="227">
        <v>0</v>
      </c>
      <c r="E8" s="234">
        <f t="shared" si="0"/>
        <v>170</v>
      </c>
      <c r="F8" s="227">
        <v>0</v>
      </c>
      <c r="G8" s="227">
        <v>0</v>
      </c>
      <c r="H8" s="234">
        <f t="shared" si="1"/>
        <v>0</v>
      </c>
      <c r="I8" s="227">
        <f t="shared" si="2"/>
        <v>170</v>
      </c>
      <c r="J8" s="227">
        <f t="shared" si="3"/>
        <v>0</v>
      </c>
      <c r="K8" s="234">
        <f t="shared" si="4"/>
        <v>170</v>
      </c>
      <c r="L8" s="234"/>
    </row>
    <row r="9" spans="1:12" s="224" customFormat="1" ht="12.6" customHeight="1">
      <c r="A9" s="353">
        <v>5</v>
      </c>
      <c r="B9" s="24" t="s">
        <v>1117</v>
      </c>
      <c r="C9" s="227">
        <v>251</v>
      </c>
      <c r="D9" s="227">
        <v>2</v>
      </c>
      <c r="E9" s="234">
        <f t="shared" si="0"/>
        <v>253</v>
      </c>
      <c r="F9" s="227">
        <v>15</v>
      </c>
      <c r="G9" s="227">
        <v>0</v>
      </c>
      <c r="H9" s="234">
        <f t="shared" si="1"/>
        <v>15</v>
      </c>
      <c r="I9" s="227">
        <f t="shared" si="2"/>
        <v>266</v>
      </c>
      <c r="J9" s="227">
        <f t="shared" si="3"/>
        <v>2</v>
      </c>
      <c r="K9" s="234">
        <f t="shared" si="4"/>
        <v>268</v>
      </c>
    </row>
    <row r="10" spans="1:12" s="224" customFormat="1" ht="12.6" customHeight="1">
      <c r="A10" s="353">
        <v>6</v>
      </c>
      <c r="B10" s="24" t="s">
        <v>1118</v>
      </c>
      <c r="C10" s="227">
        <v>2995</v>
      </c>
      <c r="D10" s="227">
        <v>79</v>
      </c>
      <c r="E10" s="234">
        <f t="shared" si="0"/>
        <v>3074</v>
      </c>
      <c r="F10" s="227">
        <v>79</v>
      </c>
      <c r="G10" s="227">
        <v>0</v>
      </c>
      <c r="H10" s="234">
        <f t="shared" si="1"/>
        <v>79</v>
      </c>
      <c r="I10" s="227">
        <f t="shared" si="2"/>
        <v>3074</v>
      </c>
      <c r="J10" s="227">
        <f t="shared" si="3"/>
        <v>79</v>
      </c>
      <c r="K10" s="234">
        <f t="shared" si="4"/>
        <v>3153</v>
      </c>
    </row>
    <row r="11" spans="1:12" s="224" customFormat="1" ht="12.6" customHeight="1">
      <c r="A11" s="353">
        <v>7</v>
      </c>
      <c r="B11" s="24" t="s">
        <v>1119</v>
      </c>
      <c r="C11" s="227">
        <v>1112</v>
      </c>
      <c r="D11" s="227">
        <v>57</v>
      </c>
      <c r="E11" s="234">
        <f t="shared" si="0"/>
        <v>1169</v>
      </c>
      <c r="F11" s="227">
        <v>8</v>
      </c>
      <c r="G11" s="227">
        <v>0</v>
      </c>
      <c r="H11" s="234">
        <f t="shared" si="1"/>
        <v>8</v>
      </c>
      <c r="I11" s="227">
        <f t="shared" si="2"/>
        <v>1120</v>
      </c>
      <c r="J11" s="227">
        <f t="shared" si="3"/>
        <v>57</v>
      </c>
      <c r="K11" s="234">
        <f t="shared" si="4"/>
        <v>1177</v>
      </c>
    </row>
    <row r="12" spans="1:12" s="224" customFormat="1" ht="12.6" customHeight="1">
      <c r="A12" s="353">
        <v>8</v>
      </c>
      <c r="B12" s="24" t="s">
        <v>1120</v>
      </c>
      <c r="C12" s="227">
        <v>117</v>
      </c>
      <c r="D12" s="227">
        <v>1</v>
      </c>
      <c r="E12" s="234">
        <f t="shared" si="0"/>
        <v>118</v>
      </c>
      <c r="F12" s="227">
        <v>4</v>
      </c>
      <c r="G12" s="227">
        <v>0</v>
      </c>
      <c r="H12" s="234">
        <f t="shared" si="1"/>
        <v>4</v>
      </c>
      <c r="I12" s="227">
        <f t="shared" si="2"/>
        <v>121</v>
      </c>
      <c r="J12" s="227">
        <f t="shared" si="3"/>
        <v>1</v>
      </c>
      <c r="K12" s="234">
        <f t="shared" si="4"/>
        <v>122</v>
      </c>
    </row>
    <row r="13" spans="1:12" s="224" customFormat="1" ht="12.6" customHeight="1">
      <c r="A13" s="353">
        <v>9</v>
      </c>
      <c r="B13" s="24" t="s">
        <v>1121</v>
      </c>
      <c r="C13" s="227">
        <v>726</v>
      </c>
      <c r="D13" s="227">
        <v>25</v>
      </c>
      <c r="E13" s="234">
        <f t="shared" si="0"/>
        <v>751</v>
      </c>
      <c r="F13" s="227">
        <v>33</v>
      </c>
      <c r="G13" s="227">
        <v>0</v>
      </c>
      <c r="H13" s="234">
        <f t="shared" si="1"/>
        <v>33</v>
      </c>
      <c r="I13" s="227">
        <f t="shared" si="2"/>
        <v>759</v>
      </c>
      <c r="J13" s="227">
        <f t="shared" si="3"/>
        <v>25</v>
      </c>
      <c r="K13" s="234">
        <f t="shared" si="4"/>
        <v>784</v>
      </c>
    </row>
    <row r="14" spans="1:12" s="224" customFormat="1" ht="12.6" customHeight="1">
      <c r="A14" s="22">
        <f t="shared" ref="A14:A44" si="5">+A13+1</f>
        <v>10</v>
      </c>
      <c r="B14" s="24" t="s">
        <v>1122</v>
      </c>
      <c r="C14" s="227">
        <v>847</v>
      </c>
      <c r="D14" s="227">
        <v>33</v>
      </c>
      <c r="E14" s="234">
        <f t="shared" si="0"/>
        <v>880</v>
      </c>
      <c r="F14" s="227">
        <v>11</v>
      </c>
      <c r="G14" s="227">
        <v>0</v>
      </c>
      <c r="H14" s="234">
        <f t="shared" si="1"/>
        <v>11</v>
      </c>
      <c r="I14" s="227">
        <f t="shared" si="2"/>
        <v>858</v>
      </c>
      <c r="J14" s="227">
        <f t="shared" si="3"/>
        <v>33</v>
      </c>
      <c r="K14" s="234">
        <f t="shared" si="4"/>
        <v>891</v>
      </c>
    </row>
    <row r="15" spans="1:12" s="224" customFormat="1" ht="12.6" customHeight="1">
      <c r="A15" s="22">
        <f t="shared" si="5"/>
        <v>11</v>
      </c>
      <c r="B15" s="24" t="s">
        <v>1123</v>
      </c>
      <c r="C15" s="227">
        <v>182</v>
      </c>
      <c r="D15" s="227">
        <v>14</v>
      </c>
      <c r="E15" s="234">
        <f t="shared" si="0"/>
        <v>196</v>
      </c>
      <c r="F15" s="227">
        <v>20</v>
      </c>
      <c r="G15" s="227">
        <v>0</v>
      </c>
      <c r="H15" s="234">
        <f t="shared" si="1"/>
        <v>20</v>
      </c>
      <c r="I15" s="227">
        <f t="shared" si="2"/>
        <v>202</v>
      </c>
      <c r="J15" s="227">
        <f t="shared" si="3"/>
        <v>14</v>
      </c>
      <c r="K15" s="234">
        <f t="shared" si="4"/>
        <v>216</v>
      </c>
    </row>
    <row r="16" spans="1:12" s="224" customFormat="1" ht="12.6" customHeight="1">
      <c r="A16" s="22">
        <f t="shared" si="5"/>
        <v>12</v>
      </c>
      <c r="B16" s="24" t="s">
        <v>1124</v>
      </c>
      <c r="C16" s="227">
        <v>75</v>
      </c>
      <c r="D16" s="227">
        <v>0</v>
      </c>
      <c r="E16" s="234">
        <f t="shared" si="0"/>
        <v>75</v>
      </c>
      <c r="F16" s="227">
        <v>1</v>
      </c>
      <c r="G16" s="227">
        <v>0</v>
      </c>
      <c r="H16" s="234">
        <f t="shared" si="1"/>
        <v>1</v>
      </c>
      <c r="I16" s="227">
        <f t="shared" si="2"/>
        <v>76</v>
      </c>
      <c r="J16" s="227">
        <f t="shared" si="3"/>
        <v>0</v>
      </c>
      <c r="K16" s="234">
        <f t="shared" si="4"/>
        <v>76</v>
      </c>
    </row>
    <row r="17" spans="1:12" s="224" customFormat="1" ht="12.6" customHeight="1">
      <c r="A17" s="22">
        <f t="shared" si="5"/>
        <v>13</v>
      </c>
      <c r="B17" s="24" t="s">
        <v>1125</v>
      </c>
      <c r="C17" s="227">
        <v>76</v>
      </c>
      <c r="D17" s="227">
        <v>0</v>
      </c>
      <c r="E17" s="234">
        <f t="shared" si="0"/>
        <v>76</v>
      </c>
      <c r="F17" s="227">
        <v>0</v>
      </c>
      <c r="G17" s="227">
        <v>0</v>
      </c>
      <c r="H17" s="234">
        <f t="shared" si="1"/>
        <v>0</v>
      </c>
      <c r="I17" s="227">
        <f t="shared" si="2"/>
        <v>76</v>
      </c>
      <c r="J17" s="227">
        <f t="shared" si="3"/>
        <v>0</v>
      </c>
      <c r="K17" s="234">
        <f t="shared" si="4"/>
        <v>76</v>
      </c>
    </row>
    <row r="18" spans="1:12" s="224" customFormat="1" ht="12.6" customHeight="1">
      <c r="A18" s="22">
        <f t="shared" si="5"/>
        <v>14</v>
      </c>
      <c r="B18" s="24" t="s">
        <v>1126</v>
      </c>
      <c r="C18" s="227">
        <v>335</v>
      </c>
      <c r="D18" s="227">
        <v>15</v>
      </c>
      <c r="E18" s="234">
        <f t="shared" si="0"/>
        <v>350</v>
      </c>
      <c r="F18" s="227">
        <v>8</v>
      </c>
      <c r="G18" s="227">
        <v>0</v>
      </c>
      <c r="H18" s="234">
        <f t="shared" si="1"/>
        <v>8</v>
      </c>
      <c r="I18" s="227">
        <f t="shared" si="2"/>
        <v>343</v>
      </c>
      <c r="J18" s="227">
        <f t="shared" si="3"/>
        <v>15</v>
      </c>
      <c r="K18" s="234">
        <f t="shared" si="4"/>
        <v>358</v>
      </c>
    </row>
    <row r="19" spans="1:12" s="224" customFormat="1" ht="12.6" customHeight="1">
      <c r="A19" s="22">
        <f t="shared" si="5"/>
        <v>15</v>
      </c>
      <c r="B19" s="24" t="s">
        <v>1127</v>
      </c>
      <c r="C19" s="227">
        <v>142</v>
      </c>
      <c r="D19" s="227">
        <v>5</v>
      </c>
      <c r="E19" s="234">
        <f t="shared" si="0"/>
        <v>147</v>
      </c>
      <c r="F19" s="227">
        <v>6</v>
      </c>
      <c r="G19" s="227">
        <v>0</v>
      </c>
      <c r="H19" s="234">
        <f t="shared" si="1"/>
        <v>6</v>
      </c>
      <c r="I19" s="227">
        <f t="shared" si="2"/>
        <v>148</v>
      </c>
      <c r="J19" s="227">
        <f t="shared" si="3"/>
        <v>5</v>
      </c>
      <c r="K19" s="234">
        <f t="shared" si="4"/>
        <v>153</v>
      </c>
    </row>
    <row r="20" spans="1:12" s="224" customFormat="1" ht="12.6" customHeight="1">
      <c r="A20" s="22">
        <f t="shared" si="5"/>
        <v>16</v>
      </c>
      <c r="B20" s="24" t="s">
        <v>1128</v>
      </c>
      <c r="C20" s="227">
        <v>2607</v>
      </c>
      <c r="D20" s="227">
        <v>145</v>
      </c>
      <c r="E20" s="234">
        <f t="shared" si="0"/>
        <v>2752</v>
      </c>
      <c r="F20" s="227">
        <v>52</v>
      </c>
      <c r="G20" s="227">
        <v>0</v>
      </c>
      <c r="H20" s="234">
        <f t="shared" si="1"/>
        <v>52</v>
      </c>
      <c r="I20" s="227">
        <f t="shared" si="2"/>
        <v>2659</v>
      </c>
      <c r="J20" s="227">
        <f t="shared" si="3"/>
        <v>145</v>
      </c>
      <c r="K20" s="234">
        <f t="shared" si="4"/>
        <v>2804</v>
      </c>
    </row>
    <row r="21" spans="1:12" s="224" customFormat="1" ht="12.6" customHeight="1">
      <c r="A21" s="22">
        <f t="shared" si="5"/>
        <v>17</v>
      </c>
      <c r="B21" s="24" t="s">
        <v>1129</v>
      </c>
      <c r="C21" s="227">
        <v>252</v>
      </c>
      <c r="D21" s="227">
        <v>21</v>
      </c>
      <c r="E21" s="234">
        <f t="shared" si="0"/>
        <v>273</v>
      </c>
      <c r="F21" s="227">
        <v>10</v>
      </c>
      <c r="G21" s="227">
        <v>0</v>
      </c>
      <c r="H21" s="234">
        <f t="shared" si="1"/>
        <v>10</v>
      </c>
      <c r="I21" s="227">
        <f t="shared" si="2"/>
        <v>262</v>
      </c>
      <c r="J21" s="227">
        <f t="shared" si="3"/>
        <v>21</v>
      </c>
      <c r="K21" s="234">
        <f t="shared" si="4"/>
        <v>283</v>
      </c>
    </row>
    <row r="22" spans="1:12" s="224" customFormat="1" ht="12.6" customHeight="1">
      <c r="A22" s="22">
        <f t="shared" si="5"/>
        <v>18</v>
      </c>
      <c r="B22" s="24" t="s">
        <v>1130</v>
      </c>
      <c r="C22" s="227">
        <v>96</v>
      </c>
      <c r="D22" s="227">
        <v>3</v>
      </c>
      <c r="E22" s="234">
        <f t="shared" si="0"/>
        <v>99</v>
      </c>
      <c r="F22" s="227">
        <v>4</v>
      </c>
      <c r="G22" s="227">
        <v>0</v>
      </c>
      <c r="H22" s="234">
        <f t="shared" si="1"/>
        <v>4</v>
      </c>
      <c r="I22" s="227">
        <f t="shared" si="2"/>
        <v>100</v>
      </c>
      <c r="J22" s="227">
        <f t="shared" si="3"/>
        <v>3</v>
      </c>
      <c r="K22" s="234">
        <f t="shared" si="4"/>
        <v>103</v>
      </c>
    </row>
    <row r="23" spans="1:12" s="224" customFormat="1" ht="12.6" customHeight="1">
      <c r="A23" s="22">
        <f t="shared" si="5"/>
        <v>19</v>
      </c>
      <c r="B23" s="24" t="s">
        <v>1131</v>
      </c>
      <c r="C23" s="227">
        <v>499</v>
      </c>
      <c r="D23" s="227">
        <v>8</v>
      </c>
      <c r="E23" s="234">
        <f t="shared" si="0"/>
        <v>507</v>
      </c>
      <c r="F23" s="227">
        <v>2</v>
      </c>
      <c r="G23" s="227">
        <v>1</v>
      </c>
      <c r="H23" s="234">
        <f t="shared" si="1"/>
        <v>3</v>
      </c>
      <c r="I23" s="227">
        <f t="shared" si="2"/>
        <v>501</v>
      </c>
      <c r="J23" s="227">
        <f t="shared" si="3"/>
        <v>9</v>
      </c>
      <c r="K23" s="234">
        <f t="shared" si="4"/>
        <v>510</v>
      </c>
    </row>
    <row r="24" spans="1:12" s="224" customFormat="1" ht="12.6" customHeight="1">
      <c r="A24" s="22">
        <f t="shared" si="5"/>
        <v>20</v>
      </c>
      <c r="B24" s="24" t="s">
        <v>1132</v>
      </c>
      <c r="C24" s="227">
        <v>684</v>
      </c>
      <c r="D24" s="227">
        <v>51</v>
      </c>
      <c r="E24" s="234">
        <f t="shared" si="0"/>
        <v>735</v>
      </c>
      <c r="F24" s="227">
        <v>4</v>
      </c>
      <c r="G24" s="227">
        <v>1</v>
      </c>
      <c r="H24" s="234">
        <f t="shared" si="1"/>
        <v>5</v>
      </c>
      <c r="I24" s="227">
        <f t="shared" si="2"/>
        <v>688</v>
      </c>
      <c r="J24" s="227">
        <f t="shared" si="3"/>
        <v>52</v>
      </c>
      <c r="K24" s="234">
        <f t="shared" si="4"/>
        <v>740</v>
      </c>
    </row>
    <row r="25" spans="1:12" s="224" customFormat="1" ht="12.6" customHeight="1">
      <c r="A25" s="22">
        <f t="shared" si="5"/>
        <v>21</v>
      </c>
      <c r="B25" s="24" t="s">
        <v>1133</v>
      </c>
      <c r="C25" s="227">
        <v>683</v>
      </c>
      <c r="D25" s="227">
        <v>14</v>
      </c>
      <c r="E25" s="234">
        <f t="shared" si="0"/>
        <v>697</v>
      </c>
      <c r="F25" s="227">
        <v>5</v>
      </c>
      <c r="G25" s="227">
        <v>0</v>
      </c>
      <c r="H25" s="234">
        <f t="shared" si="1"/>
        <v>5</v>
      </c>
      <c r="I25" s="227">
        <f t="shared" si="2"/>
        <v>688</v>
      </c>
      <c r="J25" s="227">
        <f t="shared" si="3"/>
        <v>14</v>
      </c>
      <c r="K25" s="234">
        <f t="shared" si="4"/>
        <v>702</v>
      </c>
    </row>
    <row r="26" spans="1:12" s="224" customFormat="1" ht="12.6" customHeight="1">
      <c r="A26" s="22">
        <f t="shared" si="5"/>
        <v>22</v>
      </c>
      <c r="B26" s="24" t="s">
        <v>1134</v>
      </c>
      <c r="C26" s="227">
        <v>216</v>
      </c>
      <c r="D26" s="227">
        <v>8</v>
      </c>
      <c r="E26" s="234">
        <f t="shared" si="0"/>
        <v>224</v>
      </c>
      <c r="F26" s="227">
        <v>2</v>
      </c>
      <c r="G26" s="227">
        <v>0</v>
      </c>
      <c r="H26" s="234">
        <f t="shared" si="1"/>
        <v>2</v>
      </c>
      <c r="I26" s="227">
        <f t="shared" si="2"/>
        <v>218</v>
      </c>
      <c r="J26" s="227">
        <f t="shared" si="3"/>
        <v>8</v>
      </c>
      <c r="K26" s="234">
        <f t="shared" si="4"/>
        <v>226</v>
      </c>
    </row>
    <row r="27" spans="1:12" s="224" customFormat="1" ht="12.6" customHeight="1">
      <c r="A27" s="22">
        <f t="shared" si="5"/>
        <v>23</v>
      </c>
      <c r="B27" s="24" t="s">
        <v>1135</v>
      </c>
      <c r="C27" s="227">
        <v>428</v>
      </c>
      <c r="D27" s="227">
        <v>3</v>
      </c>
      <c r="E27" s="234">
        <f t="shared" si="0"/>
        <v>431</v>
      </c>
      <c r="F27" s="227">
        <v>1</v>
      </c>
      <c r="G27" s="227">
        <v>0</v>
      </c>
      <c r="H27" s="234">
        <f t="shared" si="1"/>
        <v>1</v>
      </c>
      <c r="I27" s="227">
        <f t="shared" si="2"/>
        <v>429</v>
      </c>
      <c r="J27" s="227">
        <f t="shared" si="3"/>
        <v>3</v>
      </c>
      <c r="K27" s="234">
        <f t="shared" si="4"/>
        <v>432</v>
      </c>
      <c r="L27" s="234"/>
    </row>
    <row r="28" spans="1:12" s="224" customFormat="1" ht="12.6" customHeight="1">
      <c r="A28" s="22">
        <f t="shared" si="5"/>
        <v>24</v>
      </c>
      <c r="B28" s="24" t="s">
        <v>1136</v>
      </c>
      <c r="C28" s="227">
        <v>130</v>
      </c>
      <c r="D28" s="227">
        <v>5</v>
      </c>
      <c r="E28" s="234">
        <f t="shared" si="0"/>
        <v>135</v>
      </c>
      <c r="F28" s="227">
        <v>0</v>
      </c>
      <c r="G28" s="227">
        <v>0</v>
      </c>
      <c r="H28" s="234">
        <f t="shared" si="1"/>
        <v>0</v>
      </c>
      <c r="I28" s="227">
        <f t="shared" si="2"/>
        <v>130</v>
      </c>
      <c r="J28" s="227">
        <f t="shared" si="3"/>
        <v>5</v>
      </c>
      <c r="K28" s="234">
        <f t="shared" si="4"/>
        <v>135</v>
      </c>
    </row>
    <row r="29" spans="1:12" s="224" customFormat="1" ht="12.6" customHeight="1">
      <c r="A29" s="22">
        <f t="shared" si="5"/>
        <v>25</v>
      </c>
      <c r="B29" s="24" t="s">
        <v>1137</v>
      </c>
      <c r="C29" s="227">
        <v>391</v>
      </c>
      <c r="D29" s="227">
        <v>2</v>
      </c>
      <c r="E29" s="234">
        <f t="shared" si="0"/>
        <v>393</v>
      </c>
      <c r="F29" s="227">
        <v>1</v>
      </c>
      <c r="G29" s="227">
        <v>0</v>
      </c>
      <c r="H29" s="234">
        <f t="shared" si="1"/>
        <v>1</v>
      </c>
      <c r="I29" s="227">
        <f t="shared" si="2"/>
        <v>392</v>
      </c>
      <c r="J29" s="227">
        <f t="shared" si="3"/>
        <v>2</v>
      </c>
      <c r="K29" s="234">
        <f t="shared" si="4"/>
        <v>394</v>
      </c>
    </row>
    <row r="30" spans="1:12" s="224" customFormat="1" ht="12.6" customHeight="1">
      <c r="A30" s="22">
        <f t="shared" si="5"/>
        <v>26</v>
      </c>
      <c r="B30" s="24" t="s">
        <v>1138</v>
      </c>
      <c r="C30" s="227">
        <v>631</v>
      </c>
      <c r="D30" s="227">
        <v>19</v>
      </c>
      <c r="E30" s="234">
        <f t="shared" si="0"/>
        <v>650</v>
      </c>
      <c r="F30" s="227">
        <v>19</v>
      </c>
      <c r="G30" s="227">
        <v>0</v>
      </c>
      <c r="H30" s="234">
        <f t="shared" si="1"/>
        <v>19</v>
      </c>
      <c r="I30" s="227">
        <f t="shared" si="2"/>
        <v>650</v>
      </c>
      <c r="J30" s="227">
        <f t="shared" si="3"/>
        <v>19</v>
      </c>
      <c r="K30" s="234">
        <f t="shared" si="4"/>
        <v>669</v>
      </c>
    </row>
    <row r="31" spans="1:12" s="224" customFormat="1" ht="12.6" customHeight="1">
      <c r="A31" s="22">
        <f t="shared" si="5"/>
        <v>27</v>
      </c>
      <c r="B31" s="24" t="s">
        <v>1139</v>
      </c>
      <c r="C31" s="227">
        <v>941</v>
      </c>
      <c r="D31" s="227">
        <v>23</v>
      </c>
      <c r="E31" s="234">
        <f t="shared" si="0"/>
        <v>964</v>
      </c>
      <c r="F31" s="227">
        <v>4</v>
      </c>
      <c r="G31" s="227">
        <v>0</v>
      </c>
      <c r="H31" s="234">
        <f t="shared" si="1"/>
        <v>4</v>
      </c>
      <c r="I31" s="227">
        <f t="shared" si="2"/>
        <v>945</v>
      </c>
      <c r="J31" s="227">
        <f t="shared" si="3"/>
        <v>23</v>
      </c>
      <c r="K31" s="234">
        <f t="shared" si="4"/>
        <v>968</v>
      </c>
    </row>
    <row r="32" spans="1:12" s="224" customFormat="1" ht="12.6" customHeight="1">
      <c r="A32" s="22">
        <f t="shared" si="5"/>
        <v>28</v>
      </c>
      <c r="B32" s="24" t="s">
        <v>1140</v>
      </c>
      <c r="C32" s="227">
        <v>286</v>
      </c>
      <c r="D32" s="227">
        <v>9</v>
      </c>
      <c r="E32" s="234">
        <f t="shared" si="0"/>
        <v>295</v>
      </c>
      <c r="F32" s="227">
        <v>12</v>
      </c>
      <c r="G32" s="227">
        <v>0</v>
      </c>
      <c r="H32" s="234">
        <f t="shared" si="1"/>
        <v>12</v>
      </c>
      <c r="I32" s="227">
        <f t="shared" si="2"/>
        <v>298</v>
      </c>
      <c r="J32" s="227">
        <f t="shared" si="3"/>
        <v>9</v>
      </c>
      <c r="K32" s="234">
        <f t="shared" si="4"/>
        <v>307</v>
      </c>
    </row>
    <row r="33" spans="1:11" s="224" customFormat="1" ht="12.6" customHeight="1">
      <c r="A33" s="22">
        <f t="shared" si="5"/>
        <v>29</v>
      </c>
      <c r="B33" s="24" t="s">
        <v>1141</v>
      </c>
      <c r="C33" s="227">
        <v>71</v>
      </c>
      <c r="D33" s="227">
        <v>0</v>
      </c>
      <c r="E33" s="234">
        <f t="shared" si="0"/>
        <v>71</v>
      </c>
      <c r="F33" s="227">
        <v>2</v>
      </c>
      <c r="G33" s="227">
        <v>0</v>
      </c>
      <c r="H33" s="234">
        <f t="shared" si="1"/>
        <v>2</v>
      </c>
      <c r="I33" s="227">
        <f t="shared" si="2"/>
        <v>73</v>
      </c>
      <c r="J33" s="227">
        <f t="shared" si="3"/>
        <v>0</v>
      </c>
      <c r="K33" s="234">
        <f t="shared" si="4"/>
        <v>73</v>
      </c>
    </row>
    <row r="34" spans="1:11" s="224" customFormat="1" ht="12.6" customHeight="1">
      <c r="A34" s="22">
        <f t="shared" si="5"/>
        <v>30</v>
      </c>
      <c r="B34" s="24" t="s">
        <v>1142</v>
      </c>
      <c r="C34" s="227">
        <v>19</v>
      </c>
      <c r="D34" s="227">
        <v>0</v>
      </c>
      <c r="E34" s="234">
        <f t="shared" si="0"/>
        <v>19</v>
      </c>
      <c r="F34" s="227">
        <v>0</v>
      </c>
      <c r="G34" s="227">
        <v>0</v>
      </c>
      <c r="H34" s="234">
        <f t="shared" si="1"/>
        <v>0</v>
      </c>
      <c r="I34" s="227">
        <f t="shared" si="2"/>
        <v>19</v>
      </c>
      <c r="J34" s="227">
        <f t="shared" si="3"/>
        <v>0</v>
      </c>
      <c r="K34" s="234">
        <f t="shared" si="4"/>
        <v>19</v>
      </c>
    </row>
    <row r="35" spans="1:11" s="224" customFormat="1" ht="12.6" customHeight="1">
      <c r="A35" s="22">
        <f t="shared" si="5"/>
        <v>31</v>
      </c>
      <c r="B35" s="24" t="s">
        <v>1143</v>
      </c>
      <c r="C35" s="227">
        <v>934</v>
      </c>
      <c r="D35" s="227">
        <v>17</v>
      </c>
      <c r="E35" s="234">
        <f t="shared" si="0"/>
        <v>951</v>
      </c>
      <c r="F35" s="227">
        <v>7</v>
      </c>
      <c r="G35" s="227">
        <v>0</v>
      </c>
      <c r="H35" s="234">
        <f t="shared" si="1"/>
        <v>7</v>
      </c>
      <c r="I35" s="227">
        <f t="shared" si="2"/>
        <v>941</v>
      </c>
      <c r="J35" s="227">
        <f t="shared" si="3"/>
        <v>17</v>
      </c>
      <c r="K35" s="234">
        <f t="shared" si="4"/>
        <v>958</v>
      </c>
    </row>
    <row r="36" spans="1:11" s="224" customFormat="1" ht="12.6" customHeight="1">
      <c r="A36" s="22">
        <f t="shared" si="5"/>
        <v>32</v>
      </c>
      <c r="B36" s="24" t="s">
        <v>1144</v>
      </c>
      <c r="C36" s="227">
        <v>225</v>
      </c>
      <c r="D36" s="227">
        <v>4</v>
      </c>
      <c r="E36" s="234">
        <f t="shared" si="0"/>
        <v>229</v>
      </c>
      <c r="F36" s="227">
        <v>1</v>
      </c>
      <c r="G36" s="227">
        <v>0</v>
      </c>
      <c r="H36" s="234">
        <f t="shared" si="1"/>
        <v>1</v>
      </c>
      <c r="I36" s="227">
        <f t="shared" si="2"/>
        <v>226</v>
      </c>
      <c r="J36" s="227">
        <f t="shared" si="3"/>
        <v>4</v>
      </c>
      <c r="K36" s="234">
        <f t="shared" si="4"/>
        <v>230</v>
      </c>
    </row>
    <row r="37" spans="1:11" s="224" customFormat="1" ht="12.6" customHeight="1">
      <c r="A37" s="22">
        <f t="shared" si="5"/>
        <v>33</v>
      </c>
      <c r="B37" s="24" t="s">
        <v>1145</v>
      </c>
      <c r="C37" s="227">
        <v>950</v>
      </c>
      <c r="D37" s="227">
        <v>15</v>
      </c>
      <c r="E37" s="234">
        <f t="shared" si="0"/>
        <v>965</v>
      </c>
      <c r="F37" s="227">
        <v>1</v>
      </c>
      <c r="G37" s="227">
        <v>1</v>
      </c>
      <c r="H37" s="234">
        <f t="shared" si="1"/>
        <v>2</v>
      </c>
      <c r="I37" s="227">
        <f t="shared" si="2"/>
        <v>951</v>
      </c>
      <c r="J37" s="227">
        <f t="shared" si="3"/>
        <v>16</v>
      </c>
      <c r="K37" s="234">
        <f t="shared" si="4"/>
        <v>967</v>
      </c>
    </row>
    <row r="38" spans="1:11" s="224" customFormat="1" ht="12.6" customHeight="1">
      <c r="A38" s="22">
        <f t="shared" si="5"/>
        <v>34</v>
      </c>
      <c r="B38" s="24" t="s">
        <v>1146</v>
      </c>
      <c r="C38" s="227">
        <v>9627</v>
      </c>
      <c r="D38" s="227">
        <v>421</v>
      </c>
      <c r="E38" s="234">
        <f t="shared" si="0"/>
        <v>10048</v>
      </c>
      <c r="F38" s="227">
        <v>239</v>
      </c>
      <c r="G38" s="227">
        <v>6</v>
      </c>
      <c r="H38" s="234">
        <f t="shared" si="1"/>
        <v>245</v>
      </c>
      <c r="I38" s="227">
        <f t="shared" si="2"/>
        <v>9866</v>
      </c>
      <c r="J38" s="227">
        <f t="shared" si="3"/>
        <v>427</v>
      </c>
      <c r="K38" s="234">
        <f t="shared" si="4"/>
        <v>10293</v>
      </c>
    </row>
    <row r="39" spans="1:11" s="224" customFormat="1" ht="12.6" customHeight="1">
      <c r="A39" s="22">
        <f t="shared" si="5"/>
        <v>35</v>
      </c>
      <c r="B39" s="24" t="s">
        <v>1147</v>
      </c>
      <c r="C39" s="227">
        <v>3941</v>
      </c>
      <c r="D39" s="227">
        <v>198</v>
      </c>
      <c r="E39" s="234">
        <f t="shared" si="0"/>
        <v>4139</v>
      </c>
      <c r="F39" s="227">
        <v>25</v>
      </c>
      <c r="G39" s="227">
        <v>1</v>
      </c>
      <c r="H39" s="234">
        <f t="shared" si="1"/>
        <v>26</v>
      </c>
      <c r="I39" s="227">
        <f t="shared" si="2"/>
        <v>3966</v>
      </c>
      <c r="J39" s="227">
        <f t="shared" si="3"/>
        <v>199</v>
      </c>
      <c r="K39" s="234">
        <f t="shared" si="4"/>
        <v>4165</v>
      </c>
    </row>
    <row r="40" spans="1:11" s="224" customFormat="1" ht="12.6" customHeight="1">
      <c r="A40" s="22">
        <f t="shared" si="5"/>
        <v>36</v>
      </c>
      <c r="B40" s="24" t="s">
        <v>1148</v>
      </c>
      <c r="C40" s="227">
        <v>80</v>
      </c>
      <c r="D40" s="227">
        <v>0</v>
      </c>
      <c r="E40" s="234">
        <f t="shared" si="0"/>
        <v>80</v>
      </c>
      <c r="F40" s="227">
        <v>0</v>
      </c>
      <c r="G40" s="227">
        <v>0</v>
      </c>
      <c r="H40" s="234">
        <f t="shared" si="1"/>
        <v>0</v>
      </c>
      <c r="I40" s="227">
        <f t="shared" si="2"/>
        <v>80</v>
      </c>
      <c r="J40" s="227">
        <f t="shared" si="3"/>
        <v>0</v>
      </c>
      <c r="K40" s="234">
        <f t="shared" si="4"/>
        <v>80</v>
      </c>
    </row>
    <row r="41" spans="1:11" s="224" customFormat="1" ht="12.6" customHeight="1">
      <c r="A41" s="22">
        <f t="shared" si="5"/>
        <v>37</v>
      </c>
      <c r="B41" s="24" t="s">
        <v>1149</v>
      </c>
      <c r="C41" s="227">
        <v>263</v>
      </c>
      <c r="D41" s="227">
        <v>2</v>
      </c>
      <c r="E41" s="234">
        <f t="shared" si="0"/>
        <v>265</v>
      </c>
      <c r="F41" s="227">
        <v>5</v>
      </c>
      <c r="G41" s="227">
        <v>0</v>
      </c>
      <c r="H41" s="234">
        <f t="shared" si="1"/>
        <v>5</v>
      </c>
      <c r="I41" s="227">
        <f t="shared" si="2"/>
        <v>268</v>
      </c>
      <c r="J41" s="227">
        <f t="shared" si="3"/>
        <v>2</v>
      </c>
      <c r="K41" s="234">
        <f t="shared" si="4"/>
        <v>270</v>
      </c>
    </row>
    <row r="42" spans="1:11" s="224" customFormat="1" ht="12.6" customHeight="1">
      <c r="A42" s="22">
        <f t="shared" si="5"/>
        <v>38</v>
      </c>
      <c r="B42" s="24" t="s">
        <v>1150</v>
      </c>
      <c r="C42" s="227">
        <v>1276</v>
      </c>
      <c r="D42" s="227">
        <v>27</v>
      </c>
      <c r="E42" s="234">
        <f t="shared" si="0"/>
        <v>1303</v>
      </c>
      <c r="F42" s="227">
        <v>7</v>
      </c>
      <c r="G42" s="227">
        <v>0</v>
      </c>
      <c r="H42" s="234">
        <f t="shared" si="1"/>
        <v>7</v>
      </c>
      <c r="I42" s="227">
        <f t="shared" si="2"/>
        <v>1283</v>
      </c>
      <c r="J42" s="227">
        <f t="shared" si="3"/>
        <v>27</v>
      </c>
      <c r="K42" s="234">
        <f t="shared" si="4"/>
        <v>1310</v>
      </c>
    </row>
    <row r="43" spans="1:11" s="224" customFormat="1" ht="12.6" customHeight="1">
      <c r="A43" s="22">
        <f t="shared" si="5"/>
        <v>39</v>
      </c>
      <c r="B43" s="24" t="s">
        <v>1151</v>
      </c>
      <c r="C43" s="227">
        <v>287</v>
      </c>
      <c r="D43" s="227">
        <v>14</v>
      </c>
      <c r="E43" s="234">
        <f t="shared" si="0"/>
        <v>301</v>
      </c>
      <c r="F43" s="227">
        <v>4</v>
      </c>
      <c r="G43" s="227">
        <v>0</v>
      </c>
      <c r="H43" s="234">
        <f t="shared" si="1"/>
        <v>4</v>
      </c>
      <c r="I43" s="227">
        <f t="shared" si="2"/>
        <v>291</v>
      </c>
      <c r="J43" s="227">
        <f t="shared" si="3"/>
        <v>14</v>
      </c>
      <c r="K43" s="234">
        <f t="shared" si="4"/>
        <v>305</v>
      </c>
    </row>
    <row r="44" spans="1:11" s="224" customFormat="1" ht="12.6" customHeight="1">
      <c r="A44" s="22">
        <f t="shared" si="5"/>
        <v>40</v>
      </c>
      <c r="B44" s="24" t="s">
        <v>1152</v>
      </c>
      <c r="C44" s="227">
        <v>154</v>
      </c>
      <c r="D44" s="227">
        <v>0</v>
      </c>
      <c r="E44" s="234">
        <f t="shared" si="0"/>
        <v>154</v>
      </c>
      <c r="F44" s="227">
        <v>1</v>
      </c>
      <c r="G44" s="227">
        <v>0</v>
      </c>
      <c r="H44" s="234">
        <f t="shared" si="1"/>
        <v>1</v>
      </c>
      <c r="I44" s="227">
        <f t="shared" si="2"/>
        <v>155</v>
      </c>
      <c r="J44" s="227">
        <f t="shared" si="3"/>
        <v>0</v>
      </c>
      <c r="K44" s="234">
        <f t="shared" si="4"/>
        <v>155</v>
      </c>
    </row>
    <row r="45" spans="1:11" s="224" customFormat="1" ht="12.6" customHeight="1">
      <c r="A45" s="22">
        <v>41</v>
      </c>
      <c r="B45" s="24" t="s">
        <v>1153</v>
      </c>
      <c r="C45" s="227">
        <v>2394</v>
      </c>
      <c r="D45" s="227">
        <v>66</v>
      </c>
      <c r="E45" s="234">
        <f t="shared" si="0"/>
        <v>2460</v>
      </c>
      <c r="F45" s="227">
        <v>85</v>
      </c>
      <c r="G45" s="227">
        <v>2</v>
      </c>
      <c r="H45" s="234">
        <f t="shared" si="1"/>
        <v>87</v>
      </c>
      <c r="I45" s="227">
        <f t="shared" si="2"/>
        <v>2479</v>
      </c>
      <c r="J45" s="227">
        <f t="shared" si="3"/>
        <v>68</v>
      </c>
      <c r="K45" s="234">
        <f t="shared" si="4"/>
        <v>2547</v>
      </c>
    </row>
    <row r="46" spans="1:11" s="224" customFormat="1" ht="12.6" customHeight="1">
      <c r="A46" s="22">
        <v>42</v>
      </c>
      <c r="B46" s="24" t="s">
        <v>1154</v>
      </c>
      <c r="C46" s="227">
        <v>1156</v>
      </c>
      <c r="D46" s="227">
        <v>14</v>
      </c>
      <c r="E46" s="234">
        <f t="shared" si="0"/>
        <v>1170</v>
      </c>
      <c r="F46" s="227">
        <v>14</v>
      </c>
      <c r="G46" s="227">
        <v>0</v>
      </c>
      <c r="H46" s="234">
        <f t="shared" si="1"/>
        <v>14</v>
      </c>
      <c r="I46" s="227">
        <f t="shared" si="2"/>
        <v>1170</v>
      </c>
      <c r="J46" s="227">
        <f t="shared" si="3"/>
        <v>14</v>
      </c>
      <c r="K46" s="234">
        <f t="shared" si="4"/>
        <v>1184</v>
      </c>
    </row>
    <row r="47" spans="1:11" s="224" customFormat="1" ht="12.6" customHeight="1">
      <c r="A47" s="22">
        <v>43</v>
      </c>
      <c r="B47" s="24" t="s">
        <v>1155</v>
      </c>
      <c r="C47" s="227">
        <v>700</v>
      </c>
      <c r="D47" s="227">
        <v>7</v>
      </c>
      <c r="E47" s="234">
        <f t="shared" si="0"/>
        <v>707</v>
      </c>
      <c r="F47" s="227">
        <v>55</v>
      </c>
      <c r="G47" s="227">
        <v>0</v>
      </c>
      <c r="H47" s="234">
        <f t="shared" si="1"/>
        <v>55</v>
      </c>
      <c r="I47" s="227">
        <f t="shared" si="2"/>
        <v>755</v>
      </c>
      <c r="J47" s="227">
        <f t="shared" si="3"/>
        <v>7</v>
      </c>
      <c r="K47" s="234">
        <f t="shared" si="4"/>
        <v>762</v>
      </c>
    </row>
    <row r="48" spans="1:11" s="224" customFormat="1" ht="12.6" customHeight="1">
      <c r="A48" s="22">
        <v>44</v>
      </c>
      <c r="B48" s="24" t="s">
        <v>1156</v>
      </c>
      <c r="C48" s="227">
        <v>362</v>
      </c>
      <c r="D48" s="227">
        <v>15</v>
      </c>
      <c r="E48" s="234">
        <f t="shared" si="0"/>
        <v>377</v>
      </c>
      <c r="F48" s="227">
        <v>1</v>
      </c>
      <c r="G48" s="227">
        <v>1</v>
      </c>
      <c r="H48" s="234">
        <f t="shared" si="1"/>
        <v>2</v>
      </c>
      <c r="I48" s="227">
        <f t="shared" si="2"/>
        <v>363</v>
      </c>
      <c r="J48" s="227">
        <f t="shared" si="3"/>
        <v>16</v>
      </c>
      <c r="K48" s="234">
        <f t="shared" si="4"/>
        <v>379</v>
      </c>
    </row>
    <row r="49" spans="1:11" s="224" customFormat="1" ht="12.6" customHeight="1">
      <c r="A49" s="22">
        <v>45</v>
      </c>
      <c r="B49" s="24" t="s">
        <v>1157</v>
      </c>
      <c r="C49" s="227">
        <v>957</v>
      </c>
      <c r="D49" s="227">
        <v>55</v>
      </c>
      <c r="E49" s="234">
        <f t="shared" si="0"/>
        <v>1012</v>
      </c>
      <c r="F49" s="227">
        <v>8</v>
      </c>
      <c r="G49" s="227">
        <v>0</v>
      </c>
      <c r="H49" s="234">
        <f t="shared" si="1"/>
        <v>8</v>
      </c>
      <c r="I49" s="227">
        <f t="shared" si="2"/>
        <v>965</v>
      </c>
      <c r="J49" s="227">
        <f t="shared" si="3"/>
        <v>55</v>
      </c>
      <c r="K49" s="234">
        <f t="shared" si="4"/>
        <v>1020</v>
      </c>
    </row>
    <row r="50" spans="1:11" s="224" customFormat="1" ht="12.6" customHeight="1">
      <c r="A50" s="22">
        <v>46</v>
      </c>
      <c r="B50" s="24" t="s">
        <v>1158</v>
      </c>
      <c r="C50" s="227">
        <v>614</v>
      </c>
      <c r="D50" s="227">
        <v>13</v>
      </c>
      <c r="E50" s="234">
        <f t="shared" si="0"/>
        <v>627</v>
      </c>
      <c r="F50" s="227">
        <v>11</v>
      </c>
      <c r="G50" s="227">
        <v>0</v>
      </c>
      <c r="H50" s="234">
        <f t="shared" si="1"/>
        <v>11</v>
      </c>
      <c r="I50" s="227">
        <f t="shared" si="2"/>
        <v>625</v>
      </c>
      <c r="J50" s="227">
        <f t="shared" si="3"/>
        <v>13</v>
      </c>
      <c r="K50" s="234">
        <f t="shared" si="4"/>
        <v>638</v>
      </c>
    </row>
    <row r="51" spans="1:11" s="224" customFormat="1" ht="12.6" customHeight="1">
      <c r="A51" s="22">
        <v>47</v>
      </c>
      <c r="B51" s="24" t="s">
        <v>1159</v>
      </c>
      <c r="C51" s="227">
        <v>156</v>
      </c>
      <c r="D51" s="227">
        <v>3</v>
      </c>
      <c r="E51" s="234">
        <f t="shared" si="0"/>
        <v>159</v>
      </c>
      <c r="F51" s="227">
        <v>0</v>
      </c>
      <c r="G51" s="227">
        <v>0</v>
      </c>
      <c r="H51" s="234">
        <f t="shared" si="1"/>
        <v>0</v>
      </c>
      <c r="I51" s="227">
        <f t="shared" si="2"/>
        <v>156</v>
      </c>
      <c r="J51" s="227">
        <f t="shared" si="3"/>
        <v>3</v>
      </c>
      <c r="K51" s="234">
        <f t="shared" si="4"/>
        <v>159</v>
      </c>
    </row>
    <row r="52" spans="1:11" s="224" customFormat="1" ht="12.6" customHeight="1">
      <c r="A52" s="22">
        <v>48</v>
      </c>
      <c r="B52" s="24" t="s">
        <v>1160</v>
      </c>
      <c r="C52" s="227">
        <v>448</v>
      </c>
      <c r="D52" s="227">
        <v>12</v>
      </c>
      <c r="E52" s="234">
        <f t="shared" si="0"/>
        <v>460</v>
      </c>
      <c r="F52" s="227">
        <v>0</v>
      </c>
      <c r="G52" s="227">
        <v>0</v>
      </c>
      <c r="H52" s="234">
        <f t="shared" si="1"/>
        <v>0</v>
      </c>
      <c r="I52" s="227">
        <f t="shared" si="2"/>
        <v>448</v>
      </c>
      <c r="J52" s="227">
        <f t="shared" si="3"/>
        <v>12</v>
      </c>
      <c r="K52" s="234">
        <f t="shared" si="4"/>
        <v>460</v>
      </c>
    </row>
    <row r="53" spans="1:11" s="224" customFormat="1" ht="12.6" customHeight="1">
      <c r="A53" s="22">
        <v>49</v>
      </c>
      <c r="B53" s="24" t="s">
        <v>1161</v>
      </c>
      <c r="C53" s="227">
        <v>92</v>
      </c>
      <c r="D53" s="227">
        <v>0</v>
      </c>
      <c r="E53" s="234">
        <f t="shared" si="0"/>
        <v>92</v>
      </c>
      <c r="F53" s="227">
        <v>0</v>
      </c>
      <c r="G53" s="227">
        <v>0</v>
      </c>
      <c r="H53" s="234">
        <f t="shared" si="1"/>
        <v>0</v>
      </c>
      <c r="I53" s="227">
        <f t="shared" si="2"/>
        <v>92</v>
      </c>
      <c r="J53" s="227">
        <f t="shared" si="3"/>
        <v>0</v>
      </c>
      <c r="K53" s="234">
        <f t="shared" si="4"/>
        <v>92</v>
      </c>
    </row>
    <row r="54" spans="1:11" s="224" customFormat="1" ht="12.6" customHeight="1">
      <c r="A54" s="22">
        <v>50</v>
      </c>
      <c r="B54" s="24" t="s">
        <v>1162</v>
      </c>
      <c r="C54" s="227">
        <v>107</v>
      </c>
      <c r="D54" s="227">
        <v>2</v>
      </c>
      <c r="E54" s="234">
        <f t="shared" si="0"/>
        <v>109</v>
      </c>
      <c r="F54" s="227">
        <v>1</v>
      </c>
      <c r="G54" s="227">
        <v>0</v>
      </c>
      <c r="H54" s="234">
        <f t="shared" si="1"/>
        <v>1</v>
      </c>
      <c r="I54" s="227">
        <f t="shared" si="2"/>
        <v>108</v>
      </c>
      <c r="J54" s="227">
        <f t="shared" si="3"/>
        <v>2</v>
      </c>
      <c r="K54" s="234">
        <f t="shared" si="4"/>
        <v>110</v>
      </c>
    </row>
    <row r="55" spans="1:11" s="224" customFormat="1" ht="12.6" customHeight="1">
      <c r="A55" s="22">
        <v>51</v>
      </c>
      <c r="B55" s="24" t="s">
        <v>1163</v>
      </c>
      <c r="C55" s="227">
        <v>157</v>
      </c>
      <c r="D55" s="227">
        <v>4</v>
      </c>
      <c r="E55" s="234">
        <f t="shared" si="0"/>
        <v>161</v>
      </c>
      <c r="F55" s="227">
        <v>1</v>
      </c>
      <c r="G55" s="227">
        <v>0</v>
      </c>
      <c r="H55" s="234">
        <f t="shared" si="1"/>
        <v>1</v>
      </c>
      <c r="I55" s="227">
        <f t="shared" si="2"/>
        <v>158</v>
      </c>
      <c r="J55" s="227">
        <f t="shared" si="3"/>
        <v>4</v>
      </c>
      <c r="K55" s="234">
        <f t="shared" si="4"/>
        <v>162</v>
      </c>
    </row>
    <row r="56" spans="1:11" s="224" customFormat="1" ht="12.6" customHeight="1">
      <c r="A56" s="22">
        <v>52</v>
      </c>
      <c r="B56" s="24" t="s">
        <v>1164</v>
      </c>
      <c r="C56" s="227">
        <v>758</v>
      </c>
      <c r="D56" s="227">
        <v>8</v>
      </c>
      <c r="E56" s="234">
        <f t="shared" si="0"/>
        <v>766</v>
      </c>
      <c r="F56" s="227">
        <v>5</v>
      </c>
      <c r="G56" s="227">
        <v>0</v>
      </c>
      <c r="H56" s="234">
        <f t="shared" si="1"/>
        <v>5</v>
      </c>
      <c r="I56" s="227">
        <f t="shared" si="2"/>
        <v>763</v>
      </c>
      <c r="J56" s="227">
        <f t="shared" si="3"/>
        <v>8</v>
      </c>
      <c r="K56" s="234">
        <f t="shared" si="4"/>
        <v>771</v>
      </c>
    </row>
    <row r="57" spans="1:11" s="224" customFormat="1" ht="12.6" customHeight="1">
      <c r="A57" s="22">
        <v>53</v>
      </c>
      <c r="B57" s="24" t="s">
        <v>1165</v>
      </c>
      <c r="C57" s="227">
        <v>131</v>
      </c>
      <c r="D57" s="227">
        <v>3</v>
      </c>
      <c r="E57" s="234">
        <f t="shared" si="0"/>
        <v>134</v>
      </c>
      <c r="F57" s="227">
        <v>4</v>
      </c>
      <c r="G57" s="227">
        <v>0</v>
      </c>
      <c r="H57" s="234">
        <f t="shared" si="1"/>
        <v>4</v>
      </c>
      <c r="I57" s="227">
        <f t="shared" si="2"/>
        <v>135</v>
      </c>
      <c r="J57" s="227">
        <f t="shared" si="3"/>
        <v>3</v>
      </c>
      <c r="K57" s="234">
        <f t="shared" si="4"/>
        <v>138</v>
      </c>
    </row>
    <row r="58" spans="1:11" s="224" customFormat="1" ht="12.6" customHeight="1">
      <c r="A58" s="22">
        <v>54</v>
      </c>
      <c r="B58" s="24" t="s">
        <v>1166</v>
      </c>
      <c r="C58" s="227">
        <v>696</v>
      </c>
      <c r="D58" s="227">
        <v>21</v>
      </c>
      <c r="E58" s="234">
        <f t="shared" si="0"/>
        <v>717</v>
      </c>
      <c r="F58" s="227">
        <v>29</v>
      </c>
      <c r="G58" s="227">
        <v>1</v>
      </c>
      <c r="H58" s="234">
        <f t="shared" si="1"/>
        <v>30</v>
      </c>
      <c r="I58" s="227">
        <f t="shared" si="2"/>
        <v>725</v>
      </c>
      <c r="J58" s="227">
        <f t="shared" si="3"/>
        <v>22</v>
      </c>
      <c r="K58" s="234">
        <f t="shared" si="4"/>
        <v>747</v>
      </c>
    </row>
    <row r="59" spans="1:11" s="224" customFormat="1" ht="12.6" customHeight="1">
      <c r="A59" s="22">
        <v>55</v>
      </c>
      <c r="B59" s="24" t="s">
        <v>1167</v>
      </c>
      <c r="C59" s="227">
        <v>1073</v>
      </c>
      <c r="D59" s="227">
        <v>23</v>
      </c>
      <c r="E59" s="234">
        <f t="shared" si="0"/>
        <v>1096</v>
      </c>
      <c r="F59" s="227">
        <v>14</v>
      </c>
      <c r="G59" s="227">
        <v>1</v>
      </c>
      <c r="H59" s="234">
        <f t="shared" si="1"/>
        <v>15</v>
      </c>
      <c r="I59" s="227">
        <f t="shared" si="2"/>
        <v>1087</v>
      </c>
      <c r="J59" s="227">
        <f t="shared" si="3"/>
        <v>24</v>
      </c>
      <c r="K59" s="234">
        <f t="shared" si="4"/>
        <v>1111</v>
      </c>
    </row>
    <row r="60" spans="1:11" s="224" customFormat="1" ht="12.6" customHeight="1">
      <c r="A60" s="22">
        <v>56</v>
      </c>
      <c r="B60" s="24" t="s">
        <v>1168</v>
      </c>
      <c r="C60" s="227">
        <v>74</v>
      </c>
      <c r="D60" s="227">
        <v>0</v>
      </c>
      <c r="E60" s="234">
        <f t="shared" si="0"/>
        <v>74</v>
      </c>
      <c r="F60" s="227">
        <v>0</v>
      </c>
      <c r="G60" s="227">
        <v>0</v>
      </c>
      <c r="H60" s="234">
        <f t="shared" si="1"/>
        <v>0</v>
      </c>
      <c r="I60" s="227">
        <f t="shared" si="2"/>
        <v>74</v>
      </c>
      <c r="J60" s="227">
        <f t="shared" si="3"/>
        <v>0</v>
      </c>
      <c r="K60" s="234">
        <f t="shared" si="4"/>
        <v>74</v>
      </c>
    </row>
    <row r="61" spans="1:11" s="224" customFormat="1" ht="12.6" customHeight="1">
      <c r="A61" s="22">
        <v>57</v>
      </c>
      <c r="B61" s="24" t="s">
        <v>1169</v>
      </c>
      <c r="C61" s="227">
        <v>208</v>
      </c>
      <c r="D61" s="227">
        <v>1</v>
      </c>
      <c r="E61" s="234">
        <f t="shared" si="0"/>
        <v>209</v>
      </c>
      <c r="F61" s="227">
        <v>10</v>
      </c>
      <c r="G61" s="227">
        <v>0</v>
      </c>
      <c r="H61" s="234">
        <f t="shared" si="1"/>
        <v>10</v>
      </c>
      <c r="I61" s="227">
        <f t="shared" si="2"/>
        <v>218</v>
      </c>
      <c r="J61" s="227">
        <f t="shared" si="3"/>
        <v>1</v>
      </c>
      <c r="K61" s="234">
        <f t="shared" si="4"/>
        <v>219</v>
      </c>
    </row>
    <row r="62" spans="1:11" s="224" customFormat="1" ht="12.6" customHeight="1">
      <c r="A62" s="22">
        <v>58</v>
      </c>
      <c r="B62" s="24" t="s">
        <v>1170</v>
      </c>
      <c r="C62" s="227">
        <v>455</v>
      </c>
      <c r="D62" s="227">
        <v>5</v>
      </c>
      <c r="E62" s="234">
        <f t="shared" si="0"/>
        <v>460</v>
      </c>
      <c r="F62" s="227">
        <v>10</v>
      </c>
      <c r="G62" s="227">
        <v>0</v>
      </c>
      <c r="H62" s="234">
        <f t="shared" si="1"/>
        <v>10</v>
      </c>
      <c r="I62" s="227">
        <f t="shared" si="2"/>
        <v>465</v>
      </c>
      <c r="J62" s="227">
        <f t="shared" si="3"/>
        <v>5</v>
      </c>
      <c r="K62" s="234">
        <f t="shared" si="4"/>
        <v>470</v>
      </c>
    </row>
    <row r="63" spans="1:11" s="224" customFormat="1" ht="12.6" customHeight="1">
      <c r="A63" s="22">
        <v>59</v>
      </c>
      <c r="B63" s="24" t="s">
        <v>1171</v>
      </c>
      <c r="C63" s="227">
        <v>715</v>
      </c>
      <c r="D63" s="227">
        <v>67</v>
      </c>
      <c r="E63" s="234">
        <f t="shared" si="0"/>
        <v>782</v>
      </c>
      <c r="F63" s="227">
        <v>9</v>
      </c>
      <c r="G63" s="227">
        <v>0</v>
      </c>
      <c r="H63" s="234">
        <f t="shared" si="1"/>
        <v>9</v>
      </c>
      <c r="I63" s="227">
        <f t="shared" si="2"/>
        <v>724</v>
      </c>
      <c r="J63" s="227">
        <f t="shared" si="3"/>
        <v>67</v>
      </c>
      <c r="K63" s="234">
        <f t="shared" si="4"/>
        <v>791</v>
      </c>
    </row>
    <row r="64" spans="1:11" s="224" customFormat="1" ht="12.6" customHeight="1">
      <c r="A64" s="22">
        <v>60</v>
      </c>
      <c r="B64" s="24" t="s">
        <v>1172</v>
      </c>
      <c r="C64" s="227">
        <v>394</v>
      </c>
      <c r="D64" s="227">
        <v>8</v>
      </c>
      <c r="E64" s="234">
        <f t="shared" si="0"/>
        <v>402</v>
      </c>
      <c r="F64" s="227">
        <v>15</v>
      </c>
      <c r="G64" s="227">
        <v>0</v>
      </c>
      <c r="H64" s="234">
        <f t="shared" si="1"/>
        <v>15</v>
      </c>
      <c r="I64" s="227">
        <f t="shared" si="2"/>
        <v>409</v>
      </c>
      <c r="J64" s="227">
        <f t="shared" si="3"/>
        <v>8</v>
      </c>
      <c r="K64" s="234">
        <f t="shared" si="4"/>
        <v>417</v>
      </c>
    </row>
    <row r="65" spans="1:11" s="224" customFormat="1" ht="12.6" customHeight="1">
      <c r="A65" s="22">
        <v>61</v>
      </c>
      <c r="B65" s="24" t="s">
        <v>1173</v>
      </c>
      <c r="C65" s="227">
        <v>508</v>
      </c>
      <c r="D65" s="227">
        <v>10</v>
      </c>
      <c r="E65" s="234">
        <f t="shared" si="0"/>
        <v>518</v>
      </c>
      <c r="F65" s="227">
        <v>75</v>
      </c>
      <c r="G65" s="227">
        <v>0</v>
      </c>
      <c r="H65" s="234">
        <f t="shared" si="1"/>
        <v>75</v>
      </c>
      <c r="I65" s="227">
        <f t="shared" si="2"/>
        <v>583</v>
      </c>
      <c r="J65" s="227">
        <f t="shared" si="3"/>
        <v>10</v>
      </c>
      <c r="K65" s="234">
        <f t="shared" si="4"/>
        <v>593</v>
      </c>
    </row>
    <row r="66" spans="1:11" s="224" customFormat="1" ht="12.6" customHeight="1">
      <c r="A66" s="22">
        <v>62</v>
      </c>
      <c r="B66" s="24" t="s">
        <v>1174</v>
      </c>
      <c r="C66" s="227">
        <v>62</v>
      </c>
      <c r="D66" s="227">
        <v>1</v>
      </c>
      <c r="E66" s="234">
        <f t="shared" si="0"/>
        <v>63</v>
      </c>
      <c r="F66" s="227">
        <v>0</v>
      </c>
      <c r="G66" s="227">
        <v>0</v>
      </c>
      <c r="H66" s="234">
        <f t="shared" si="1"/>
        <v>0</v>
      </c>
      <c r="I66" s="227">
        <f t="shared" si="2"/>
        <v>62</v>
      </c>
      <c r="J66" s="227">
        <f t="shared" si="3"/>
        <v>1</v>
      </c>
      <c r="K66" s="234">
        <f t="shared" si="4"/>
        <v>63</v>
      </c>
    </row>
    <row r="67" spans="1:11" s="224" customFormat="1" ht="12.6" customHeight="1">
      <c r="A67" s="22">
        <v>63</v>
      </c>
      <c r="B67" s="24" t="s">
        <v>1175</v>
      </c>
      <c r="C67" s="227">
        <v>333</v>
      </c>
      <c r="D67" s="227">
        <v>8</v>
      </c>
      <c r="E67" s="234">
        <f t="shared" si="0"/>
        <v>341</v>
      </c>
      <c r="F67" s="227">
        <v>1</v>
      </c>
      <c r="G67" s="227">
        <v>0</v>
      </c>
      <c r="H67" s="234">
        <f t="shared" si="1"/>
        <v>1</v>
      </c>
      <c r="I67" s="227">
        <f t="shared" si="2"/>
        <v>334</v>
      </c>
      <c r="J67" s="227">
        <f t="shared" si="3"/>
        <v>8</v>
      </c>
      <c r="K67" s="234">
        <f t="shared" si="4"/>
        <v>342</v>
      </c>
    </row>
    <row r="68" spans="1:11" s="224" customFormat="1" ht="12.6" customHeight="1">
      <c r="A68" s="22">
        <v>64</v>
      </c>
      <c r="B68" s="24" t="s">
        <v>1176</v>
      </c>
      <c r="C68" s="227">
        <v>469</v>
      </c>
      <c r="D68" s="227">
        <v>20</v>
      </c>
      <c r="E68" s="234">
        <f t="shared" si="0"/>
        <v>489</v>
      </c>
      <c r="F68" s="227">
        <v>0</v>
      </c>
      <c r="G68" s="227">
        <v>1</v>
      </c>
      <c r="H68" s="234">
        <f t="shared" si="1"/>
        <v>1</v>
      </c>
      <c r="I68" s="227">
        <f t="shared" si="2"/>
        <v>469</v>
      </c>
      <c r="J68" s="227">
        <f t="shared" si="3"/>
        <v>21</v>
      </c>
      <c r="K68" s="234">
        <f t="shared" si="4"/>
        <v>490</v>
      </c>
    </row>
    <row r="69" spans="1:11" s="224" customFormat="1" ht="12.6" customHeight="1">
      <c r="A69" s="22">
        <v>65</v>
      </c>
      <c r="B69" s="24" t="s">
        <v>1177</v>
      </c>
      <c r="C69" s="227">
        <v>354</v>
      </c>
      <c r="D69" s="227">
        <v>1</v>
      </c>
      <c r="E69" s="234">
        <f t="shared" si="0"/>
        <v>355</v>
      </c>
      <c r="F69" s="227">
        <v>1</v>
      </c>
      <c r="G69" s="227">
        <v>0</v>
      </c>
      <c r="H69" s="234">
        <f t="shared" si="1"/>
        <v>1</v>
      </c>
      <c r="I69" s="227">
        <f t="shared" si="2"/>
        <v>355</v>
      </c>
      <c r="J69" s="227">
        <f t="shared" si="3"/>
        <v>1</v>
      </c>
      <c r="K69" s="234">
        <f t="shared" si="4"/>
        <v>356</v>
      </c>
    </row>
    <row r="70" spans="1:11" s="224" customFormat="1" ht="12.6" customHeight="1">
      <c r="A70" s="22">
        <v>66</v>
      </c>
      <c r="B70" s="24" t="s">
        <v>1178</v>
      </c>
      <c r="C70" s="227">
        <v>204</v>
      </c>
      <c r="D70" s="227">
        <v>0</v>
      </c>
      <c r="E70" s="234">
        <f t="shared" ref="E70:E86" si="6">C70+D70</f>
        <v>204</v>
      </c>
      <c r="F70" s="227">
        <v>7</v>
      </c>
      <c r="G70" s="227">
        <v>0</v>
      </c>
      <c r="H70" s="234">
        <f t="shared" ref="H70:H86" si="7">F70+G70</f>
        <v>7</v>
      </c>
      <c r="I70" s="227">
        <f t="shared" ref="I70:I86" si="8">C70+F70</f>
        <v>211</v>
      </c>
      <c r="J70" s="227">
        <f t="shared" ref="J70:J86" si="9">D70+G70</f>
        <v>0</v>
      </c>
      <c r="K70" s="234">
        <f t="shared" ref="K70:K86" si="10">I70+J70</f>
        <v>211</v>
      </c>
    </row>
    <row r="71" spans="1:11" s="224" customFormat="1" ht="12.6" customHeight="1">
      <c r="A71" s="22">
        <v>67</v>
      </c>
      <c r="B71" s="24" t="s">
        <v>1179</v>
      </c>
      <c r="C71" s="227">
        <v>4136</v>
      </c>
      <c r="D71" s="227">
        <v>4</v>
      </c>
      <c r="E71" s="234">
        <f t="shared" si="6"/>
        <v>4140</v>
      </c>
      <c r="F71" s="227">
        <v>2678</v>
      </c>
      <c r="G71" s="227">
        <v>0</v>
      </c>
      <c r="H71" s="234">
        <f t="shared" si="7"/>
        <v>2678</v>
      </c>
      <c r="I71" s="227">
        <f t="shared" si="8"/>
        <v>6814</v>
      </c>
      <c r="J71" s="227">
        <f t="shared" si="9"/>
        <v>4</v>
      </c>
      <c r="K71" s="234">
        <f t="shared" si="10"/>
        <v>6818</v>
      </c>
    </row>
    <row r="72" spans="1:11" s="224" customFormat="1" ht="12.6" customHeight="1">
      <c r="A72" s="22">
        <v>68</v>
      </c>
      <c r="B72" s="24" t="s">
        <v>1180</v>
      </c>
      <c r="C72" s="227">
        <v>131</v>
      </c>
      <c r="D72" s="227">
        <v>3</v>
      </c>
      <c r="E72" s="234">
        <f t="shared" si="6"/>
        <v>134</v>
      </c>
      <c r="F72" s="227">
        <v>0</v>
      </c>
      <c r="G72" s="227">
        <v>0</v>
      </c>
      <c r="H72" s="234">
        <f t="shared" si="7"/>
        <v>0</v>
      </c>
      <c r="I72" s="227">
        <f t="shared" si="8"/>
        <v>131</v>
      </c>
      <c r="J72" s="227">
        <f t="shared" si="9"/>
        <v>3</v>
      </c>
      <c r="K72" s="234">
        <f t="shared" si="10"/>
        <v>134</v>
      </c>
    </row>
    <row r="73" spans="1:11" s="224" customFormat="1" ht="12.6" customHeight="1">
      <c r="A73" s="22">
        <v>69</v>
      </c>
      <c r="B73" s="24" t="s">
        <v>1181</v>
      </c>
      <c r="C73" s="227">
        <v>18</v>
      </c>
      <c r="D73" s="227">
        <v>0</v>
      </c>
      <c r="E73" s="234">
        <f t="shared" si="6"/>
        <v>18</v>
      </c>
      <c r="F73" s="227">
        <v>0</v>
      </c>
      <c r="G73" s="227">
        <v>0</v>
      </c>
      <c r="H73" s="234">
        <f t="shared" si="7"/>
        <v>0</v>
      </c>
      <c r="I73" s="227">
        <f t="shared" si="8"/>
        <v>18</v>
      </c>
      <c r="J73" s="227">
        <f t="shared" si="9"/>
        <v>0</v>
      </c>
      <c r="K73" s="234">
        <f t="shared" si="10"/>
        <v>18</v>
      </c>
    </row>
    <row r="74" spans="1:11" s="224" customFormat="1" ht="12.6" customHeight="1">
      <c r="A74" s="22">
        <v>70</v>
      </c>
      <c r="B74" s="24" t="s">
        <v>1182</v>
      </c>
      <c r="C74" s="227">
        <v>166</v>
      </c>
      <c r="D74" s="227">
        <v>9</v>
      </c>
      <c r="E74" s="234">
        <f t="shared" si="6"/>
        <v>175</v>
      </c>
      <c r="F74" s="227">
        <v>3</v>
      </c>
      <c r="G74" s="227">
        <v>0</v>
      </c>
      <c r="H74" s="234">
        <f t="shared" si="7"/>
        <v>3</v>
      </c>
      <c r="I74" s="227">
        <f t="shared" si="8"/>
        <v>169</v>
      </c>
      <c r="J74" s="227">
        <f t="shared" si="9"/>
        <v>9</v>
      </c>
      <c r="K74" s="234">
        <f t="shared" si="10"/>
        <v>178</v>
      </c>
    </row>
    <row r="75" spans="1:11" s="224" customFormat="1" ht="12.6" customHeight="1">
      <c r="A75" s="22">
        <v>71</v>
      </c>
      <c r="B75" s="24" t="s">
        <v>1183</v>
      </c>
      <c r="C75" s="227">
        <v>288</v>
      </c>
      <c r="D75" s="227">
        <v>2</v>
      </c>
      <c r="E75" s="234">
        <f t="shared" si="6"/>
        <v>290</v>
      </c>
      <c r="F75" s="227">
        <v>2</v>
      </c>
      <c r="G75" s="227">
        <v>0</v>
      </c>
      <c r="H75" s="234">
        <f t="shared" si="7"/>
        <v>2</v>
      </c>
      <c r="I75" s="227">
        <f t="shared" si="8"/>
        <v>290</v>
      </c>
      <c r="J75" s="227">
        <f t="shared" si="9"/>
        <v>2</v>
      </c>
      <c r="K75" s="234">
        <f t="shared" si="10"/>
        <v>292</v>
      </c>
    </row>
    <row r="76" spans="1:11" s="224" customFormat="1" ht="12.6" customHeight="1">
      <c r="A76" s="22">
        <v>72</v>
      </c>
      <c r="B76" s="24" t="s">
        <v>1184</v>
      </c>
      <c r="C76" s="227">
        <v>237</v>
      </c>
      <c r="D76" s="227">
        <v>2</v>
      </c>
      <c r="E76" s="234">
        <f t="shared" si="6"/>
        <v>239</v>
      </c>
      <c r="F76" s="227">
        <v>1</v>
      </c>
      <c r="G76" s="227">
        <v>0</v>
      </c>
      <c r="H76" s="234">
        <f t="shared" si="7"/>
        <v>1</v>
      </c>
      <c r="I76" s="227">
        <f t="shared" si="8"/>
        <v>238</v>
      </c>
      <c r="J76" s="227">
        <f t="shared" si="9"/>
        <v>2</v>
      </c>
      <c r="K76" s="234">
        <f t="shared" si="10"/>
        <v>240</v>
      </c>
    </row>
    <row r="77" spans="1:11" s="224" customFormat="1" ht="12.6" customHeight="1">
      <c r="A77" s="22">
        <v>73</v>
      </c>
      <c r="B77" s="24" t="s">
        <v>1185</v>
      </c>
      <c r="C77" s="227">
        <v>54</v>
      </c>
      <c r="D77" s="227">
        <v>0</v>
      </c>
      <c r="E77" s="234">
        <f t="shared" si="6"/>
        <v>54</v>
      </c>
      <c r="F77" s="227">
        <v>0</v>
      </c>
      <c r="G77" s="227">
        <v>0</v>
      </c>
      <c r="H77" s="234">
        <f t="shared" si="7"/>
        <v>0</v>
      </c>
      <c r="I77" s="227">
        <f t="shared" si="8"/>
        <v>54</v>
      </c>
      <c r="J77" s="227">
        <f t="shared" si="9"/>
        <v>0</v>
      </c>
      <c r="K77" s="234">
        <f t="shared" si="10"/>
        <v>54</v>
      </c>
    </row>
    <row r="78" spans="1:11" s="224" customFormat="1" ht="12.6" customHeight="1">
      <c r="A78" s="22">
        <v>74</v>
      </c>
      <c r="B78" s="24" t="s">
        <v>1186</v>
      </c>
      <c r="C78" s="227">
        <v>1162</v>
      </c>
      <c r="D78" s="227">
        <v>4</v>
      </c>
      <c r="E78" s="234">
        <f t="shared" si="6"/>
        <v>1166</v>
      </c>
      <c r="F78" s="227">
        <v>659</v>
      </c>
      <c r="G78" s="227">
        <v>0</v>
      </c>
      <c r="H78" s="234">
        <f t="shared" si="7"/>
        <v>659</v>
      </c>
      <c r="I78" s="227">
        <f t="shared" si="8"/>
        <v>1821</v>
      </c>
      <c r="J78" s="227">
        <f t="shared" si="9"/>
        <v>4</v>
      </c>
      <c r="K78" s="234">
        <f t="shared" si="10"/>
        <v>1825</v>
      </c>
    </row>
    <row r="79" spans="1:11" s="224" customFormat="1" ht="12.6" customHeight="1">
      <c r="A79" s="22">
        <v>75</v>
      </c>
      <c r="B79" s="24" t="s">
        <v>1187</v>
      </c>
      <c r="C79" s="227">
        <v>31</v>
      </c>
      <c r="D79" s="227">
        <v>0</v>
      </c>
      <c r="E79" s="234">
        <f t="shared" si="6"/>
        <v>31</v>
      </c>
      <c r="F79" s="227">
        <v>3</v>
      </c>
      <c r="G79" s="227">
        <v>0</v>
      </c>
      <c r="H79" s="234">
        <f t="shared" si="7"/>
        <v>3</v>
      </c>
      <c r="I79" s="227">
        <f t="shared" si="8"/>
        <v>34</v>
      </c>
      <c r="J79" s="227">
        <f t="shared" si="9"/>
        <v>0</v>
      </c>
      <c r="K79" s="234">
        <f t="shared" si="10"/>
        <v>34</v>
      </c>
    </row>
    <row r="80" spans="1:11" s="224" customFormat="1" ht="12.6" customHeight="1">
      <c r="A80" s="22">
        <v>76</v>
      </c>
      <c r="B80" s="24" t="s">
        <v>1188</v>
      </c>
      <c r="C80" s="227">
        <v>40</v>
      </c>
      <c r="D80" s="227">
        <v>1</v>
      </c>
      <c r="E80" s="234">
        <f t="shared" si="6"/>
        <v>41</v>
      </c>
      <c r="F80" s="227">
        <v>1</v>
      </c>
      <c r="G80" s="227">
        <v>0</v>
      </c>
      <c r="H80" s="234">
        <f t="shared" si="7"/>
        <v>1</v>
      </c>
      <c r="I80" s="227">
        <f t="shared" si="8"/>
        <v>41</v>
      </c>
      <c r="J80" s="227">
        <f t="shared" si="9"/>
        <v>1</v>
      </c>
      <c r="K80" s="234">
        <f t="shared" si="10"/>
        <v>42</v>
      </c>
    </row>
    <row r="81" spans="1:11" s="224" customFormat="1" ht="12.6" customHeight="1">
      <c r="A81" s="22">
        <v>77</v>
      </c>
      <c r="B81" s="24" t="s">
        <v>1189</v>
      </c>
      <c r="C81" s="227">
        <v>129</v>
      </c>
      <c r="D81" s="227">
        <v>9</v>
      </c>
      <c r="E81" s="234">
        <f t="shared" si="6"/>
        <v>138</v>
      </c>
      <c r="F81" s="227">
        <v>3</v>
      </c>
      <c r="G81" s="227">
        <v>0</v>
      </c>
      <c r="H81" s="234">
        <f t="shared" si="7"/>
        <v>3</v>
      </c>
      <c r="I81" s="227">
        <f t="shared" si="8"/>
        <v>132</v>
      </c>
      <c r="J81" s="227">
        <f t="shared" si="9"/>
        <v>9</v>
      </c>
      <c r="K81" s="234">
        <f t="shared" si="10"/>
        <v>141</v>
      </c>
    </row>
    <row r="82" spans="1:11" s="224" customFormat="1" ht="12.6" customHeight="1">
      <c r="A82" s="22">
        <v>78</v>
      </c>
      <c r="B82" s="24" t="s">
        <v>1190</v>
      </c>
      <c r="C82" s="227">
        <v>564</v>
      </c>
      <c r="D82" s="227">
        <v>2</v>
      </c>
      <c r="E82" s="234">
        <f t="shared" si="6"/>
        <v>566</v>
      </c>
      <c r="F82" s="227">
        <v>224</v>
      </c>
      <c r="G82" s="227">
        <v>0</v>
      </c>
      <c r="H82" s="234">
        <f t="shared" si="7"/>
        <v>224</v>
      </c>
      <c r="I82" s="227">
        <f t="shared" si="8"/>
        <v>788</v>
      </c>
      <c r="J82" s="227">
        <f t="shared" si="9"/>
        <v>2</v>
      </c>
      <c r="K82" s="234">
        <f t="shared" si="10"/>
        <v>790</v>
      </c>
    </row>
    <row r="83" spans="1:11" s="224" customFormat="1" ht="12.6" customHeight="1">
      <c r="A83" s="22">
        <v>79</v>
      </c>
      <c r="B83" s="24" t="s">
        <v>1191</v>
      </c>
      <c r="C83" s="227">
        <v>38</v>
      </c>
      <c r="D83" s="227">
        <v>0</v>
      </c>
      <c r="E83" s="234">
        <f t="shared" si="6"/>
        <v>38</v>
      </c>
      <c r="F83" s="227">
        <v>0</v>
      </c>
      <c r="G83" s="227">
        <v>0</v>
      </c>
      <c r="H83" s="234">
        <f t="shared" si="7"/>
        <v>0</v>
      </c>
      <c r="I83" s="227">
        <f t="shared" si="8"/>
        <v>38</v>
      </c>
      <c r="J83" s="227">
        <f t="shared" si="9"/>
        <v>0</v>
      </c>
      <c r="K83" s="234">
        <f t="shared" si="10"/>
        <v>38</v>
      </c>
    </row>
    <row r="84" spans="1:11" s="224" customFormat="1" ht="12.6" customHeight="1">
      <c r="A84" s="22">
        <v>80</v>
      </c>
      <c r="B84" s="24" t="s">
        <v>1192</v>
      </c>
      <c r="C84" s="227">
        <v>311</v>
      </c>
      <c r="D84" s="227">
        <v>1</v>
      </c>
      <c r="E84" s="234">
        <f t="shared" si="6"/>
        <v>312</v>
      </c>
      <c r="F84" s="227">
        <v>1</v>
      </c>
      <c r="G84" s="227">
        <v>0</v>
      </c>
      <c r="H84" s="234">
        <f t="shared" si="7"/>
        <v>1</v>
      </c>
      <c r="I84" s="227">
        <f t="shared" si="8"/>
        <v>312</v>
      </c>
      <c r="J84" s="227">
        <f t="shared" si="9"/>
        <v>1</v>
      </c>
      <c r="K84" s="234">
        <f t="shared" si="10"/>
        <v>313</v>
      </c>
    </row>
    <row r="85" spans="1:11" s="224" customFormat="1" ht="12.6" customHeight="1">
      <c r="A85" s="22">
        <v>81</v>
      </c>
      <c r="B85" s="24" t="s">
        <v>1193</v>
      </c>
      <c r="C85" s="227">
        <v>287</v>
      </c>
      <c r="D85" s="227">
        <v>17</v>
      </c>
      <c r="E85" s="234">
        <f t="shared" si="6"/>
        <v>304</v>
      </c>
      <c r="F85" s="227">
        <v>10</v>
      </c>
      <c r="G85" s="227">
        <v>1</v>
      </c>
      <c r="H85" s="234">
        <f t="shared" si="7"/>
        <v>11</v>
      </c>
      <c r="I85" s="227">
        <f t="shared" si="8"/>
        <v>297</v>
      </c>
      <c r="J85" s="227">
        <f t="shared" si="9"/>
        <v>18</v>
      </c>
      <c r="K85" s="234">
        <f t="shared" si="10"/>
        <v>315</v>
      </c>
    </row>
    <row r="86" spans="1:11" s="224" customFormat="1" ht="12.6" customHeight="1">
      <c r="A86" s="22">
        <v>90</v>
      </c>
      <c r="B86" s="24" t="s">
        <v>2894</v>
      </c>
      <c r="C86" s="227">
        <v>10</v>
      </c>
      <c r="D86" s="227">
        <v>1</v>
      </c>
      <c r="E86" s="234">
        <f t="shared" si="6"/>
        <v>11</v>
      </c>
      <c r="F86" s="227">
        <v>0</v>
      </c>
      <c r="G86" s="227">
        <v>0</v>
      </c>
      <c r="H86" s="234">
        <f t="shared" si="7"/>
        <v>0</v>
      </c>
      <c r="I86" s="227">
        <f t="shared" si="8"/>
        <v>10</v>
      </c>
      <c r="J86" s="227">
        <f t="shared" si="9"/>
        <v>1</v>
      </c>
      <c r="K86" s="234">
        <f t="shared" si="10"/>
        <v>11</v>
      </c>
    </row>
    <row r="87" spans="1:11" s="224" customFormat="1">
      <c r="A87" s="225"/>
      <c r="B87" s="226" t="s">
        <v>1111</v>
      </c>
      <c r="C87" s="228">
        <f>SUM(C5:C86)</f>
        <v>55818</v>
      </c>
      <c r="D87" s="228">
        <f t="shared" ref="D87:K87" si="11">SUM(D5:D86)</f>
        <v>1716</v>
      </c>
      <c r="E87" s="1036">
        <f t="shared" si="11"/>
        <v>57534</v>
      </c>
      <c r="F87" s="228">
        <f t="shared" si="11"/>
        <v>4546</v>
      </c>
      <c r="G87" s="228">
        <f t="shared" si="11"/>
        <v>17</v>
      </c>
      <c r="H87" s="1035">
        <f t="shared" si="11"/>
        <v>4563</v>
      </c>
      <c r="I87" s="228">
        <f t="shared" si="11"/>
        <v>60364</v>
      </c>
      <c r="J87" s="228">
        <f t="shared" si="11"/>
        <v>1733</v>
      </c>
      <c r="K87" s="1037">
        <f t="shared" si="11"/>
        <v>62097</v>
      </c>
    </row>
    <row r="89" spans="1:11" ht="20.25">
      <c r="K89" s="354"/>
    </row>
  </sheetData>
  <mergeCells count="7">
    <mergeCell ref="C3:E3"/>
    <mergeCell ref="F3:H3"/>
    <mergeCell ref="I3:K3"/>
    <mergeCell ref="A1:K1"/>
    <mergeCell ref="A3:A4"/>
    <mergeCell ref="B3:B4"/>
    <mergeCell ref="A2:K2"/>
  </mergeCells>
  <printOptions horizontalCentered="1" verticalCentered="1"/>
  <pageMargins left="0.35433070866141736" right="0.31496062992125984" top="0" bottom="0" header="0.28000000000000003" footer="0.51181102362204722"/>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theme="0" tint="-0.249977111117893"/>
  </sheetPr>
  <dimension ref="A1:L71"/>
  <sheetViews>
    <sheetView showGridLines="0" workbookViewId="0">
      <pane xSplit="1" ySplit="4" topLeftCell="B49" activePane="bottomRight" state="frozen"/>
      <selection activeCell="A30" sqref="A30:I33"/>
      <selection pane="topRight" activeCell="A30" sqref="A30:I33"/>
      <selection pane="bottomLeft" activeCell="A30" sqref="A30:I33"/>
      <selection pane="bottomRight" activeCell="K3" sqref="K3"/>
    </sheetView>
  </sheetViews>
  <sheetFormatPr defaultColWidth="9.140625" defaultRowHeight="12.75"/>
  <cols>
    <col min="1" max="1" width="6.7109375" style="120" bestFit="1" customWidth="1"/>
    <col min="2" max="10" width="10.5703125" style="120" customWidth="1"/>
    <col min="11" max="16384" width="9.140625" style="120"/>
  </cols>
  <sheetData>
    <row r="1" spans="1:10" ht="27" customHeight="1">
      <c r="A1" s="1135" t="s">
        <v>3085</v>
      </c>
      <c r="B1" s="1135"/>
      <c r="C1" s="1135"/>
      <c r="D1" s="1135"/>
      <c r="E1" s="1135"/>
      <c r="F1" s="1135"/>
      <c r="G1" s="1135"/>
      <c r="H1" s="1135"/>
      <c r="I1" s="1135"/>
      <c r="J1" s="1135"/>
    </row>
    <row r="2" spans="1:10" s="375" customFormat="1" ht="28.5" customHeight="1">
      <c r="A2" s="826" t="s">
        <v>3102</v>
      </c>
      <c r="B2" s="826"/>
      <c r="C2" s="826"/>
      <c r="D2" s="826"/>
      <c r="E2" s="826"/>
      <c r="F2" s="826"/>
      <c r="G2" s="826"/>
      <c r="H2" s="826"/>
      <c r="I2" s="826"/>
      <c r="J2" s="826"/>
    </row>
    <row r="3" spans="1:10" ht="25.5" customHeight="1">
      <c r="A3" s="828" t="s">
        <v>2935</v>
      </c>
      <c r="B3" s="1038" t="s">
        <v>2901</v>
      </c>
      <c r="C3" s="1039"/>
      <c r="D3" s="1039"/>
      <c r="E3" s="1042" t="s">
        <v>2936</v>
      </c>
      <c r="F3" s="1043"/>
      <c r="G3" s="1043"/>
      <c r="H3" s="825" t="s">
        <v>1010</v>
      </c>
      <c r="I3" s="830"/>
      <c r="J3" s="831"/>
    </row>
    <row r="4" spans="1:10" ht="25.5" customHeight="1">
      <c r="A4" s="828"/>
      <c r="B4" s="118" t="s">
        <v>1008</v>
      </c>
      <c r="C4" s="119" t="s">
        <v>1009</v>
      </c>
      <c r="D4" s="1030" t="s">
        <v>1010</v>
      </c>
      <c r="E4" s="118" t="s">
        <v>1008</v>
      </c>
      <c r="F4" s="119" t="s">
        <v>1009</v>
      </c>
      <c r="G4" s="1044" t="s">
        <v>1010</v>
      </c>
      <c r="H4" s="118" t="s">
        <v>1008</v>
      </c>
      <c r="I4" s="119" t="s">
        <v>1009</v>
      </c>
      <c r="J4" s="264" t="s">
        <v>1010</v>
      </c>
    </row>
    <row r="5" spans="1:10" s="132" customFormat="1" ht="12.6" customHeight="1">
      <c r="A5" s="133">
        <v>15</v>
      </c>
      <c r="B5" s="166">
        <v>1</v>
      </c>
      <c r="C5" s="166">
        <v>1</v>
      </c>
      <c r="D5" s="1041">
        <f>B5+C5</f>
        <v>2</v>
      </c>
      <c r="E5" s="166">
        <v>0</v>
      </c>
      <c r="F5" s="166">
        <v>0</v>
      </c>
      <c r="G5" s="1045">
        <f>E5+F5</f>
        <v>0</v>
      </c>
      <c r="H5" s="166">
        <f>B5+E5</f>
        <v>1</v>
      </c>
      <c r="I5" s="166">
        <f>C5+F5</f>
        <v>1</v>
      </c>
      <c r="J5" s="167">
        <f>H5+I5</f>
        <v>2</v>
      </c>
    </row>
    <row r="6" spans="1:10" s="132" customFormat="1" ht="12.6" customHeight="1">
      <c r="A6" s="133">
        <f t="shared" ref="A6:A69" si="0">+A5+1</f>
        <v>16</v>
      </c>
      <c r="B6" s="166">
        <v>3</v>
      </c>
      <c r="C6" s="166">
        <v>0</v>
      </c>
      <c r="D6" s="1041">
        <f t="shared" ref="D6:D69" si="1">B6+C6</f>
        <v>3</v>
      </c>
      <c r="E6" s="166">
        <v>0</v>
      </c>
      <c r="F6" s="166">
        <v>0</v>
      </c>
      <c r="G6" s="1045">
        <f t="shared" ref="G6:G69" si="2">E6+F6</f>
        <v>0</v>
      </c>
      <c r="H6" s="166">
        <f t="shared" ref="H6:H69" si="3">B6+E6</f>
        <v>3</v>
      </c>
      <c r="I6" s="166">
        <f t="shared" ref="I6:I69" si="4">C6+F6</f>
        <v>0</v>
      </c>
      <c r="J6" s="167">
        <f t="shared" ref="J6:J69" si="5">H6+I6</f>
        <v>3</v>
      </c>
    </row>
    <row r="7" spans="1:10" s="132" customFormat="1" ht="12.6" customHeight="1">
      <c r="A7" s="133">
        <f t="shared" si="0"/>
        <v>17</v>
      </c>
      <c r="B7" s="166">
        <v>2</v>
      </c>
      <c r="C7" s="166">
        <v>2</v>
      </c>
      <c r="D7" s="1041">
        <f t="shared" si="1"/>
        <v>4</v>
      </c>
      <c r="E7" s="166">
        <v>0</v>
      </c>
      <c r="F7" s="166">
        <v>0</v>
      </c>
      <c r="G7" s="1045">
        <f t="shared" si="2"/>
        <v>0</v>
      </c>
      <c r="H7" s="166">
        <f t="shared" si="3"/>
        <v>2</v>
      </c>
      <c r="I7" s="166">
        <f t="shared" si="4"/>
        <v>2</v>
      </c>
      <c r="J7" s="167">
        <f t="shared" si="5"/>
        <v>4</v>
      </c>
    </row>
    <row r="8" spans="1:10" s="132" customFormat="1" ht="12.6" customHeight="1">
      <c r="A8" s="133">
        <f t="shared" si="0"/>
        <v>18</v>
      </c>
      <c r="B8" s="166">
        <v>8</v>
      </c>
      <c r="C8" s="166">
        <v>2</v>
      </c>
      <c r="D8" s="1041">
        <f t="shared" si="1"/>
        <v>10</v>
      </c>
      <c r="E8" s="166">
        <v>0</v>
      </c>
      <c r="F8" s="166">
        <v>0</v>
      </c>
      <c r="G8" s="1045">
        <f t="shared" si="2"/>
        <v>0</v>
      </c>
      <c r="H8" s="166">
        <f t="shared" si="3"/>
        <v>8</v>
      </c>
      <c r="I8" s="166">
        <f t="shared" si="4"/>
        <v>2</v>
      </c>
      <c r="J8" s="167">
        <f t="shared" si="5"/>
        <v>10</v>
      </c>
    </row>
    <row r="9" spans="1:10" s="132" customFormat="1" ht="12.6" customHeight="1">
      <c r="A9" s="133">
        <f t="shared" si="0"/>
        <v>19</v>
      </c>
      <c r="B9" s="166">
        <v>21</v>
      </c>
      <c r="C9" s="166">
        <v>0</v>
      </c>
      <c r="D9" s="1041">
        <f t="shared" si="1"/>
        <v>21</v>
      </c>
      <c r="E9" s="166">
        <v>0</v>
      </c>
      <c r="F9" s="166">
        <v>0</v>
      </c>
      <c r="G9" s="1045">
        <f t="shared" si="2"/>
        <v>0</v>
      </c>
      <c r="H9" s="166">
        <f t="shared" si="3"/>
        <v>21</v>
      </c>
      <c r="I9" s="166">
        <f t="shared" si="4"/>
        <v>0</v>
      </c>
      <c r="J9" s="167">
        <f t="shared" si="5"/>
        <v>21</v>
      </c>
    </row>
    <row r="10" spans="1:10" s="132" customFormat="1" ht="12.6" customHeight="1">
      <c r="A10" s="133">
        <f t="shared" si="0"/>
        <v>20</v>
      </c>
      <c r="B10" s="166">
        <v>30</v>
      </c>
      <c r="C10" s="166">
        <v>6</v>
      </c>
      <c r="D10" s="1041">
        <f t="shared" si="1"/>
        <v>36</v>
      </c>
      <c r="E10" s="166">
        <v>0</v>
      </c>
      <c r="F10" s="166">
        <v>0</v>
      </c>
      <c r="G10" s="1045">
        <f t="shared" si="2"/>
        <v>0</v>
      </c>
      <c r="H10" s="166">
        <f t="shared" si="3"/>
        <v>30</v>
      </c>
      <c r="I10" s="166">
        <f t="shared" si="4"/>
        <v>6</v>
      </c>
      <c r="J10" s="167">
        <f t="shared" si="5"/>
        <v>36</v>
      </c>
    </row>
    <row r="11" spans="1:10" s="132" customFormat="1" ht="12.6" customHeight="1">
      <c r="A11" s="133">
        <f t="shared" si="0"/>
        <v>21</v>
      </c>
      <c r="B11" s="166">
        <v>44</v>
      </c>
      <c r="C11" s="166">
        <v>5</v>
      </c>
      <c r="D11" s="1041">
        <f t="shared" si="1"/>
        <v>49</v>
      </c>
      <c r="E11" s="166">
        <v>0</v>
      </c>
      <c r="F11" s="166">
        <v>0</v>
      </c>
      <c r="G11" s="1045">
        <f t="shared" si="2"/>
        <v>0</v>
      </c>
      <c r="H11" s="166">
        <f t="shared" si="3"/>
        <v>44</v>
      </c>
      <c r="I11" s="166">
        <f t="shared" si="4"/>
        <v>5</v>
      </c>
      <c r="J11" s="167">
        <f t="shared" si="5"/>
        <v>49</v>
      </c>
    </row>
    <row r="12" spans="1:10" s="132" customFormat="1" ht="12.6" customHeight="1">
      <c r="A12" s="133">
        <f t="shared" si="0"/>
        <v>22</v>
      </c>
      <c r="B12" s="166">
        <v>73</v>
      </c>
      <c r="C12" s="166">
        <v>5</v>
      </c>
      <c r="D12" s="1041">
        <f t="shared" si="1"/>
        <v>78</v>
      </c>
      <c r="E12" s="166">
        <v>0</v>
      </c>
      <c r="F12" s="166">
        <v>0</v>
      </c>
      <c r="G12" s="1045">
        <f t="shared" si="2"/>
        <v>0</v>
      </c>
      <c r="H12" s="166">
        <f t="shared" si="3"/>
        <v>73</v>
      </c>
      <c r="I12" s="166">
        <f t="shared" si="4"/>
        <v>5</v>
      </c>
      <c r="J12" s="167">
        <f t="shared" si="5"/>
        <v>78</v>
      </c>
    </row>
    <row r="13" spans="1:10" s="132" customFormat="1" ht="12.6" customHeight="1">
      <c r="A13" s="133">
        <f t="shared" si="0"/>
        <v>23</v>
      </c>
      <c r="B13" s="166">
        <v>81</v>
      </c>
      <c r="C13" s="166">
        <v>11</v>
      </c>
      <c r="D13" s="1041">
        <f t="shared" si="1"/>
        <v>92</v>
      </c>
      <c r="E13" s="166">
        <v>0</v>
      </c>
      <c r="F13" s="166">
        <v>0</v>
      </c>
      <c r="G13" s="1045">
        <f t="shared" si="2"/>
        <v>0</v>
      </c>
      <c r="H13" s="166">
        <f t="shared" si="3"/>
        <v>81</v>
      </c>
      <c r="I13" s="166">
        <f t="shared" si="4"/>
        <v>11</v>
      </c>
      <c r="J13" s="167">
        <f t="shared" si="5"/>
        <v>92</v>
      </c>
    </row>
    <row r="14" spans="1:10" s="132" customFormat="1" ht="12.6" customHeight="1">
      <c r="A14" s="133">
        <f t="shared" si="0"/>
        <v>24</v>
      </c>
      <c r="B14" s="166">
        <v>102</v>
      </c>
      <c r="C14" s="166">
        <v>7</v>
      </c>
      <c r="D14" s="1041">
        <f t="shared" si="1"/>
        <v>109</v>
      </c>
      <c r="E14" s="166">
        <v>0</v>
      </c>
      <c r="F14" s="166">
        <v>0</v>
      </c>
      <c r="G14" s="1045">
        <f t="shared" si="2"/>
        <v>0</v>
      </c>
      <c r="H14" s="166">
        <f t="shared" si="3"/>
        <v>102</v>
      </c>
      <c r="I14" s="166">
        <f t="shared" si="4"/>
        <v>7</v>
      </c>
      <c r="J14" s="167">
        <f t="shared" si="5"/>
        <v>109</v>
      </c>
    </row>
    <row r="15" spans="1:10" s="132" customFormat="1" ht="12.6" customHeight="1">
      <c r="A15" s="133">
        <f t="shared" si="0"/>
        <v>25</v>
      </c>
      <c r="B15" s="166">
        <v>188</v>
      </c>
      <c r="C15" s="166">
        <v>8</v>
      </c>
      <c r="D15" s="1041">
        <f t="shared" si="1"/>
        <v>196</v>
      </c>
      <c r="E15" s="166">
        <v>0</v>
      </c>
      <c r="F15" s="166">
        <v>0</v>
      </c>
      <c r="G15" s="1045">
        <f t="shared" si="2"/>
        <v>0</v>
      </c>
      <c r="H15" s="166">
        <f t="shared" si="3"/>
        <v>188</v>
      </c>
      <c r="I15" s="166">
        <f t="shared" si="4"/>
        <v>8</v>
      </c>
      <c r="J15" s="167">
        <f t="shared" si="5"/>
        <v>196</v>
      </c>
    </row>
    <row r="16" spans="1:10" s="132" customFormat="1" ht="12.6" customHeight="1">
      <c r="A16" s="133">
        <f t="shared" si="0"/>
        <v>26</v>
      </c>
      <c r="B16" s="166">
        <v>208</v>
      </c>
      <c r="C16" s="166">
        <v>15</v>
      </c>
      <c r="D16" s="1041">
        <f t="shared" si="1"/>
        <v>223</v>
      </c>
      <c r="E16" s="166">
        <v>0</v>
      </c>
      <c r="F16" s="166">
        <v>0</v>
      </c>
      <c r="G16" s="1045">
        <f t="shared" si="2"/>
        <v>0</v>
      </c>
      <c r="H16" s="166">
        <f t="shared" si="3"/>
        <v>208</v>
      </c>
      <c r="I16" s="166">
        <f t="shared" si="4"/>
        <v>15</v>
      </c>
      <c r="J16" s="167">
        <f t="shared" si="5"/>
        <v>223</v>
      </c>
    </row>
    <row r="17" spans="1:11" s="132" customFormat="1" ht="12.6" customHeight="1">
      <c r="A17" s="133">
        <f t="shared" si="0"/>
        <v>27</v>
      </c>
      <c r="B17" s="166">
        <v>285</v>
      </c>
      <c r="C17" s="166">
        <v>16</v>
      </c>
      <c r="D17" s="1041">
        <f t="shared" si="1"/>
        <v>301</v>
      </c>
      <c r="E17" s="166">
        <v>1</v>
      </c>
      <c r="F17" s="166">
        <v>1</v>
      </c>
      <c r="G17" s="1045">
        <f t="shared" si="2"/>
        <v>2</v>
      </c>
      <c r="H17" s="166">
        <f t="shared" si="3"/>
        <v>286</v>
      </c>
      <c r="I17" s="166">
        <f t="shared" si="4"/>
        <v>17</v>
      </c>
      <c r="J17" s="167">
        <f t="shared" si="5"/>
        <v>303</v>
      </c>
    </row>
    <row r="18" spans="1:11" s="132" customFormat="1" ht="12.6" customHeight="1">
      <c r="A18" s="133">
        <f t="shared" si="0"/>
        <v>28</v>
      </c>
      <c r="B18" s="166">
        <v>315</v>
      </c>
      <c r="C18" s="166">
        <v>20</v>
      </c>
      <c r="D18" s="1041">
        <f t="shared" si="1"/>
        <v>335</v>
      </c>
      <c r="E18" s="166">
        <v>1</v>
      </c>
      <c r="F18" s="166">
        <v>0</v>
      </c>
      <c r="G18" s="1045">
        <f t="shared" si="2"/>
        <v>1</v>
      </c>
      <c r="H18" s="166">
        <f t="shared" si="3"/>
        <v>316</v>
      </c>
      <c r="I18" s="166">
        <f t="shared" si="4"/>
        <v>20</v>
      </c>
      <c r="J18" s="167">
        <f t="shared" si="5"/>
        <v>336</v>
      </c>
    </row>
    <row r="19" spans="1:11" s="132" customFormat="1" ht="12.6" customHeight="1">
      <c r="A19" s="133">
        <f t="shared" si="0"/>
        <v>29</v>
      </c>
      <c r="B19" s="166">
        <v>386</v>
      </c>
      <c r="C19" s="166">
        <v>22</v>
      </c>
      <c r="D19" s="1041">
        <f t="shared" si="1"/>
        <v>408</v>
      </c>
      <c r="E19" s="166">
        <v>4</v>
      </c>
      <c r="F19" s="166">
        <v>0</v>
      </c>
      <c r="G19" s="1045">
        <f t="shared" si="2"/>
        <v>4</v>
      </c>
      <c r="H19" s="166">
        <f t="shared" si="3"/>
        <v>390</v>
      </c>
      <c r="I19" s="166">
        <f t="shared" si="4"/>
        <v>22</v>
      </c>
      <c r="J19" s="167">
        <f t="shared" si="5"/>
        <v>412</v>
      </c>
    </row>
    <row r="20" spans="1:11" s="132" customFormat="1" ht="12.6" customHeight="1">
      <c r="A20" s="133">
        <f t="shared" si="0"/>
        <v>30</v>
      </c>
      <c r="B20" s="166">
        <v>504</v>
      </c>
      <c r="C20" s="166">
        <v>30</v>
      </c>
      <c r="D20" s="1041">
        <f t="shared" si="1"/>
        <v>534</v>
      </c>
      <c r="E20" s="166">
        <v>7</v>
      </c>
      <c r="F20" s="166">
        <v>0</v>
      </c>
      <c r="G20" s="1045">
        <f t="shared" si="2"/>
        <v>7</v>
      </c>
      <c r="H20" s="166">
        <f t="shared" si="3"/>
        <v>511</v>
      </c>
      <c r="I20" s="166">
        <f t="shared" si="4"/>
        <v>30</v>
      </c>
      <c r="J20" s="167">
        <f t="shared" si="5"/>
        <v>541</v>
      </c>
    </row>
    <row r="21" spans="1:11" s="132" customFormat="1" ht="12.6" customHeight="1">
      <c r="A21" s="133">
        <f t="shared" si="0"/>
        <v>31</v>
      </c>
      <c r="B21" s="166">
        <v>575</v>
      </c>
      <c r="C21" s="166">
        <v>25</v>
      </c>
      <c r="D21" s="1041">
        <f t="shared" si="1"/>
        <v>600</v>
      </c>
      <c r="E21" s="166">
        <v>6</v>
      </c>
      <c r="F21" s="166">
        <v>0</v>
      </c>
      <c r="G21" s="1045">
        <f t="shared" si="2"/>
        <v>6</v>
      </c>
      <c r="H21" s="166">
        <f t="shared" si="3"/>
        <v>581</v>
      </c>
      <c r="I21" s="166">
        <f t="shared" si="4"/>
        <v>25</v>
      </c>
      <c r="J21" s="167">
        <f t="shared" si="5"/>
        <v>606</v>
      </c>
    </row>
    <row r="22" spans="1:11" s="132" customFormat="1" ht="12.6" customHeight="1">
      <c r="A22" s="133">
        <f t="shared" si="0"/>
        <v>32</v>
      </c>
      <c r="B22" s="166">
        <v>651</v>
      </c>
      <c r="C22" s="166">
        <v>28</v>
      </c>
      <c r="D22" s="1041">
        <f t="shared" si="1"/>
        <v>679</v>
      </c>
      <c r="E22" s="166">
        <v>4</v>
      </c>
      <c r="F22" s="166">
        <v>0</v>
      </c>
      <c r="G22" s="1045">
        <f t="shared" si="2"/>
        <v>4</v>
      </c>
      <c r="H22" s="166">
        <f t="shared" si="3"/>
        <v>655</v>
      </c>
      <c r="I22" s="166">
        <f t="shared" si="4"/>
        <v>28</v>
      </c>
      <c r="J22" s="167">
        <f t="shared" si="5"/>
        <v>683</v>
      </c>
    </row>
    <row r="23" spans="1:11" s="132" customFormat="1" ht="12.6" customHeight="1">
      <c r="A23" s="133">
        <f t="shared" si="0"/>
        <v>33</v>
      </c>
      <c r="B23" s="166">
        <v>819</v>
      </c>
      <c r="C23" s="166">
        <v>42</v>
      </c>
      <c r="D23" s="1041">
        <f t="shared" si="1"/>
        <v>861</v>
      </c>
      <c r="E23" s="166">
        <v>13</v>
      </c>
      <c r="F23" s="166">
        <v>0</v>
      </c>
      <c r="G23" s="1045">
        <f t="shared" si="2"/>
        <v>13</v>
      </c>
      <c r="H23" s="166">
        <f t="shared" si="3"/>
        <v>832</v>
      </c>
      <c r="I23" s="166">
        <f t="shared" si="4"/>
        <v>42</v>
      </c>
      <c r="J23" s="167">
        <f t="shared" si="5"/>
        <v>874</v>
      </c>
    </row>
    <row r="24" spans="1:11" s="132" customFormat="1" ht="12.6" customHeight="1">
      <c r="A24" s="133">
        <f t="shared" si="0"/>
        <v>34</v>
      </c>
      <c r="B24" s="166">
        <v>878</v>
      </c>
      <c r="C24" s="166">
        <v>37</v>
      </c>
      <c r="D24" s="1041">
        <f t="shared" si="1"/>
        <v>915</v>
      </c>
      <c r="E24" s="166">
        <v>13</v>
      </c>
      <c r="F24" s="166">
        <v>1</v>
      </c>
      <c r="G24" s="1045">
        <f t="shared" si="2"/>
        <v>14</v>
      </c>
      <c r="H24" s="166">
        <f t="shared" si="3"/>
        <v>891</v>
      </c>
      <c r="I24" s="166">
        <f t="shared" si="4"/>
        <v>38</v>
      </c>
      <c r="J24" s="167">
        <f t="shared" si="5"/>
        <v>929</v>
      </c>
    </row>
    <row r="25" spans="1:11" s="132" customFormat="1" ht="12.6" customHeight="1">
      <c r="A25" s="133">
        <f t="shared" si="0"/>
        <v>35</v>
      </c>
      <c r="B25" s="166">
        <v>929</v>
      </c>
      <c r="C25" s="166">
        <v>40</v>
      </c>
      <c r="D25" s="1041">
        <f t="shared" si="1"/>
        <v>969</v>
      </c>
      <c r="E25" s="166">
        <v>8</v>
      </c>
      <c r="F25" s="166">
        <v>2</v>
      </c>
      <c r="G25" s="1045">
        <f t="shared" si="2"/>
        <v>10</v>
      </c>
      <c r="H25" s="166">
        <f t="shared" si="3"/>
        <v>937</v>
      </c>
      <c r="I25" s="166">
        <f t="shared" si="4"/>
        <v>42</v>
      </c>
      <c r="J25" s="167">
        <f t="shared" si="5"/>
        <v>979</v>
      </c>
      <c r="K25" s="167"/>
    </row>
    <row r="26" spans="1:11" s="132" customFormat="1" ht="12.6" customHeight="1">
      <c r="A26" s="133">
        <f t="shared" si="0"/>
        <v>36</v>
      </c>
      <c r="B26" s="166">
        <v>966</v>
      </c>
      <c r="C26" s="166">
        <v>40</v>
      </c>
      <c r="D26" s="1041">
        <f t="shared" si="1"/>
        <v>1006</v>
      </c>
      <c r="E26" s="166">
        <v>14</v>
      </c>
      <c r="F26" s="166">
        <v>0</v>
      </c>
      <c r="G26" s="1045">
        <f t="shared" si="2"/>
        <v>14</v>
      </c>
      <c r="H26" s="166">
        <f t="shared" si="3"/>
        <v>980</v>
      </c>
      <c r="I26" s="166">
        <f t="shared" si="4"/>
        <v>40</v>
      </c>
      <c r="J26" s="167">
        <f t="shared" si="5"/>
        <v>1020</v>
      </c>
      <c r="K26" s="166"/>
    </row>
    <row r="27" spans="1:11" s="132" customFormat="1" ht="12.6" customHeight="1">
      <c r="A27" s="133">
        <f t="shared" si="0"/>
        <v>37</v>
      </c>
      <c r="B27" s="166">
        <v>998</v>
      </c>
      <c r="C27" s="166">
        <v>37</v>
      </c>
      <c r="D27" s="1041">
        <f t="shared" si="1"/>
        <v>1035</v>
      </c>
      <c r="E27" s="166">
        <v>18</v>
      </c>
      <c r="F27" s="166">
        <v>0</v>
      </c>
      <c r="G27" s="1045">
        <f t="shared" si="2"/>
        <v>18</v>
      </c>
      <c r="H27" s="166">
        <f t="shared" si="3"/>
        <v>1016</v>
      </c>
      <c r="I27" s="166">
        <f t="shared" si="4"/>
        <v>37</v>
      </c>
      <c r="J27" s="167">
        <f t="shared" si="5"/>
        <v>1053</v>
      </c>
    </row>
    <row r="28" spans="1:11" s="132" customFormat="1" ht="12.6" customHeight="1">
      <c r="A28" s="133">
        <f t="shared" si="0"/>
        <v>38</v>
      </c>
      <c r="B28" s="166">
        <v>973</v>
      </c>
      <c r="C28" s="166">
        <v>23</v>
      </c>
      <c r="D28" s="1041">
        <f t="shared" si="1"/>
        <v>996</v>
      </c>
      <c r="E28" s="166">
        <v>15</v>
      </c>
      <c r="F28" s="166">
        <v>0</v>
      </c>
      <c r="G28" s="1045">
        <f t="shared" si="2"/>
        <v>15</v>
      </c>
      <c r="H28" s="166">
        <f t="shared" si="3"/>
        <v>988</v>
      </c>
      <c r="I28" s="166">
        <f t="shared" si="4"/>
        <v>23</v>
      </c>
      <c r="J28" s="167">
        <f t="shared" si="5"/>
        <v>1011</v>
      </c>
    </row>
    <row r="29" spans="1:11" s="132" customFormat="1" ht="12.6" customHeight="1">
      <c r="A29" s="133">
        <f t="shared" si="0"/>
        <v>39</v>
      </c>
      <c r="B29" s="166">
        <v>1094</v>
      </c>
      <c r="C29" s="166">
        <v>44</v>
      </c>
      <c r="D29" s="1041">
        <f t="shared" si="1"/>
        <v>1138</v>
      </c>
      <c r="E29" s="166">
        <v>20</v>
      </c>
      <c r="F29" s="166">
        <v>0</v>
      </c>
      <c r="G29" s="1045">
        <f t="shared" si="2"/>
        <v>20</v>
      </c>
      <c r="H29" s="166">
        <f t="shared" si="3"/>
        <v>1114</v>
      </c>
      <c r="I29" s="166">
        <f t="shared" si="4"/>
        <v>44</v>
      </c>
      <c r="J29" s="167">
        <f t="shared" si="5"/>
        <v>1158</v>
      </c>
    </row>
    <row r="30" spans="1:11" s="132" customFormat="1" ht="12.6" customHeight="1">
      <c r="A30" s="133">
        <f t="shared" si="0"/>
        <v>40</v>
      </c>
      <c r="B30" s="166">
        <v>1362</v>
      </c>
      <c r="C30" s="166">
        <v>45</v>
      </c>
      <c r="D30" s="1041">
        <f t="shared" si="1"/>
        <v>1407</v>
      </c>
      <c r="E30" s="166">
        <v>26</v>
      </c>
      <c r="F30" s="166">
        <v>0</v>
      </c>
      <c r="G30" s="1045">
        <f t="shared" si="2"/>
        <v>26</v>
      </c>
      <c r="H30" s="166">
        <f t="shared" si="3"/>
        <v>1388</v>
      </c>
      <c r="I30" s="166">
        <f t="shared" si="4"/>
        <v>45</v>
      </c>
      <c r="J30" s="167">
        <f t="shared" si="5"/>
        <v>1433</v>
      </c>
    </row>
    <row r="31" spans="1:11" s="132" customFormat="1" ht="12.6" customHeight="1">
      <c r="A31" s="133">
        <f t="shared" si="0"/>
        <v>41</v>
      </c>
      <c r="B31" s="166">
        <v>1371</v>
      </c>
      <c r="C31" s="166">
        <v>41</v>
      </c>
      <c r="D31" s="1041">
        <f t="shared" si="1"/>
        <v>1412</v>
      </c>
      <c r="E31" s="166">
        <v>31</v>
      </c>
      <c r="F31" s="166">
        <v>0</v>
      </c>
      <c r="G31" s="1045">
        <f t="shared" si="2"/>
        <v>31</v>
      </c>
      <c r="H31" s="166">
        <f t="shared" si="3"/>
        <v>1402</v>
      </c>
      <c r="I31" s="166">
        <f t="shared" si="4"/>
        <v>41</v>
      </c>
      <c r="J31" s="167">
        <f t="shared" si="5"/>
        <v>1443</v>
      </c>
    </row>
    <row r="32" spans="1:11" s="132" customFormat="1" ht="12.6" customHeight="1">
      <c r="A32" s="133">
        <f t="shared" si="0"/>
        <v>42</v>
      </c>
      <c r="B32" s="166">
        <v>1364</v>
      </c>
      <c r="C32" s="166">
        <v>42</v>
      </c>
      <c r="D32" s="1041">
        <f t="shared" si="1"/>
        <v>1406</v>
      </c>
      <c r="E32" s="166">
        <v>22</v>
      </c>
      <c r="F32" s="166">
        <v>1</v>
      </c>
      <c r="G32" s="1045">
        <f t="shared" si="2"/>
        <v>23</v>
      </c>
      <c r="H32" s="166">
        <f t="shared" si="3"/>
        <v>1386</v>
      </c>
      <c r="I32" s="166">
        <f t="shared" si="4"/>
        <v>43</v>
      </c>
      <c r="J32" s="167">
        <f t="shared" si="5"/>
        <v>1429</v>
      </c>
    </row>
    <row r="33" spans="1:10" s="132" customFormat="1" ht="12.6" customHeight="1">
      <c r="A33" s="133">
        <f t="shared" si="0"/>
        <v>43</v>
      </c>
      <c r="B33" s="166">
        <v>1394</v>
      </c>
      <c r="C33" s="166">
        <v>58</v>
      </c>
      <c r="D33" s="1041">
        <f t="shared" si="1"/>
        <v>1452</v>
      </c>
      <c r="E33" s="166">
        <v>16</v>
      </c>
      <c r="F33" s="166">
        <v>0</v>
      </c>
      <c r="G33" s="1045">
        <f t="shared" si="2"/>
        <v>16</v>
      </c>
      <c r="H33" s="166">
        <f t="shared" si="3"/>
        <v>1410</v>
      </c>
      <c r="I33" s="166">
        <f t="shared" si="4"/>
        <v>58</v>
      </c>
      <c r="J33" s="167">
        <f t="shared" si="5"/>
        <v>1468</v>
      </c>
    </row>
    <row r="34" spans="1:10" s="132" customFormat="1" ht="12.6" customHeight="1">
      <c r="A34" s="133">
        <f t="shared" si="0"/>
        <v>44</v>
      </c>
      <c r="B34" s="166">
        <v>1475</v>
      </c>
      <c r="C34" s="166">
        <v>51</v>
      </c>
      <c r="D34" s="1041">
        <f t="shared" si="1"/>
        <v>1526</v>
      </c>
      <c r="E34" s="166">
        <v>31</v>
      </c>
      <c r="F34" s="166">
        <v>0</v>
      </c>
      <c r="G34" s="1045">
        <f t="shared" si="2"/>
        <v>31</v>
      </c>
      <c r="H34" s="166">
        <f t="shared" si="3"/>
        <v>1506</v>
      </c>
      <c r="I34" s="166">
        <f t="shared" si="4"/>
        <v>51</v>
      </c>
      <c r="J34" s="167">
        <f t="shared" si="5"/>
        <v>1557</v>
      </c>
    </row>
    <row r="35" spans="1:10" s="132" customFormat="1" ht="12.6" customHeight="1">
      <c r="A35" s="133">
        <f t="shared" si="0"/>
        <v>45</v>
      </c>
      <c r="B35" s="166">
        <v>1432</v>
      </c>
      <c r="C35" s="166">
        <v>37</v>
      </c>
      <c r="D35" s="1041">
        <f t="shared" si="1"/>
        <v>1469</v>
      </c>
      <c r="E35" s="166">
        <v>30</v>
      </c>
      <c r="F35" s="166">
        <v>2</v>
      </c>
      <c r="G35" s="1045">
        <f t="shared" si="2"/>
        <v>32</v>
      </c>
      <c r="H35" s="166">
        <f t="shared" si="3"/>
        <v>1462</v>
      </c>
      <c r="I35" s="166">
        <f t="shared" si="4"/>
        <v>39</v>
      </c>
      <c r="J35" s="167">
        <f t="shared" si="5"/>
        <v>1501</v>
      </c>
    </row>
    <row r="36" spans="1:10" s="132" customFormat="1" ht="12.6" customHeight="1">
      <c r="A36" s="133">
        <f t="shared" si="0"/>
        <v>46</v>
      </c>
      <c r="B36" s="166">
        <v>1435</v>
      </c>
      <c r="C36" s="166">
        <v>40</v>
      </c>
      <c r="D36" s="1041">
        <f t="shared" si="1"/>
        <v>1475</v>
      </c>
      <c r="E36" s="166">
        <v>30</v>
      </c>
      <c r="F36" s="166">
        <v>1</v>
      </c>
      <c r="G36" s="1045">
        <f t="shared" si="2"/>
        <v>31</v>
      </c>
      <c r="H36" s="166">
        <f t="shared" si="3"/>
        <v>1465</v>
      </c>
      <c r="I36" s="166">
        <f t="shared" si="4"/>
        <v>41</v>
      </c>
      <c r="J36" s="167">
        <f t="shared" si="5"/>
        <v>1506</v>
      </c>
    </row>
    <row r="37" spans="1:10" s="132" customFormat="1" ht="12.6" customHeight="1">
      <c r="A37" s="133">
        <f t="shared" si="0"/>
        <v>47</v>
      </c>
      <c r="B37" s="166">
        <v>1279</v>
      </c>
      <c r="C37" s="166">
        <v>30</v>
      </c>
      <c r="D37" s="1041">
        <f t="shared" si="1"/>
        <v>1309</v>
      </c>
      <c r="E37" s="166">
        <v>44</v>
      </c>
      <c r="F37" s="166">
        <v>0</v>
      </c>
      <c r="G37" s="1045">
        <f t="shared" si="2"/>
        <v>44</v>
      </c>
      <c r="H37" s="166">
        <f t="shared" si="3"/>
        <v>1323</v>
      </c>
      <c r="I37" s="166">
        <f t="shared" si="4"/>
        <v>30</v>
      </c>
      <c r="J37" s="167">
        <f t="shared" si="5"/>
        <v>1353</v>
      </c>
    </row>
    <row r="38" spans="1:10" s="132" customFormat="1" ht="12.6" customHeight="1">
      <c r="A38" s="133">
        <f t="shared" si="0"/>
        <v>48</v>
      </c>
      <c r="B38" s="166">
        <v>1857</v>
      </c>
      <c r="C38" s="166">
        <v>54</v>
      </c>
      <c r="D38" s="1041">
        <f t="shared" si="1"/>
        <v>1911</v>
      </c>
      <c r="E38" s="166">
        <v>40</v>
      </c>
      <c r="F38" s="166">
        <v>0</v>
      </c>
      <c r="G38" s="1045">
        <f t="shared" si="2"/>
        <v>40</v>
      </c>
      <c r="H38" s="166">
        <f t="shared" si="3"/>
        <v>1897</v>
      </c>
      <c r="I38" s="166">
        <f t="shared" si="4"/>
        <v>54</v>
      </c>
      <c r="J38" s="167">
        <f t="shared" si="5"/>
        <v>1951</v>
      </c>
    </row>
    <row r="39" spans="1:10" s="132" customFormat="1" ht="12.6" customHeight="1">
      <c r="A39" s="133">
        <f t="shared" si="0"/>
        <v>49</v>
      </c>
      <c r="B39" s="166">
        <v>1815</v>
      </c>
      <c r="C39" s="166">
        <v>52</v>
      </c>
      <c r="D39" s="1041">
        <f t="shared" si="1"/>
        <v>1867</v>
      </c>
      <c r="E39" s="166">
        <v>51</v>
      </c>
      <c r="F39" s="166">
        <v>0</v>
      </c>
      <c r="G39" s="1045">
        <f t="shared" si="2"/>
        <v>51</v>
      </c>
      <c r="H39" s="166">
        <f t="shared" si="3"/>
        <v>1866</v>
      </c>
      <c r="I39" s="166">
        <f t="shared" si="4"/>
        <v>52</v>
      </c>
      <c r="J39" s="167">
        <f t="shared" si="5"/>
        <v>1918</v>
      </c>
    </row>
    <row r="40" spans="1:10" s="132" customFormat="1" ht="12.6" customHeight="1">
      <c r="A40" s="133">
        <f t="shared" si="0"/>
        <v>50</v>
      </c>
      <c r="B40" s="166">
        <v>1785</v>
      </c>
      <c r="C40" s="166">
        <v>61</v>
      </c>
      <c r="D40" s="1041">
        <f t="shared" si="1"/>
        <v>1846</v>
      </c>
      <c r="E40" s="166">
        <v>46</v>
      </c>
      <c r="F40" s="166">
        <v>0</v>
      </c>
      <c r="G40" s="1045">
        <f t="shared" si="2"/>
        <v>46</v>
      </c>
      <c r="H40" s="166">
        <f t="shared" si="3"/>
        <v>1831</v>
      </c>
      <c r="I40" s="166">
        <f t="shared" si="4"/>
        <v>61</v>
      </c>
      <c r="J40" s="167">
        <f t="shared" si="5"/>
        <v>1892</v>
      </c>
    </row>
    <row r="41" spans="1:10" s="132" customFormat="1" ht="12.6" customHeight="1">
      <c r="A41" s="133">
        <f t="shared" si="0"/>
        <v>51</v>
      </c>
      <c r="B41" s="166">
        <v>1676</v>
      </c>
      <c r="C41" s="166">
        <v>35</v>
      </c>
      <c r="D41" s="1041">
        <f t="shared" si="1"/>
        <v>1711</v>
      </c>
      <c r="E41" s="166">
        <v>46</v>
      </c>
      <c r="F41" s="166">
        <v>1</v>
      </c>
      <c r="G41" s="1045">
        <f t="shared" si="2"/>
        <v>47</v>
      </c>
      <c r="H41" s="166">
        <f t="shared" si="3"/>
        <v>1722</v>
      </c>
      <c r="I41" s="166">
        <f t="shared" si="4"/>
        <v>36</v>
      </c>
      <c r="J41" s="167">
        <f t="shared" si="5"/>
        <v>1758</v>
      </c>
    </row>
    <row r="42" spans="1:10" s="132" customFormat="1" ht="12.6" customHeight="1">
      <c r="A42" s="133">
        <f t="shared" si="0"/>
        <v>52</v>
      </c>
      <c r="B42" s="166">
        <v>1613</v>
      </c>
      <c r="C42" s="166">
        <v>51</v>
      </c>
      <c r="D42" s="1041">
        <f t="shared" si="1"/>
        <v>1664</v>
      </c>
      <c r="E42" s="166">
        <v>57</v>
      </c>
      <c r="F42" s="166">
        <v>0</v>
      </c>
      <c r="G42" s="1045">
        <f t="shared" si="2"/>
        <v>57</v>
      </c>
      <c r="H42" s="166">
        <f t="shared" si="3"/>
        <v>1670</v>
      </c>
      <c r="I42" s="166">
        <f t="shared" si="4"/>
        <v>51</v>
      </c>
      <c r="J42" s="167">
        <f t="shared" si="5"/>
        <v>1721</v>
      </c>
    </row>
    <row r="43" spans="1:10" s="132" customFormat="1" ht="12.6" customHeight="1">
      <c r="A43" s="133">
        <f t="shared" si="0"/>
        <v>53</v>
      </c>
      <c r="B43" s="166">
        <v>1353</v>
      </c>
      <c r="C43" s="166">
        <v>31</v>
      </c>
      <c r="D43" s="1041">
        <f t="shared" si="1"/>
        <v>1384</v>
      </c>
      <c r="E43" s="166">
        <v>46</v>
      </c>
      <c r="F43" s="166">
        <v>1</v>
      </c>
      <c r="G43" s="1045">
        <f t="shared" si="2"/>
        <v>47</v>
      </c>
      <c r="H43" s="166">
        <f t="shared" si="3"/>
        <v>1399</v>
      </c>
      <c r="I43" s="166">
        <f t="shared" si="4"/>
        <v>32</v>
      </c>
      <c r="J43" s="167">
        <f t="shared" si="5"/>
        <v>1431</v>
      </c>
    </row>
    <row r="44" spans="1:10" s="132" customFormat="1" ht="12.6" customHeight="1">
      <c r="A44" s="133">
        <f t="shared" si="0"/>
        <v>54</v>
      </c>
      <c r="B44" s="166">
        <v>1856</v>
      </c>
      <c r="C44" s="166">
        <v>50</v>
      </c>
      <c r="D44" s="1041">
        <f t="shared" si="1"/>
        <v>1906</v>
      </c>
      <c r="E44" s="166">
        <v>85</v>
      </c>
      <c r="F44" s="166">
        <v>0</v>
      </c>
      <c r="G44" s="1045">
        <f t="shared" si="2"/>
        <v>85</v>
      </c>
      <c r="H44" s="166">
        <f t="shared" si="3"/>
        <v>1941</v>
      </c>
      <c r="I44" s="166">
        <f t="shared" si="4"/>
        <v>50</v>
      </c>
      <c r="J44" s="167">
        <f t="shared" si="5"/>
        <v>1991</v>
      </c>
    </row>
    <row r="45" spans="1:10" s="132" customFormat="1" ht="12.6" customHeight="1">
      <c r="A45" s="133">
        <f t="shared" si="0"/>
        <v>55</v>
      </c>
      <c r="B45" s="166">
        <v>1427</v>
      </c>
      <c r="C45" s="166">
        <v>33</v>
      </c>
      <c r="D45" s="1041">
        <f t="shared" si="1"/>
        <v>1460</v>
      </c>
      <c r="E45" s="166">
        <v>75</v>
      </c>
      <c r="F45" s="166">
        <v>0</v>
      </c>
      <c r="G45" s="1045">
        <f t="shared" si="2"/>
        <v>75</v>
      </c>
      <c r="H45" s="166">
        <f t="shared" si="3"/>
        <v>1502</v>
      </c>
      <c r="I45" s="166">
        <f t="shared" si="4"/>
        <v>33</v>
      </c>
      <c r="J45" s="167">
        <f t="shared" si="5"/>
        <v>1535</v>
      </c>
    </row>
    <row r="46" spans="1:10" s="132" customFormat="1" ht="12.6" customHeight="1">
      <c r="A46" s="133">
        <f t="shared" si="0"/>
        <v>56</v>
      </c>
      <c r="B46" s="166">
        <v>1314</v>
      </c>
      <c r="C46" s="166">
        <v>38</v>
      </c>
      <c r="D46" s="1041">
        <f t="shared" si="1"/>
        <v>1352</v>
      </c>
      <c r="E46" s="166">
        <v>90</v>
      </c>
      <c r="F46" s="166">
        <v>1</v>
      </c>
      <c r="G46" s="1045">
        <f t="shared" si="2"/>
        <v>91</v>
      </c>
      <c r="H46" s="166">
        <f t="shared" si="3"/>
        <v>1404</v>
      </c>
      <c r="I46" s="166">
        <f t="shared" si="4"/>
        <v>39</v>
      </c>
      <c r="J46" s="167">
        <f t="shared" si="5"/>
        <v>1443</v>
      </c>
    </row>
    <row r="47" spans="1:10" s="132" customFormat="1" ht="12.6" customHeight="1">
      <c r="A47" s="133">
        <f t="shared" si="0"/>
        <v>57</v>
      </c>
      <c r="B47" s="166">
        <v>1165</v>
      </c>
      <c r="C47" s="166">
        <v>36</v>
      </c>
      <c r="D47" s="1041">
        <f t="shared" si="1"/>
        <v>1201</v>
      </c>
      <c r="E47" s="166">
        <v>61</v>
      </c>
      <c r="F47" s="166">
        <v>0</v>
      </c>
      <c r="G47" s="1045">
        <f t="shared" si="2"/>
        <v>61</v>
      </c>
      <c r="H47" s="166">
        <f t="shared" si="3"/>
        <v>1226</v>
      </c>
      <c r="I47" s="166">
        <f t="shared" si="4"/>
        <v>36</v>
      </c>
      <c r="J47" s="167">
        <f t="shared" si="5"/>
        <v>1262</v>
      </c>
    </row>
    <row r="48" spans="1:10" s="132" customFormat="1" ht="12.6" customHeight="1">
      <c r="A48" s="133">
        <f t="shared" si="0"/>
        <v>58</v>
      </c>
      <c r="B48" s="166">
        <v>1645</v>
      </c>
      <c r="C48" s="166">
        <v>38</v>
      </c>
      <c r="D48" s="1041">
        <f t="shared" si="1"/>
        <v>1683</v>
      </c>
      <c r="E48" s="166">
        <v>99</v>
      </c>
      <c r="F48" s="166">
        <v>1</v>
      </c>
      <c r="G48" s="1045">
        <f t="shared" si="2"/>
        <v>100</v>
      </c>
      <c r="H48" s="166">
        <f t="shared" si="3"/>
        <v>1744</v>
      </c>
      <c r="I48" s="166">
        <f t="shared" si="4"/>
        <v>39</v>
      </c>
      <c r="J48" s="167">
        <f t="shared" si="5"/>
        <v>1783</v>
      </c>
    </row>
    <row r="49" spans="1:10" s="132" customFormat="1" ht="12.6" customHeight="1">
      <c r="A49" s="133">
        <f t="shared" si="0"/>
        <v>59</v>
      </c>
      <c r="B49" s="166">
        <v>1558</v>
      </c>
      <c r="C49" s="166">
        <v>38</v>
      </c>
      <c r="D49" s="1041">
        <f t="shared" si="1"/>
        <v>1596</v>
      </c>
      <c r="E49" s="166">
        <v>120</v>
      </c>
      <c r="F49" s="166">
        <v>0</v>
      </c>
      <c r="G49" s="1045">
        <f t="shared" si="2"/>
        <v>120</v>
      </c>
      <c r="H49" s="166">
        <f t="shared" si="3"/>
        <v>1678</v>
      </c>
      <c r="I49" s="166">
        <f t="shared" si="4"/>
        <v>38</v>
      </c>
      <c r="J49" s="167">
        <f t="shared" si="5"/>
        <v>1716</v>
      </c>
    </row>
    <row r="50" spans="1:10" s="132" customFormat="1" ht="12.6" customHeight="1">
      <c r="A50" s="133">
        <f t="shared" si="0"/>
        <v>60</v>
      </c>
      <c r="B50" s="166">
        <v>1287</v>
      </c>
      <c r="C50" s="166">
        <v>21</v>
      </c>
      <c r="D50" s="1041">
        <f t="shared" si="1"/>
        <v>1308</v>
      </c>
      <c r="E50" s="166">
        <v>113</v>
      </c>
      <c r="F50" s="166">
        <v>1</v>
      </c>
      <c r="G50" s="1045">
        <f t="shared" si="2"/>
        <v>114</v>
      </c>
      <c r="H50" s="166">
        <f t="shared" si="3"/>
        <v>1400</v>
      </c>
      <c r="I50" s="166">
        <f t="shared" si="4"/>
        <v>22</v>
      </c>
      <c r="J50" s="167">
        <f t="shared" si="5"/>
        <v>1422</v>
      </c>
    </row>
    <row r="51" spans="1:10" s="132" customFormat="1" ht="12.6" customHeight="1">
      <c r="A51" s="133">
        <f t="shared" si="0"/>
        <v>61</v>
      </c>
      <c r="B51" s="166">
        <v>1200</v>
      </c>
      <c r="C51" s="166">
        <v>28</v>
      </c>
      <c r="D51" s="1041">
        <f t="shared" si="1"/>
        <v>1228</v>
      </c>
      <c r="E51" s="166">
        <v>135</v>
      </c>
      <c r="F51" s="166">
        <v>1</v>
      </c>
      <c r="G51" s="1045">
        <f t="shared" si="2"/>
        <v>136</v>
      </c>
      <c r="H51" s="166">
        <f t="shared" si="3"/>
        <v>1335</v>
      </c>
      <c r="I51" s="166">
        <f t="shared" si="4"/>
        <v>29</v>
      </c>
      <c r="J51" s="167">
        <f t="shared" si="5"/>
        <v>1364</v>
      </c>
    </row>
    <row r="52" spans="1:10" s="132" customFormat="1" ht="12.6" customHeight="1">
      <c r="A52" s="133">
        <f t="shared" si="0"/>
        <v>62</v>
      </c>
      <c r="B52" s="166">
        <v>1137</v>
      </c>
      <c r="C52" s="166">
        <v>28</v>
      </c>
      <c r="D52" s="1041">
        <f t="shared" si="1"/>
        <v>1165</v>
      </c>
      <c r="E52" s="166">
        <v>143</v>
      </c>
      <c r="F52" s="166">
        <v>0</v>
      </c>
      <c r="G52" s="1045">
        <f t="shared" si="2"/>
        <v>143</v>
      </c>
      <c r="H52" s="166">
        <f t="shared" si="3"/>
        <v>1280</v>
      </c>
      <c r="I52" s="166">
        <f t="shared" si="4"/>
        <v>28</v>
      </c>
      <c r="J52" s="167">
        <f t="shared" si="5"/>
        <v>1308</v>
      </c>
    </row>
    <row r="53" spans="1:10" s="132" customFormat="1" ht="12.6" customHeight="1">
      <c r="A53" s="133">
        <f t="shared" si="0"/>
        <v>63</v>
      </c>
      <c r="B53" s="166">
        <v>906</v>
      </c>
      <c r="C53" s="166">
        <v>25</v>
      </c>
      <c r="D53" s="1041">
        <f t="shared" si="1"/>
        <v>931</v>
      </c>
      <c r="E53" s="166">
        <v>101</v>
      </c>
      <c r="F53" s="166">
        <v>1</v>
      </c>
      <c r="G53" s="1045">
        <f t="shared" si="2"/>
        <v>102</v>
      </c>
      <c r="H53" s="166">
        <f t="shared" si="3"/>
        <v>1007</v>
      </c>
      <c r="I53" s="166">
        <f t="shared" si="4"/>
        <v>26</v>
      </c>
      <c r="J53" s="167">
        <f t="shared" si="5"/>
        <v>1033</v>
      </c>
    </row>
    <row r="54" spans="1:10" s="132" customFormat="1" ht="12.6" customHeight="1">
      <c r="A54" s="133">
        <f t="shared" si="0"/>
        <v>64</v>
      </c>
      <c r="B54" s="166">
        <v>1325</v>
      </c>
      <c r="C54" s="166">
        <v>26</v>
      </c>
      <c r="D54" s="1041">
        <f t="shared" si="1"/>
        <v>1351</v>
      </c>
      <c r="E54" s="166">
        <v>161</v>
      </c>
      <c r="F54" s="166">
        <v>0</v>
      </c>
      <c r="G54" s="1045">
        <f t="shared" si="2"/>
        <v>161</v>
      </c>
      <c r="H54" s="166">
        <f t="shared" si="3"/>
        <v>1486</v>
      </c>
      <c r="I54" s="166">
        <f t="shared" si="4"/>
        <v>26</v>
      </c>
      <c r="J54" s="167">
        <f t="shared" si="5"/>
        <v>1512</v>
      </c>
    </row>
    <row r="55" spans="1:10" s="132" customFormat="1" ht="12.6" customHeight="1">
      <c r="A55" s="133">
        <f t="shared" si="0"/>
        <v>65</v>
      </c>
      <c r="B55" s="166">
        <v>979</v>
      </c>
      <c r="C55" s="166">
        <v>29</v>
      </c>
      <c r="D55" s="1041">
        <f t="shared" si="1"/>
        <v>1008</v>
      </c>
      <c r="E55" s="166">
        <v>165</v>
      </c>
      <c r="F55" s="166">
        <v>0</v>
      </c>
      <c r="G55" s="1045">
        <f t="shared" si="2"/>
        <v>165</v>
      </c>
      <c r="H55" s="166">
        <f t="shared" si="3"/>
        <v>1144</v>
      </c>
      <c r="I55" s="166">
        <f t="shared" si="4"/>
        <v>29</v>
      </c>
      <c r="J55" s="167">
        <f t="shared" si="5"/>
        <v>1173</v>
      </c>
    </row>
    <row r="56" spans="1:10" s="132" customFormat="1" ht="12.6" customHeight="1">
      <c r="A56" s="133">
        <f t="shared" si="0"/>
        <v>66</v>
      </c>
      <c r="B56" s="166">
        <v>888</v>
      </c>
      <c r="C56" s="166">
        <v>19</v>
      </c>
      <c r="D56" s="1041">
        <f t="shared" si="1"/>
        <v>907</v>
      </c>
      <c r="E56" s="166">
        <v>164</v>
      </c>
      <c r="F56" s="166">
        <v>0</v>
      </c>
      <c r="G56" s="1045">
        <f t="shared" si="2"/>
        <v>164</v>
      </c>
      <c r="H56" s="166">
        <f t="shared" si="3"/>
        <v>1052</v>
      </c>
      <c r="I56" s="166">
        <f t="shared" si="4"/>
        <v>19</v>
      </c>
      <c r="J56" s="167">
        <f t="shared" si="5"/>
        <v>1071</v>
      </c>
    </row>
    <row r="57" spans="1:10" s="132" customFormat="1" ht="12.6" customHeight="1">
      <c r="A57" s="133">
        <f t="shared" si="0"/>
        <v>67</v>
      </c>
      <c r="B57" s="166">
        <v>757</v>
      </c>
      <c r="C57" s="166">
        <v>18</v>
      </c>
      <c r="D57" s="1041">
        <f t="shared" si="1"/>
        <v>775</v>
      </c>
      <c r="E57" s="166">
        <v>135</v>
      </c>
      <c r="F57" s="166">
        <v>1</v>
      </c>
      <c r="G57" s="1045">
        <f t="shared" si="2"/>
        <v>136</v>
      </c>
      <c r="H57" s="166">
        <f t="shared" si="3"/>
        <v>892</v>
      </c>
      <c r="I57" s="166">
        <f t="shared" si="4"/>
        <v>19</v>
      </c>
      <c r="J57" s="167">
        <f t="shared" si="5"/>
        <v>911</v>
      </c>
    </row>
    <row r="58" spans="1:10" s="132" customFormat="1" ht="12.6" customHeight="1">
      <c r="A58" s="133">
        <f t="shared" si="0"/>
        <v>68</v>
      </c>
      <c r="B58" s="166">
        <v>622</v>
      </c>
      <c r="C58" s="166">
        <v>15</v>
      </c>
      <c r="D58" s="1041">
        <f t="shared" si="1"/>
        <v>637</v>
      </c>
      <c r="E58" s="166">
        <v>120</v>
      </c>
      <c r="F58" s="166">
        <v>0</v>
      </c>
      <c r="G58" s="1045">
        <f t="shared" si="2"/>
        <v>120</v>
      </c>
      <c r="H58" s="166">
        <f t="shared" si="3"/>
        <v>742</v>
      </c>
      <c r="I58" s="166">
        <f t="shared" si="4"/>
        <v>15</v>
      </c>
      <c r="J58" s="167">
        <f t="shared" si="5"/>
        <v>757</v>
      </c>
    </row>
    <row r="59" spans="1:10" s="132" customFormat="1" ht="12.6" customHeight="1">
      <c r="A59" s="133">
        <f t="shared" si="0"/>
        <v>69</v>
      </c>
      <c r="B59" s="166">
        <v>750</v>
      </c>
      <c r="C59" s="166">
        <v>14</v>
      </c>
      <c r="D59" s="1041">
        <f t="shared" si="1"/>
        <v>764</v>
      </c>
      <c r="E59" s="166">
        <v>159</v>
      </c>
      <c r="F59" s="166">
        <v>0</v>
      </c>
      <c r="G59" s="1045">
        <f t="shared" si="2"/>
        <v>159</v>
      </c>
      <c r="H59" s="166">
        <f t="shared" si="3"/>
        <v>909</v>
      </c>
      <c r="I59" s="166">
        <f t="shared" si="4"/>
        <v>14</v>
      </c>
      <c r="J59" s="167">
        <f t="shared" si="5"/>
        <v>923</v>
      </c>
    </row>
    <row r="60" spans="1:10" s="132" customFormat="1" ht="12.6" customHeight="1">
      <c r="A60" s="133">
        <f t="shared" si="0"/>
        <v>70</v>
      </c>
      <c r="B60" s="166">
        <v>532</v>
      </c>
      <c r="C60" s="166">
        <v>16</v>
      </c>
      <c r="D60" s="1041">
        <f t="shared" si="1"/>
        <v>548</v>
      </c>
      <c r="E60" s="166">
        <v>116</v>
      </c>
      <c r="F60" s="166">
        <v>0</v>
      </c>
      <c r="G60" s="1045">
        <f t="shared" si="2"/>
        <v>116</v>
      </c>
      <c r="H60" s="166">
        <f t="shared" si="3"/>
        <v>648</v>
      </c>
      <c r="I60" s="166">
        <f t="shared" si="4"/>
        <v>16</v>
      </c>
      <c r="J60" s="167">
        <f t="shared" si="5"/>
        <v>664</v>
      </c>
    </row>
    <row r="61" spans="1:10" s="132" customFormat="1" ht="12.6" customHeight="1">
      <c r="A61" s="133">
        <f t="shared" si="0"/>
        <v>71</v>
      </c>
      <c r="B61" s="166">
        <v>508</v>
      </c>
      <c r="C61" s="166">
        <v>11</v>
      </c>
      <c r="D61" s="1041">
        <f t="shared" si="1"/>
        <v>519</v>
      </c>
      <c r="E61" s="166">
        <v>140</v>
      </c>
      <c r="F61" s="166">
        <v>0</v>
      </c>
      <c r="G61" s="1045">
        <f t="shared" si="2"/>
        <v>140</v>
      </c>
      <c r="H61" s="166">
        <f t="shared" si="3"/>
        <v>648</v>
      </c>
      <c r="I61" s="166">
        <f t="shared" si="4"/>
        <v>11</v>
      </c>
      <c r="J61" s="167">
        <f t="shared" si="5"/>
        <v>659</v>
      </c>
    </row>
    <row r="62" spans="1:10" s="132" customFormat="1" ht="12.6" customHeight="1">
      <c r="A62" s="133">
        <f t="shared" si="0"/>
        <v>72</v>
      </c>
      <c r="B62" s="166">
        <v>590</v>
      </c>
      <c r="C62" s="166">
        <v>10</v>
      </c>
      <c r="D62" s="1041">
        <f t="shared" si="1"/>
        <v>600</v>
      </c>
      <c r="E62" s="166">
        <v>129</v>
      </c>
      <c r="F62" s="166">
        <v>0</v>
      </c>
      <c r="G62" s="1045">
        <f t="shared" si="2"/>
        <v>129</v>
      </c>
      <c r="H62" s="166">
        <f t="shared" si="3"/>
        <v>719</v>
      </c>
      <c r="I62" s="166">
        <f t="shared" si="4"/>
        <v>10</v>
      </c>
      <c r="J62" s="167">
        <f t="shared" si="5"/>
        <v>729</v>
      </c>
    </row>
    <row r="63" spans="1:10" s="132" customFormat="1" ht="12.6" customHeight="1">
      <c r="A63" s="133">
        <f t="shared" si="0"/>
        <v>73</v>
      </c>
      <c r="B63" s="166">
        <v>413</v>
      </c>
      <c r="C63" s="166">
        <v>14</v>
      </c>
      <c r="D63" s="1041">
        <f t="shared" si="1"/>
        <v>427</v>
      </c>
      <c r="E63" s="166">
        <v>115</v>
      </c>
      <c r="F63" s="166">
        <v>0</v>
      </c>
      <c r="G63" s="1045">
        <f t="shared" si="2"/>
        <v>115</v>
      </c>
      <c r="H63" s="166">
        <f t="shared" si="3"/>
        <v>528</v>
      </c>
      <c r="I63" s="166">
        <f t="shared" si="4"/>
        <v>14</v>
      </c>
      <c r="J63" s="167">
        <f t="shared" si="5"/>
        <v>542</v>
      </c>
    </row>
    <row r="64" spans="1:10" s="132" customFormat="1" ht="12.6" customHeight="1">
      <c r="A64" s="133">
        <f t="shared" si="0"/>
        <v>74</v>
      </c>
      <c r="B64" s="166">
        <v>467</v>
      </c>
      <c r="C64" s="166">
        <v>15</v>
      </c>
      <c r="D64" s="1041">
        <f t="shared" si="1"/>
        <v>482</v>
      </c>
      <c r="E64" s="166">
        <v>136</v>
      </c>
      <c r="F64" s="166">
        <v>0</v>
      </c>
      <c r="G64" s="1045">
        <f t="shared" si="2"/>
        <v>136</v>
      </c>
      <c r="H64" s="166">
        <f t="shared" si="3"/>
        <v>603</v>
      </c>
      <c r="I64" s="166">
        <f t="shared" si="4"/>
        <v>15</v>
      </c>
      <c r="J64" s="167">
        <f t="shared" si="5"/>
        <v>618</v>
      </c>
    </row>
    <row r="65" spans="1:12" s="132" customFormat="1" ht="12.6" customHeight="1">
      <c r="A65" s="133">
        <f t="shared" si="0"/>
        <v>75</v>
      </c>
      <c r="B65" s="166">
        <v>385</v>
      </c>
      <c r="C65" s="166">
        <v>8</v>
      </c>
      <c r="D65" s="1041">
        <f t="shared" si="1"/>
        <v>393</v>
      </c>
      <c r="E65" s="166">
        <v>126</v>
      </c>
      <c r="F65" s="166">
        <v>0</v>
      </c>
      <c r="G65" s="1045">
        <f t="shared" si="2"/>
        <v>126</v>
      </c>
      <c r="H65" s="166">
        <f t="shared" si="3"/>
        <v>511</v>
      </c>
      <c r="I65" s="166">
        <f t="shared" si="4"/>
        <v>8</v>
      </c>
      <c r="J65" s="167">
        <f t="shared" si="5"/>
        <v>519</v>
      </c>
    </row>
    <row r="66" spans="1:12" s="132" customFormat="1" ht="12.6" customHeight="1">
      <c r="A66" s="133">
        <f t="shared" si="0"/>
        <v>76</v>
      </c>
      <c r="B66" s="166">
        <v>390</v>
      </c>
      <c r="C66" s="166">
        <v>10</v>
      </c>
      <c r="D66" s="1041">
        <f t="shared" si="1"/>
        <v>400</v>
      </c>
      <c r="E66" s="166">
        <v>107</v>
      </c>
      <c r="F66" s="166">
        <v>0</v>
      </c>
      <c r="G66" s="1045">
        <f t="shared" si="2"/>
        <v>107</v>
      </c>
      <c r="H66" s="166">
        <f t="shared" si="3"/>
        <v>497</v>
      </c>
      <c r="I66" s="166">
        <f t="shared" si="4"/>
        <v>10</v>
      </c>
      <c r="J66" s="167">
        <f t="shared" si="5"/>
        <v>507</v>
      </c>
    </row>
    <row r="67" spans="1:12" s="132" customFormat="1" ht="12.6" customHeight="1">
      <c r="A67" s="133">
        <f t="shared" si="0"/>
        <v>77</v>
      </c>
      <c r="B67" s="166">
        <v>303</v>
      </c>
      <c r="C67" s="166">
        <v>11</v>
      </c>
      <c r="D67" s="1041">
        <f t="shared" si="1"/>
        <v>314</v>
      </c>
      <c r="E67" s="166">
        <v>86</v>
      </c>
      <c r="F67" s="166">
        <v>0</v>
      </c>
      <c r="G67" s="1045">
        <f t="shared" si="2"/>
        <v>86</v>
      </c>
      <c r="H67" s="166">
        <f t="shared" si="3"/>
        <v>389</v>
      </c>
      <c r="I67" s="166">
        <f t="shared" si="4"/>
        <v>11</v>
      </c>
      <c r="J67" s="167">
        <f t="shared" si="5"/>
        <v>400</v>
      </c>
    </row>
    <row r="68" spans="1:12" s="132" customFormat="1" ht="12.6" customHeight="1">
      <c r="A68" s="133">
        <f t="shared" si="0"/>
        <v>78</v>
      </c>
      <c r="B68" s="166">
        <v>216</v>
      </c>
      <c r="C68" s="166">
        <v>8</v>
      </c>
      <c r="D68" s="1041">
        <f t="shared" si="1"/>
        <v>224</v>
      </c>
      <c r="E68" s="166">
        <v>89</v>
      </c>
      <c r="F68" s="166">
        <v>0</v>
      </c>
      <c r="G68" s="1045">
        <f t="shared" si="2"/>
        <v>89</v>
      </c>
      <c r="H68" s="166">
        <f t="shared" si="3"/>
        <v>305</v>
      </c>
      <c r="I68" s="166">
        <f t="shared" si="4"/>
        <v>8</v>
      </c>
      <c r="J68" s="167">
        <f t="shared" si="5"/>
        <v>313</v>
      </c>
    </row>
    <row r="69" spans="1:12" s="132" customFormat="1" ht="12.6" customHeight="1">
      <c r="A69" s="133">
        <f t="shared" si="0"/>
        <v>79</v>
      </c>
      <c r="B69" s="166">
        <v>219</v>
      </c>
      <c r="C69" s="166">
        <v>4</v>
      </c>
      <c r="D69" s="1041">
        <f t="shared" si="1"/>
        <v>223</v>
      </c>
      <c r="E69" s="166">
        <v>105</v>
      </c>
      <c r="F69" s="166">
        <v>0</v>
      </c>
      <c r="G69" s="1045">
        <f t="shared" si="2"/>
        <v>105</v>
      </c>
      <c r="H69" s="166">
        <f t="shared" si="3"/>
        <v>324</v>
      </c>
      <c r="I69" s="166">
        <f t="shared" si="4"/>
        <v>4</v>
      </c>
      <c r="J69" s="167">
        <f t="shared" si="5"/>
        <v>328</v>
      </c>
    </row>
    <row r="70" spans="1:12" s="132" customFormat="1" ht="12.6" customHeight="1">
      <c r="A70" s="133" t="s">
        <v>3231</v>
      </c>
      <c r="B70" s="120">
        <v>1634</v>
      </c>
      <c r="C70" s="120">
        <v>59</v>
      </c>
      <c r="D70" s="1041">
        <f t="shared" ref="D70" si="6">B70+C70</f>
        <v>1693</v>
      </c>
      <c r="E70" s="120">
        <v>831</v>
      </c>
      <c r="F70" s="120">
        <v>1</v>
      </c>
      <c r="G70" s="1045">
        <f t="shared" ref="G70" si="7">E70+F70</f>
        <v>832</v>
      </c>
      <c r="H70" s="166">
        <f t="shared" ref="H70" si="8">B70+E70</f>
        <v>2465</v>
      </c>
      <c r="I70" s="166">
        <f t="shared" ref="I70" si="9">C70+F70</f>
        <v>60</v>
      </c>
      <c r="J70" s="167">
        <f t="shared" ref="J70" si="10">H70+I70</f>
        <v>2525</v>
      </c>
    </row>
    <row r="71" spans="1:12" s="132" customFormat="1" ht="25.5" customHeight="1">
      <c r="A71" s="377" t="s">
        <v>1010</v>
      </c>
      <c r="B71" s="105">
        <f t="shared" ref="B71:J71" si="11">SUM(B5:B70)</f>
        <v>55818</v>
      </c>
      <c r="C71" s="105">
        <f t="shared" si="11"/>
        <v>1716</v>
      </c>
      <c r="D71" s="1040">
        <f t="shared" si="11"/>
        <v>57534</v>
      </c>
      <c r="E71" s="105">
        <f t="shared" si="11"/>
        <v>4546</v>
      </c>
      <c r="F71" s="105">
        <f t="shared" si="11"/>
        <v>17</v>
      </c>
      <c r="G71" s="1046">
        <f t="shared" si="11"/>
        <v>4563</v>
      </c>
      <c r="H71" s="105">
        <f t="shared" si="11"/>
        <v>60364</v>
      </c>
      <c r="I71" s="105">
        <f t="shared" si="11"/>
        <v>1733</v>
      </c>
      <c r="J71" s="105">
        <f t="shared" si="11"/>
        <v>62097</v>
      </c>
      <c r="L71" s="355"/>
    </row>
  </sheetData>
  <mergeCells count="6">
    <mergeCell ref="A1:J1"/>
    <mergeCell ref="A3:A4"/>
    <mergeCell ref="B3:D3"/>
    <mergeCell ref="E3:G3"/>
    <mergeCell ref="H3:J3"/>
    <mergeCell ref="A2:J2"/>
  </mergeCells>
  <printOptions horizontalCentered="1" verticalCentered="1" gridLinesSet="0"/>
  <pageMargins left="0" right="0" top="0" bottom="0" header="0" footer="0"/>
  <pageSetup paperSize="9" scale="80" orientation="portrait" r:id="rId1"/>
  <headerFooter alignWithMargins="0"/>
</worksheet>
</file>

<file path=xl/worksheets/sheet17.xml><?xml version="1.0" encoding="utf-8"?>
<worksheet xmlns="http://schemas.openxmlformats.org/spreadsheetml/2006/main" xmlns:r="http://schemas.openxmlformats.org/officeDocument/2006/relationships">
  <sheetPr>
    <tabColor theme="0" tint="-0.249977111117893"/>
  </sheetPr>
  <dimension ref="A1:P18"/>
  <sheetViews>
    <sheetView showGridLines="0" workbookViewId="0">
      <pane xSplit="2" ySplit="4" topLeftCell="C8" activePane="bottomRight" state="frozen"/>
      <selection activeCell="A30" sqref="A30:I33"/>
      <selection pane="topRight" activeCell="A30" sqref="A30:I33"/>
      <selection pane="bottomLeft" activeCell="A30" sqref="A30:I33"/>
      <selection pane="bottomRight" activeCell="B9" sqref="B9"/>
    </sheetView>
  </sheetViews>
  <sheetFormatPr defaultRowHeight="15"/>
  <cols>
    <col min="2" max="2" width="28.7109375" customWidth="1"/>
    <col min="3" max="8" width="8.7109375" customWidth="1"/>
    <col min="9" max="11" width="7.7109375" customWidth="1"/>
  </cols>
  <sheetData>
    <row r="1" spans="1:16" s="120" customFormat="1" ht="35.1" customHeight="1">
      <c r="A1" s="813" t="s">
        <v>3086</v>
      </c>
      <c r="B1" s="813"/>
      <c r="C1" s="813"/>
      <c r="D1" s="813"/>
      <c r="E1" s="813"/>
      <c r="F1" s="813"/>
      <c r="G1" s="813"/>
      <c r="H1" s="813"/>
      <c r="I1" s="813"/>
      <c r="J1" s="813"/>
      <c r="K1" s="813"/>
    </row>
    <row r="2" spans="1:16" s="120" customFormat="1" ht="32.25" customHeight="1">
      <c r="A2" s="826" t="s">
        <v>3103</v>
      </c>
      <c r="B2" s="826"/>
      <c r="C2" s="826"/>
      <c r="D2" s="826"/>
      <c r="E2" s="826"/>
      <c r="F2" s="826"/>
      <c r="G2" s="826"/>
      <c r="H2" s="826"/>
      <c r="I2" s="826"/>
      <c r="J2" s="826"/>
      <c r="K2" s="826"/>
    </row>
    <row r="3" spans="1:16" s="120" customFormat="1" ht="32.25" customHeight="1">
      <c r="A3" s="775" t="s">
        <v>1997</v>
      </c>
      <c r="B3" s="829" t="s">
        <v>2932</v>
      </c>
      <c r="C3" s="832" t="s">
        <v>2901</v>
      </c>
      <c r="D3" s="833"/>
      <c r="E3" s="833"/>
      <c r="F3" s="832" t="s">
        <v>2902</v>
      </c>
      <c r="G3" s="833"/>
      <c r="H3" s="833"/>
      <c r="I3" s="800" t="s">
        <v>1010</v>
      </c>
      <c r="J3" s="799"/>
      <c r="K3" s="799"/>
    </row>
    <row r="4" spans="1:16" s="120" customFormat="1" ht="32.25" customHeight="1">
      <c r="A4" s="777"/>
      <c r="B4" s="834"/>
      <c r="C4" s="117" t="s">
        <v>1008</v>
      </c>
      <c r="D4" s="117" t="s">
        <v>1009</v>
      </c>
      <c r="E4" s="117" t="s">
        <v>1010</v>
      </c>
      <c r="F4" s="117" t="s">
        <v>1008</v>
      </c>
      <c r="G4" s="117" t="s">
        <v>1009</v>
      </c>
      <c r="H4" s="117" t="s">
        <v>1010</v>
      </c>
      <c r="I4" s="117" t="s">
        <v>1008</v>
      </c>
      <c r="J4" s="117" t="s">
        <v>1009</v>
      </c>
      <c r="K4" s="116" t="s">
        <v>1010</v>
      </c>
    </row>
    <row r="5" spans="1:16" s="120" customFormat="1" ht="38.25">
      <c r="A5" s="121" t="s">
        <v>2801</v>
      </c>
      <c r="B5" s="122" t="s">
        <v>2802</v>
      </c>
      <c r="C5" s="222">
        <v>0</v>
      </c>
      <c r="D5" s="222">
        <v>0</v>
      </c>
      <c r="E5" s="124">
        <f>C5+D5</f>
        <v>0</v>
      </c>
      <c r="F5" s="123">
        <v>0</v>
      </c>
      <c r="G5" s="123">
        <v>0</v>
      </c>
      <c r="H5" s="124">
        <f>F5+G5</f>
        <v>0</v>
      </c>
      <c r="I5" s="222">
        <v>0</v>
      </c>
      <c r="J5" s="222">
        <v>0</v>
      </c>
      <c r="K5" s="124">
        <f>I5+J5</f>
        <v>0</v>
      </c>
    </row>
    <row r="6" spans="1:16" s="120" customFormat="1" ht="38.25">
      <c r="A6" s="121" t="s">
        <v>2803</v>
      </c>
      <c r="B6" s="126" t="s">
        <v>2804</v>
      </c>
      <c r="C6" s="222">
        <v>0</v>
      </c>
      <c r="D6" s="222">
        <v>0</v>
      </c>
      <c r="E6" s="124">
        <f t="shared" ref="E6:E13" si="0">C6+D6</f>
        <v>0</v>
      </c>
      <c r="F6" s="222">
        <v>0</v>
      </c>
      <c r="G6" s="222">
        <v>0</v>
      </c>
      <c r="H6" s="124">
        <f t="shared" ref="H6:H13" si="1">F6+G6</f>
        <v>0</v>
      </c>
      <c r="I6" s="222">
        <f>C6+F6</f>
        <v>0</v>
      </c>
      <c r="J6" s="222">
        <f>D6+G6</f>
        <v>0</v>
      </c>
      <c r="K6" s="124">
        <f t="shared" ref="K6:K13" si="2">I6+J6</f>
        <v>0</v>
      </c>
    </row>
    <row r="7" spans="1:16" s="120" customFormat="1" ht="25.5">
      <c r="A7" s="121" t="s">
        <v>2805</v>
      </c>
      <c r="B7" s="127" t="s">
        <v>3181</v>
      </c>
      <c r="C7" s="222">
        <v>11464</v>
      </c>
      <c r="D7" s="222">
        <v>406</v>
      </c>
      <c r="E7" s="124">
        <f t="shared" si="0"/>
        <v>11870</v>
      </c>
      <c r="F7" s="222">
        <v>1769</v>
      </c>
      <c r="G7" s="222">
        <v>4</v>
      </c>
      <c r="H7" s="124">
        <f t="shared" si="1"/>
        <v>1773</v>
      </c>
      <c r="I7" s="222">
        <f t="shared" ref="I7:I13" si="3">C7+F7</f>
        <v>13233</v>
      </c>
      <c r="J7" s="222">
        <f t="shared" ref="J7:J13" si="4">D7+G7</f>
        <v>410</v>
      </c>
      <c r="K7" s="124">
        <f t="shared" si="2"/>
        <v>13643</v>
      </c>
    </row>
    <row r="8" spans="1:16" s="120" customFormat="1" ht="25.5">
      <c r="A8" s="121" t="s">
        <v>2807</v>
      </c>
      <c r="B8" s="126" t="s">
        <v>2808</v>
      </c>
      <c r="C8" s="222">
        <v>8331</v>
      </c>
      <c r="D8" s="222">
        <v>270</v>
      </c>
      <c r="E8" s="124">
        <f t="shared" si="0"/>
        <v>8601</v>
      </c>
      <c r="F8" s="222">
        <v>558</v>
      </c>
      <c r="G8" s="222">
        <v>0</v>
      </c>
      <c r="H8" s="124">
        <f t="shared" si="1"/>
        <v>558</v>
      </c>
      <c r="I8" s="222">
        <f t="shared" si="3"/>
        <v>8889</v>
      </c>
      <c r="J8" s="222">
        <f t="shared" si="4"/>
        <v>270</v>
      </c>
      <c r="K8" s="124">
        <f t="shared" si="2"/>
        <v>9159</v>
      </c>
    </row>
    <row r="9" spans="1:16" s="120" customFormat="1" ht="25.5">
      <c r="A9" s="121" t="s">
        <v>2809</v>
      </c>
      <c r="B9" s="126" t="s">
        <v>3182</v>
      </c>
      <c r="C9" s="222">
        <v>11566</v>
      </c>
      <c r="D9" s="222">
        <v>366</v>
      </c>
      <c r="E9" s="124">
        <f t="shared" si="0"/>
        <v>11932</v>
      </c>
      <c r="F9" s="222">
        <v>1122</v>
      </c>
      <c r="G9" s="222">
        <v>6</v>
      </c>
      <c r="H9" s="124">
        <f t="shared" si="1"/>
        <v>1128</v>
      </c>
      <c r="I9" s="222">
        <f t="shared" si="3"/>
        <v>12688</v>
      </c>
      <c r="J9" s="222">
        <f t="shared" si="4"/>
        <v>372</v>
      </c>
      <c r="K9" s="124">
        <f t="shared" si="2"/>
        <v>13060</v>
      </c>
    </row>
    <row r="10" spans="1:16" s="120" customFormat="1" ht="25.5">
      <c r="A10" s="379" t="s">
        <v>2811</v>
      </c>
      <c r="B10" s="126" t="s">
        <v>3183</v>
      </c>
      <c r="C10" s="222">
        <v>9979</v>
      </c>
      <c r="D10" s="222">
        <v>277</v>
      </c>
      <c r="E10" s="124">
        <f t="shared" si="0"/>
        <v>10256</v>
      </c>
      <c r="F10" s="222">
        <v>564</v>
      </c>
      <c r="G10" s="222">
        <v>4</v>
      </c>
      <c r="H10" s="124">
        <f t="shared" si="1"/>
        <v>568</v>
      </c>
      <c r="I10" s="222">
        <f t="shared" si="3"/>
        <v>10543</v>
      </c>
      <c r="J10" s="222">
        <f t="shared" si="4"/>
        <v>281</v>
      </c>
      <c r="K10" s="124">
        <f t="shared" si="2"/>
        <v>10824</v>
      </c>
    </row>
    <row r="11" spans="1:16" s="120" customFormat="1" ht="25.5">
      <c r="A11" s="379" t="s">
        <v>2811</v>
      </c>
      <c r="B11" s="126" t="s">
        <v>3179</v>
      </c>
      <c r="C11" s="222">
        <v>6665</v>
      </c>
      <c r="D11" s="222">
        <v>204</v>
      </c>
      <c r="E11" s="124">
        <f t="shared" si="0"/>
        <v>6869</v>
      </c>
      <c r="F11" s="222">
        <v>161</v>
      </c>
      <c r="G11" s="222">
        <v>3</v>
      </c>
      <c r="H11" s="124">
        <f t="shared" si="1"/>
        <v>164</v>
      </c>
      <c r="I11" s="222">
        <f t="shared" si="3"/>
        <v>6826</v>
      </c>
      <c r="J11" s="222">
        <f t="shared" si="4"/>
        <v>207</v>
      </c>
      <c r="K11" s="124">
        <f t="shared" si="2"/>
        <v>7033</v>
      </c>
      <c r="M11" s="356"/>
      <c r="N11" s="356"/>
      <c r="O11" s="356"/>
      <c r="P11" s="356"/>
    </row>
    <row r="12" spans="1:16" s="120" customFormat="1" ht="38.25">
      <c r="A12" s="121" t="s">
        <v>2814</v>
      </c>
      <c r="B12" s="126" t="s">
        <v>3180</v>
      </c>
      <c r="C12" s="222">
        <v>7813</v>
      </c>
      <c r="D12" s="222">
        <v>193</v>
      </c>
      <c r="E12" s="124">
        <f t="shared" si="0"/>
        <v>8006</v>
      </c>
      <c r="F12" s="222">
        <v>372</v>
      </c>
      <c r="G12" s="222">
        <v>0</v>
      </c>
      <c r="H12" s="124">
        <f t="shared" si="1"/>
        <v>372</v>
      </c>
      <c r="I12" s="222">
        <f t="shared" si="3"/>
        <v>8185</v>
      </c>
      <c r="J12" s="222">
        <f t="shared" si="4"/>
        <v>193</v>
      </c>
      <c r="K12" s="124">
        <f t="shared" si="2"/>
        <v>8378</v>
      </c>
      <c r="M12" s="356"/>
      <c r="N12" s="356"/>
      <c r="O12" s="356"/>
      <c r="P12" s="356"/>
    </row>
    <row r="13" spans="1:16" s="120" customFormat="1" ht="38.25">
      <c r="A13" s="121">
        <v>999</v>
      </c>
      <c r="B13" s="122" t="s">
        <v>2933</v>
      </c>
      <c r="C13" s="222">
        <v>0</v>
      </c>
      <c r="D13" s="222">
        <v>0</v>
      </c>
      <c r="E13" s="124">
        <f t="shared" si="0"/>
        <v>0</v>
      </c>
      <c r="F13" s="222">
        <v>0</v>
      </c>
      <c r="G13" s="222">
        <v>0</v>
      </c>
      <c r="H13" s="124">
        <f t="shared" si="1"/>
        <v>0</v>
      </c>
      <c r="I13" s="222">
        <f t="shared" si="3"/>
        <v>0</v>
      </c>
      <c r="J13" s="222">
        <f t="shared" si="4"/>
        <v>0</v>
      </c>
      <c r="K13" s="124">
        <f t="shared" si="2"/>
        <v>0</v>
      </c>
    </row>
    <row r="14" spans="1:16" s="120" customFormat="1" ht="21.75" customHeight="1">
      <c r="A14" s="822" t="s">
        <v>2816</v>
      </c>
      <c r="B14" s="822"/>
      <c r="C14" s="128">
        <f>SUM(C5:C13)</f>
        <v>55818</v>
      </c>
      <c r="D14" s="128">
        <f t="shared" ref="D14:K14" si="5">SUM(D5:D13)</f>
        <v>1716</v>
      </c>
      <c r="E14" s="128">
        <f t="shared" si="5"/>
        <v>57534</v>
      </c>
      <c r="F14" s="128">
        <f t="shared" si="5"/>
        <v>4546</v>
      </c>
      <c r="G14" s="128">
        <f t="shared" si="5"/>
        <v>17</v>
      </c>
      <c r="H14" s="128">
        <f t="shared" si="5"/>
        <v>4563</v>
      </c>
      <c r="I14" s="128">
        <f t="shared" si="5"/>
        <v>60364</v>
      </c>
      <c r="J14" s="128">
        <f t="shared" si="5"/>
        <v>1733</v>
      </c>
      <c r="K14" s="128">
        <f t="shared" si="5"/>
        <v>62097</v>
      </c>
    </row>
    <row r="15" spans="1:16" s="120" customFormat="1" ht="12.75">
      <c r="A15" s="823" t="s">
        <v>2817</v>
      </c>
      <c r="B15" s="823"/>
      <c r="C15" s="823"/>
      <c r="D15" s="823"/>
      <c r="E15" s="823"/>
      <c r="F15" s="823"/>
      <c r="G15" s="823"/>
      <c r="H15" s="823"/>
      <c r="I15" s="823"/>
      <c r="J15" s="823"/>
      <c r="K15" s="823"/>
    </row>
    <row r="16" spans="1:16" s="120" customFormat="1" ht="12.75">
      <c r="A16" s="824" t="s">
        <v>2819</v>
      </c>
      <c r="B16" s="824"/>
      <c r="C16" s="824"/>
      <c r="D16" s="824"/>
      <c r="E16" s="824"/>
      <c r="F16" s="824"/>
      <c r="G16" s="824"/>
      <c r="H16" s="824"/>
      <c r="I16" s="824"/>
      <c r="J16" s="824"/>
      <c r="K16" s="824"/>
    </row>
    <row r="17" spans="3:11" s="120" customFormat="1" ht="12.75"/>
    <row r="18" spans="3:11">
      <c r="C18" s="362"/>
      <c r="D18" s="362"/>
      <c r="E18" s="362"/>
      <c r="F18" s="362"/>
      <c r="G18" s="362"/>
      <c r="H18" s="362"/>
      <c r="I18" s="362"/>
      <c r="J18" s="362"/>
      <c r="K18" s="362"/>
    </row>
  </sheetData>
  <mergeCells count="10">
    <mergeCell ref="A1:K1"/>
    <mergeCell ref="I3:K3"/>
    <mergeCell ref="B3:B4"/>
    <mergeCell ref="A14:B14"/>
    <mergeCell ref="A2:K2"/>
    <mergeCell ref="A15:K15"/>
    <mergeCell ref="A16:K16"/>
    <mergeCell ref="C3:E3"/>
    <mergeCell ref="F3:H3"/>
    <mergeCell ref="A3:A4"/>
  </mergeCells>
  <printOptions horizontalCentered="1" verticalCentered="1"/>
  <pageMargins left="0.39370078740157483" right="0.23622047244094491" top="0.43307086614173229" bottom="0.3937007874015748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sheetPr>
    <tabColor theme="0" tint="-0.249977111117893"/>
  </sheetPr>
  <dimension ref="A1:P17"/>
  <sheetViews>
    <sheetView showGridLines="0" workbookViewId="0">
      <pane xSplit="1" ySplit="7" topLeftCell="B8" activePane="bottomRight" state="frozen"/>
      <selection activeCell="A30" sqref="A30:I33"/>
      <selection pane="topRight" activeCell="A30" sqref="A30:I33"/>
      <selection pane="bottomLeft" activeCell="A30" sqref="A30:I33"/>
      <selection pane="bottomRight" activeCell="N14" sqref="N14"/>
    </sheetView>
  </sheetViews>
  <sheetFormatPr defaultRowHeight="15"/>
  <cols>
    <col min="1" max="1" width="12" customWidth="1"/>
  </cols>
  <sheetData>
    <row r="1" spans="1:16" ht="29.25" customHeight="1">
      <c r="A1" s="835" t="s">
        <v>3091</v>
      </c>
      <c r="B1" s="836"/>
      <c r="C1" s="836"/>
      <c r="D1" s="836"/>
      <c r="E1" s="836"/>
      <c r="F1" s="836"/>
      <c r="G1" s="836"/>
      <c r="H1" s="836"/>
      <c r="I1" s="836"/>
      <c r="J1" s="836"/>
      <c r="K1" s="836"/>
      <c r="L1" s="836"/>
      <c r="M1" s="836"/>
      <c r="N1" s="836"/>
      <c r="O1" s="836"/>
      <c r="P1" s="836"/>
    </row>
    <row r="2" spans="1:16" ht="30" customHeight="1">
      <c r="A2" s="837" t="s">
        <v>3044</v>
      </c>
      <c r="B2" s="838"/>
      <c r="C2" s="838"/>
      <c r="D2" s="838"/>
      <c r="E2" s="838"/>
      <c r="F2" s="838"/>
      <c r="G2" s="838"/>
      <c r="H2" s="838"/>
      <c r="I2" s="838"/>
      <c r="J2" s="838"/>
      <c r="K2" s="838"/>
      <c r="L2" s="838"/>
      <c r="M2" s="838"/>
      <c r="N2" s="838"/>
      <c r="O2" s="838"/>
      <c r="P2" s="838"/>
    </row>
    <row r="3" spans="1:16">
      <c r="A3" s="330"/>
      <c r="B3" s="330"/>
      <c r="C3" s="330"/>
      <c r="D3" s="330"/>
      <c r="E3" s="330"/>
      <c r="F3" s="330"/>
      <c r="G3" s="330"/>
      <c r="H3" s="330"/>
      <c r="I3" s="330"/>
      <c r="J3" s="330"/>
      <c r="K3" s="330"/>
      <c r="L3" s="330"/>
      <c r="M3" s="330"/>
      <c r="N3" s="361"/>
      <c r="O3" s="839"/>
      <c r="P3" s="839"/>
    </row>
    <row r="4" spans="1:16" ht="47.25" customHeight="1">
      <c r="A4" s="817" t="s">
        <v>3214</v>
      </c>
      <c r="B4" s="840" t="s">
        <v>2987</v>
      </c>
      <c r="C4" s="841"/>
      <c r="D4" s="842"/>
      <c r="E4" s="840" t="s">
        <v>3104</v>
      </c>
      <c r="F4" s="841"/>
      <c r="G4" s="841"/>
      <c r="H4" s="841"/>
      <c r="I4" s="841"/>
      <c r="J4" s="842"/>
      <c r="K4" s="840" t="s">
        <v>2988</v>
      </c>
      <c r="L4" s="841"/>
      <c r="M4" s="842"/>
      <c r="N4" s="840" t="s">
        <v>2989</v>
      </c>
      <c r="O4" s="841"/>
      <c r="P4" s="841"/>
    </row>
    <row r="5" spans="1:16" ht="28.5" customHeight="1">
      <c r="A5" s="817"/>
      <c r="B5" s="843"/>
      <c r="C5" s="844"/>
      <c r="D5" s="845"/>
      <c r="E5" s="846"/>
      <c r="F5" s="847"/>
      <c r="G5" s="847"/>
      <c r="H5" s="847"/>
      <c r="I5" s="847"/>
      <c r="J5" s="848"/>
      <c r="K5" s="843"/>
      <c r="L5" s="844"/>
      <c r="M5" s="845"/>
      <c r="N5" s="843"/>
      <c r="O5" s="844"/>
      <c r="P5" s="844"/>
    </row>
    <row r="6" spans="1:16" ht="39.75" customHeight="1">
      <c r="A6" s="817"/>
      <c r="B6" s="846"/>
      <c r="C6" s="847"/>
      <c r="D6" s="848"/>
      <c r="E6" s="849" t="s">
        <v>2990</v>
      </c>
      <c r="F6" s="849"/>
      <c r="G6" s="850"/>
      <c r="H6" s="851" t="s">
        <v>2991</v>
      </c>
      <c r="I6" s="849"/>
      <c r="J6" s="849"/>
      <c r="K6" s="846"/>
      <c r="L6" s="847"/>
      <c r="M6" s="848"/>
      <c r="N6" s="846"/>
      <c r="O6" s="847"/>
      <c r="P6" s="847"/>
    </row>
    <row r="7" spans="1:16" ht="29.25" customHeight="1">
      <c r="A7" s="817"/>
      <c r="B7" s="452" t="s">
        <v>1008</v>
      </c>
      <c r="C7" s="453" t="s">
        <v>1009</v>
      </c>
      <c r="D7" s="452" t="s">
        <v>1010</v>
      </c>
      <c r="E7" s="452" t="s">
        <v>1008</v>
      </c>
      <c r="F7" s="453" t="s">
        <v>1009</v>
      </c>
      <c r="G7" s="452" t="s">
        <v>1010</v>
      </c>
      <c r="H7" s="452" t="s">
        <v>1008</v>
      </c>
      <c r="I7" s="453" t="s">
        <v>1009</v>
      </c>
      <c r="J7" s="452" t="s">
        <v>1010</v>
      </c>
      <c r="K7" s="452" t="s">
        <v>1008</v>
      </c>
      <c r="L7" s="453" t="s">
        <v>1009</v>
      </c>
      <c r="M7" s="452" t="s">
        <v>1010</v>
      </c>
      <c r="N7" s="452" t="s">
        <v>1008</v>
      </c>
      <c r="O7" s="453" t="s">
        <v>1009</v>
      </c>
      <c r="P7" s="451" t="s">
        <v>1010</v>
      </c>
    </row>
    <row r="8" spans="1:16" ht="57" customHeight="1">
      <c r="A8" s="130" t="s">
        <v>2930</v>
      </c>
      <c r="B8" s="557">
        <v>13215</v>
      </c>
      <c r="C8" s="557">
        <v>228</v>
      </c>
      <c r="D8" s="558">
        <f>SUM(B8:C8)</f>
        <v>13443</v>
      </c>
      <c r="E8" s="559">
        <v>2316</v>
      </c>
      <c r="F8" s="559">
        <v>47</v>
      </c>
      <c r="G8" s="558">
        <f>E8+F8</f>
        <v>2363</v>
      </c>
      <c r="H8" s="559">
        <v>21835</v>
      </c>
      <c r="I8" s="559">
        <v>377</v>
      </c>
      <c r="J8" s="558">
        <f>H8+I8</f>
        <v>22212</v>
      </c>
      <c r="K8" s="559">
        <v>18452</v>
      </c>
      <c r="L8" s="559">
        <v>1064</v>
      </c>
      <c r="M8" s="558">
        <f>SUM(K8:L8)</f>
        <v>19516</v>
      </c>
      <c r="N8" s="559">
        <f>B8+E8+H8+K8</f>
        <v>55818</v>
      </c>
      <c r="O8" s="559">
        <f>C8+F8+I8+L8</f>
        <v>1716</v>
      </c>
      <c r="P8" s="558">
        <f>SUM(N8:O8)</f>
        <v>57534</v>
      </c>
    </row>
    <row r="9" spans="1:16" ht="76.5" customHeight="1">
      <c r="A9" s="130" t="s">
        <v>2931</v>
      </c>
      <c r="B9" s="559">
        <v>209</v>
      </c>
      <c r="C9" s="557">
        <v>2</v>
      </c>
      <c r="D9" s="558">
        <f>SUM(B9:C9)</f>
        <v>211</v>
      </c>
      <c r="E9" s="559">
        <v>63</v>
      </c>
      <c r="F9" s="559">
        <v>1</v>
      </c>
      <c r="G9" s="558">
        <f>E9+F9</f>
        <v>64</v>
      </c>
      <c r="H9" s="559">
        <v>3993</v>
      </c>
      <c r="I9" s="559">
        <v>4</v>
      </c>
      <c r="J9" s="558">
        <f>H9+I9</f>
        <v>3997</v>
      </c>
      <c r="K9" s="559">
        <v>281</v>
      </c>
      <c r="L9" s="559">
        <v>10</v>
      </c>
      <c r="M9" s="558">
        <f>SUM(K9:L9)</f>
        <v>291</v>
      </c>
      <c r="N9" s="559">
        <f>B9+E9+H9+K9</f>
        <v>4546</v>
      </c>
      <c r="O9" s="559">
        <f>C9+F9+I9+L9</f>
        <v>17</v>
      </c>
      <c r="P9" s="558">
        <f>N9+O9</f>
        <v>4563</v>
      </c>
    </row>
    <row r="10" spans="1:16" ht="24">
      <c r="A10" s="289" t="s">
        <v>2934</v>
      </c>
      <c r="B10" s="560">
        <f t="shared" ref="B10:P10" si="0">SUM(B8:B9)</f>
        <v>13424</v>
      </c>
      <c r="C10" s="560">
        <f t="shared" si="0"/>
        <v>230</v>
      </c>
      <c r="D10" s="560">
        <f t="shared" si="0"/>
        <v>13654</v>
      </c>
      <c r="E10" s="560">
        <f t="shared" si="0"/>
        <v>2379</v>
      </c>
      <c r="F10" s="560">
        <f t="shared" si="0"/>
        <v>48</v>
      </c>
      <c r="G10" s="560">
        <f t="shared" si="0"/>
        <v>2427</v>
      </c>
      <c r="H10" s="560">
        <f t="shared" si="0"/>
        <v>25828</v>
      </c>
      <c r="I10" s="560">
        <f t="shared" si="0"/>
        <v>381</v>
      </c>
      <c r="J10" s="560">
        <f t="shared" si="0"/>
        <v>26209</v>
      </c>
      <c r="K10" s="560">
        <f t="shared" si="0"/>
        <v>18733</v>
      </c>
      <c r="L10" s="560">
        <f t="shared" si="0"/>
        <v>1074</v>
      </c>
      <c r="M10" s="560">
        <f t="shared" si="0"/>
        <v>19807</v>
      </c>
      <c r="N10" s="560">
        <f t="shared" si="0"/>
        <v>60364</v>
      </c>
      <c r="O10" s="560">
        <f t="shared" si="0"/>
        <v>1733</v>
      </c>
      <c r="P10" s="560">
        <f t="shared" si="0"/>
        <v>62097</v>
      </c>
    </row>
    <row r="11" spans="1:16">
      <c r="E11" s="363"/>
      <c r="F11" s="363"/>
      <c r="G11" s="363"/>
      <c r="H11" s="363"/>
      <c r="I11" s="363"/>
      <c r="J11" s="363"/>
      <c r="K11" s="364">
        <f>N8-E12</f>
        <v>18452</v>
      </c>
      <c r="L11" s="364">
        <f>O8-F12</f>
        <v>1064</v>
      </c>
      <c r="M11" s="363"/>
    </row>
    <row r="12" spans="1:16">
      <c r="D12" s="362"/>
      <c r="E12" s="364">
        <f>B8+E8+H8</f>
        <v>37366</v>
      </c>
      <c r="F12" s="364">
        <f>C8+F8+I8</f>
        <v>652</v>
      </c>
      <c r="G12" s="363"/>
      <c r="H12" s="363"/>
      <c r="I12" s="363"/>
      <c r="J12" s="363"/>
      <c r="K12" s="364">
        <f>N9-E13</f>
        <v>281</v>
      </c>
      <c r="L12" s="363"/>
      <c r="M12" s="363"/>
    </row>
    <row r="13" spans="1:16">
      <c r="E13" s="364">
        <f>B9+E9+H9</f>
        <v>4265</v>
      </c>
      <c r="F13" s="364">
        <f>C9+F9+I9</f>
        <v>7</v>
      </c>
      <c r="G13" s="363"/>
      <c r="H13" s="363"/>
      <c r="I13" s="363"/>
      <c r="J13" s="363"/>
      <c r="K13" s="363"/>
      <c r="L13" s="363"/>
      <c r="M13" s="363"/>
    </row>
    <row r="17" ht="15" customHeight="1"/>
  </sheetData>
  <mergeCells count="10">
    <mergeCell ref="A1:P1"/>
    <mergeCell ref="A2:P2"/>
    <mergeCell ref="O3:P3"/>
    <mergeCell ref="A4:A7"/>
    <mergeCell ref="B4:D6"/>
    <mergeCell ref="E4:J5"/>
    <mergeCell ref="K4:M6"/>
    <mergeCell ref="N4:P6"/>
    <mergeCell ref="E6:G6"/>
    <mergeCell ref="H6:J6"/>
  </mergeCells>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dimension ref="A1:I750"/>
  <sheetViews>
    <sheetView showGridLines="0" tabSelected="1" zoomScale="110" zoomScaleNormal="110" workbookViewId="0">
      <pane xSplit="3" ySplit="5" topLeftCell="E355" activePane="bottomRight" state="frozen"/>
      <selection activeCell="A30" sqref="A30:I33"/>
      <selection pane="topRight" activeCell="A30" sqref="A30:I33"/>
      <selection pane="bottomLeft" activeCell="A30" sqref="A30:I33"/>
      <selection pane="bottomRight" activeCell="A536" sqref="A536:C536"/>
    </sheetView>
  </sheetViews>
  <sheetFormatPr defaultColWidth="9.140625" defaultRowHeight="11.25" outlineLevelRow="2"/>
  <cols>
    <col min="1" max="1" width="15.5703125" style="1" customWidth="1"/>
    <col min="2" max="2" width="14.85546875" style="1" customWidth="1"/>
    <col min="3" max="3" width="30.42578125" style="1" customWidth="1"/>
    <col min="4" max="6" width="10.7109375" style="15" customWidth="1"/>
    <col min="7" max="9" width="11.7109375" style="15" customWidth="1"/>
    <col min="10" max="16384" width="9.140625" style="1"/>
  </cols>
  <sheetData>
    <row r="1" spans="1:9" s="14" customFormat="1" ht="24.95" customHeight="1">
      <c r="A1" s="868" t="s">
        <v>3227</v>
      </c>
      <c r="B1" s="868"/>
      <c r="C1" s="868"/>
      <c r="D1" s="868"/>
      <c r="E1" s="868"/>
      <c r="F1" s="868"/>
      <c r="G1" s="868"/>
      <c r="H1" s="868"/>
      <c r="I1" s="868"/>
    </row>
    <row r="2" spans="1:9" s="14" customFormat="1" ht="24.95" customHeight="1">
      <c r="A2" s="869" t="s">
        <v>3045</v>
      </c>
      <c r="B2" s="869"/>
      <c r="C2" s="869"/>
      <c r="D2" s="869"/>
      <c r="E2" s="869"/>
      <c r="F2" s="869"/>
      <c r="G2" s="869"/>
      <c r="H2" s="869"/>
      <c r="I2" s="869"/>
    </row>
    <row r="3" spans="1:9" ht="20.25" customHeight="1">
      <c r="A3" s="871" t="s">
        <v>2900</v>
      </c>
      <c r="B3" s="871"/>
      <c r="C3" s="872"/>
      <c r="D3" s="1061" t="s">
        <v>3113</v>
      </c>
      <c r="E3" s="1062"/>
      <c r="F3" s="1062"/>
      <c r="G3" s="1047" t="s">
        <v>3114</v>
      </c>
      <c r="H3" s="1048"/>
      <c r="I3" s="1048"/>
    </row>
    <row r="4" spans="1:9" ht="9" customHeight="1">
      <c r="A4" s="873"/>
      <c r="B4" s="873"/>
      <c r="C4" s="874"/>
      <c r="D4" s="1061"/>
      <c r="E4" s="1062"/>
      <c r="F4" s="1062"/>
      <c r="G4" s="1049"/>
      <c r="H4" s="1050"/>
      <c r="I4" s="1050"/>
    </row>
    <row r="5" spans="1:9" ht="12.75" customHeight="1">
      <c r="A5" s="875"/>
      <c r="B5" s="875"/>
      <c r="C5" s="876"/>
      <c r="D5" s="481" t="s">
        <v>3172</v>
      </c>
      <c r="E5" s="482" t="s">
        <v>3173</v>
      </c>
      <c r="F5" s="1056" t="s">
        <v>3156</v>
      </c>
      <c r="G5" s="482" t="s">
        <v>3172</v>
      </c>
      <c r="H5" s="482" t="s">
        <v>3173</v>
      </c>
      <c r="I5" s="1051" t="s">
        <v>3156</v>
      </c>
    </row>
    <row r="6" spans="1:9">
      <c r="A6" s="852" t="s">
        <v>1</v>
      </c>
      <c r="B6" s="852"/>
      <c r="C6" s="852"/>
      <c r="D6" s="243">
        <f t="shared" ref="D6:I6" si="0">SUM(D7:D37)</f>
        <v>13</v>
      </c>
      <c r="E6" s="243">
        <f t="shared" si="0"/>
        <v>2</v>
      </c>
      <c r="F6" s="1057">
        <f t="shared" si="0"/>
        <v>15</v>
      </c>
      <c r="G6" s="243">
        <f t="shared" si="0"/>
        <v>0</v>
      </c>
      <c r="H6" s="243">
        <f t="shared" si="0"/>
        <v>0</v>
      </c>
      <c r="I6" s="1052">
        <f t="shared" si="0"/>
        <v>0</v>
      </c>
    </row>
    <row r="7" spans="1:9" ht="22.5" hidden="1" outlineLevel="1">
      <c r="A7" s="856" t="s">
        <v>1</v>
      </c>
      <c r="B7" s="860" t="s">
        <v>2</v>
      </c>
      <c r="C7" s="401" t="s">
        <v>3</v>
      </c>
      <c r="D7" s="402">
        <v>0</v>
      </c>
      <c r="E7" s="402">
        <v>0</v>
      </c>
      <c r="F7" s="1058">
        <f>+E7+D7</f>
        <v>0</v>
      </c>
      <c r="G7" s="402">
        <v>0</v>
      </c>
      <c r="H7" s="402">
        <v>0</v>
      </c>
      <c r="I7" s="1053">
        <f>+H7+G7</f>
        <v>0</v>
      </c>
    </row>
    <row r="8" spans="1:9" hidden="1" outlineLevel="1">
      <c r="A8" s="856"/>
      <c r="B8" s="860"/>
      <c r="C8" s="401" t="s">
        <v>4</v>
      </c>
      <c r="D8" s="402">
        <v>0</v>
      </c>
      <c r="E8" s="402">
        <v>0</v>
      </c>
      <c r="F8" s="1058">
        <f t="shared" ref="F8:F79" si="1">+E8+D8</f>
        <v>0</v>
      </c>
      <c r="G8" s="402">
        <v>0</v>
      </c>
      <c r="H8" s="402">
        <v>0</v>
      </c>
      <c r="I8" s="1053">
        <f t="shared" ref="I8:I79" si="2">+H8+G8</f>
        <v>0</v>
      </c>
    </row>
    <row r="9" spans="1:9" ht="22.5" hidden="1" outlineLevel="1">
      <c r="A9" s="856"/>
      <c r="B9" s="860"/>
      <c r="C9" s="401" t="s">
        <v>5</v>
      </c>
      <c r="D9" s="402">
        <v>0</v>
      </c>
      <c r="E9" s="402">
        <v>0</v>
      </c>
      <c r="F9" s="1058">
        <f t="shared" si="1"/>
        <v>0</v>
      </c>
      <c r="G9" s="402">
        <v>0</v>
      </c>
      <c r="H9" s="402">
        <v>0</v>
      </c>
      <c r="I9" s="1053">
        <f t="shared" si="2"/>
        <v>0</v>
      </c>
    </row>
    <row r="10" spans="1:9" hidden="1" outlineLevel="1">
      <c r="A10" s="856"/>
      <c r="B10" s="860"/>
      <c r="C10" s="401" t="s">
        <v>6</v>
      </c>
      <c r="D10" s="402">
        <v>0</v>
      </c>
      <c r="E10" s="402">
        <v>0</v>
      </c>
      <c r="F10" s="1058">
        <f t="shared" si="1"/>
        <v>0</v>
      </c>
      <c r="G10" s="402">
        <v>0</v>
      </c>
      <c r="H10" s="402">
        <v>0</v>
      </c>
      <c r="I10" s="1053">
        <f t="shared" si="2"/>
        <v>0</v>
      </c>
    </row>
    <row r="11" spans="1:9" hidden="1" outlineLevel="1">
      <c r="A11" s="856"/>
      <c r="B11" s="860"/>
      <c r="C11" s="401" t="s">
        <v>7</v>
      </c>
      <c r="D11" s="402">
        <v>0</v>
      </c>
      <c r="E11" s="402">
        <v>0</v>
      </c>
      <c r="F11" s="1058">
        <f t="shared" si="1"/>
        <v>0</v>
      </c>
      <c r="G11" s="402">
        <v>0</v>
      </c>
      <c r="H11" s="402">
        <v>0</v>
      </c>
      <c r="I11" s="1053">
        <f t="shared" si="2"/>
        <v>0</v>
      </c>
    </row>
    <row r="12" spans="1:9" hidden="1" outlineLevel="1">
      <c r="A12" s="856"/>
      <c r="B12" s="860"/>
      <c r="C12" s="401" t="s">
        <v>8</v>
      </c>
      <c r="D12" s="402">
        <v>0</v>
      </c>
      <c r="E12" s="402">
        <v>0</v>
      </c>
      <c r="F12" s="1058">
        <f t="shared" si="1"/>
        <v>0</v>
      </c>
      <c r="G12" s="402">
        <v>0</v>
      </c>
      <c r="H12" s="402">
        <v>0</v>
      </c>
      <c r="I12" s="1053">
        <f t="shared" si="2"/>
        <v>0</v>
      </c>
    </row>
    <row r="13" spans="1:9" ht="22.5" hidden="1" outlineLevel="1">
      <c r="A13" s="856"/>
      <c r="B13" s="860"/>
      <c r="C13" s="401" t="s">
        <v>9</v>
      </c>
      <c r="D13" s="402">
        <v>0</v>
      </c>
      <c r="E13" s="402">
        <v>0</v>
      </c>
      <c r="F13" s="1058">
        <f t="shared" si="1"/>
        <v>0</v>
      </c>
      <c r="G13" s="402">
        <v>0</v>
      </c>
      <c r="H13" s="402">
        <v>0</v>
      </c>
      <c r="I13" s="1053">
        <f t="shared" si="2"/>
        <v>0</v>
      </c>
    </row>
    <row r="14" spans="1:9" hidden="1" outlineLevel="1">
      <c r="A14" s="856"/>
      <c r="B14" s="860" t="s">
        <v>10</v>
      </c>
      <c r="C14" s="401" t="s">
        <v>11</v>
      </c>
      <c r="D14" s="402">
        <v>0</v>
      </c>
      <c r="E14" s="402">
        <v>0</v>
      </c>
      <c r="F14" s="1058">
        <f t="shared" si="1"/>
        <v>0</v>
      </c>
      <c r="G14" s="402">
        <v>0</v>
      </c>
      <c r="H14" s="402">
        <v>0</v>
      </c>
      <c r="I14" s="1053">
        <f t="shared" si="2"/>
        <v>0</v>
      </c>
    </row>
    <row r="15" spans="1:9" ht="22.5" hidden="1" outlineLevel="1">
      <c r="A15" s="856"/>
      <c r="B15" s="860"/>
      <c r="C15" s="401" t="s">
        <v>12</v>
      </c>
      <c r="D15" s="402">
        <v>0</v>
      </c>
      <c r="E15" s="402">
        <v>0</v>
      </c>
      <c r="F15" s="1058">
        <f t="shared" si="1"/>
        <v>0</v>
      </c>
      <c r="G15" s="402">
        <v>0</v>
      </c>
      <c r="H15" s="402">
        <v>0</v>
      </c>
      <c r="I15" s="1053">
        <f t="shared" si="2"/>
        <v>0</v>
      </c>
    </row>
    <row r="16" spans="1:9" hidden="1" outlineLevel="1">
      <c r="A16" s="856"/>
      <c r="B16" s="860"/>
      <c r="C16" s="401" t="s">
        <v>13</v>
      </c>
      <c r="D16" s="402">
        <v>1</v>
      </c>
      <c r="E16" s="402">
        <v>0</v>
      </c>
      <c r="F16" s="1058">
        <f t="shared" si="1"/>
        <v>1</v>
      </c>
      <c r="G16" s="402">
        <v>0</v>
      </c>
      <c r="H16" s="402">
        <v>0</v>
      </c>
      <c r="I16" s="1053">
        <f t="shared" si="2"/>
        <v>0</v>
      </c>
    </row>
    <row r="17" spans="1:9" ht="22.5" hidden="1" outlineLevel="1">
      <c r="A17" s="856"/>
      <c r="B17" s="860"/>
      <c r="C17" s="401" t="s">
        <v>14</v>
      </c>
      <c r="D17" s="403">
        <v>0</v>
      </c>
      <c r="E17" s="402">
        <v>0</v>
      </c>
      <c r="F17" s="1058">
        <f t="shared" si="1"/>
        <v>0</v>
      </c>
      <c r="G17" s="402">
        <v>0</v>
      </c>
      <c r="H17" s="402">
        <v>0</v>
      </c>
      <c r="I17" s="1053">
        <f t="shared" si="2"/>
        <v>0</v>
      </c>
    </row>
    <row r="18" spans="1:9" ht="22.5" hidden="1" outlineLevel="1">
      <c r="A18" s="856"/>
      <c r="B18" s="860"/>
      <c r="C18" s="401" t="s">
        <v>15</v>
      </c>
      <c r="D18" s="402">
        <v>0</v>
      </c>
      <c r="E18" s="402">
        <v>1</v>
      </c>
      <c r="F18" s="1058">
        <f t="shared" si="1"/>
        <v>1</v>
      </c>
      <c r="G18" s="402">
        <v>0</v>
      </c>
      <c r="H18" s="402">
        <v>0</v>
      </c>
      <c r="I18" s="1053">
        <f t="shared" si="2"/>
        <v>0</v>
      </c>
    </row>
    <row r="19" spans="1:9" hidden="1" outlineLevel="1">
      <c r="A19" s="856"/>
      <c r="B19" s="860"/>
      <c r="C19" s="401" t="s">
        <v>16</v>
      </c>
      <c r="D19" s="402">
        <v>0</v>
      </c>
      <c r="E19" s="402">
        <v>0</v>
      </c>
      <c r="F19" s="1058">
        <f t="shared" si="1"/>
        <v>0</v>
      </c>
      <c r="G19" s="402">
        <v>0</v>
      </c>
      <c r="H19" s="402">
        <v>0</v>
      </c>
      <c r="I19" s="1053">
        <f t="shared" si="2"/>
        <v>0</v>
      </c>
    </row>
    <row r="20" spans="1:9" ht="22.5" hidden="1" outlineLevel="1">
      <c r="A20" s="856"/>
      <c r="B20" s="860"/>
      <c r="C20" s="401" t="s">
        <v>17</v>
      </c>
      <c r="D20" s="402">
        <v>0</v>
      </c>
      <c r="E20" s="402">
        <v>0</v>
      </c>
      <c r="F20" s="1058">
        <f t="shared" si="1"/>
        <v>0</v>
      </c>
      <c r="G20" s="402">
        <v>0</v>
      </c>
      <c r="H20" s="402">
        <v>0</v>
      </c>
      <c r="I20" s="1053">
        <f t="shared" si="2"/>
        <v>0</v>
      </c>
    </row>
    <row r="21" spans="1:9" ht="33.75" hidden="1" outlineLevel="1">
      <c r="A21" s="856"/>
      <c r="B21" s="860"/>
      <c r="C21" s="401" t="s">
        <v>18</v>
      </c>
      <c r="D21" s="402">
        <v>0</v>
      </c>
      <c r="E21" s="402">
        <v>0</v>
      </c>
      <c r="F21" s="1058">
        <f t="shared" si="1"/>
        <v>0</v>
      </c>
      <c r="G21" s="402">
        <v>0</v>
      </c>
      <c r="H21" s="402">
        <v>0</v>
      </c>
      <c r="I21" s="1053">
        <f t="shared" si="2"/>
        <v>0</v>
      </c>
    </row>
    <row r="22" spans="1:9" ht="22.5" hidden="1" outlineLevel="1">
      <c r="A22" s="856"/>
      <c r="B22" s="860"/>
      <c r="C22" s="401" t="s">
        <v>19</v>
      </c>
      <c r="D22" s="402">
        <v>1</v>
      </c>
      <c r="E22" s="402">
        <v>0</v>
      </c>
      <c r="F22" s="1058">
        <f t="shared" si="1"/>
        <v>1</v>
      </c>
      <c r="G22" s="402">
        <v>0</v>
      </c>
      <c r="H22" s="402">
        <v>0</v>
      </c>
      <c r="I22" s="1053">
        <f t="shared" si="2"/>
        <v>0</v>
      </c>
    </row>
    <row r="23" spans="1:9" ht="22.5" hidden="1" outlineLevel="1">
      <c r="A23" s="856"/>
      <c r="B23" s="401" t="s">
        <v>20</v>
      </c>
      <c r="C23" s="401" t="s">
        <v>3096</v>
      </c>
      <c r="D23" s="403">
        <v>0</v>
      </c>
      <c r="E23" s="402">
        <v>0</v>
      </c>
      <c r="F23" s="1058">
        <f t="shared" si="1"/>
        <v>0</v>
      </c>
      <c r="G23" s="402">
        <v>0</v>
      </c>
      <c r="H23" s="402">
        <v>0</v>
      </c>
      <c r="I23" s="1053">
        <f t="shared" si="2"/>
        <v>0</v>
      </c>
    </row>
    <row r="24" spans="1:9" ht="22.5" hidden="1" outlineLevel="1">
      <c r="A24" s="856"/>
      <c r="B24" s="860" t="s">
        <v>22</v>
      </c>
      <c r="C24" s="401" t="s">
        <v>23</v>
      </c>
      <c r="D24" s="403">
        <v>3</v>
      </c>
      <c r="E24" s="402">
        <v>0</v>
      </c>
      <c r="F24" s="1058">
        <f t="shared" si="1"/>
        <v>3</v>
      </c>
      <c r="G24" s="402">
        <v>0</v>
      </c>
      <c r="H24" s="402">
        <v>0</v>
      </c>
      <c r="I24" s="1053">
        <f t="shared" si="2"/>
        <v>0</v>
      </c>
    </row>
    <row r="25" spans="1:9" hidden="1" outlineLevel="1">
      <c r="A25" s="856"/>
      <c r="B25" s="860"/>
      <c r="C25" s="401" t="s">
        <v>24</v>
      </c>
      <c r="D25" s="402">
        <v>0</v>
      </c>
      <c r="E25" s="402">
        <v>0</v>
      </c>
      <c r="F25" s="1058">
        <f t="shared" si="1"/>
        <v>0</v>
      </c>
      <c r="G25" s="402">
        <v>0</v>
      </c>
      <c r="H25" s="402">
        <v>0</v>
      </c>
      <c r="I25" s="1053">
        <f t="shared" si="2"/>
        <v>0</v>
      </c>
    </row>
    <row r="26" spans="1:9" ht="22.5" hidden="1" outlineLevel="1">
      <c r="A26" s="856"/>
      <c r="B26" s="860"/>
      <c r="C26" s="401" t="s">
        <v>25</v>
      </c>
      <c r="D26" s="402">
        <v>0</v>
      </c>
      <c r="E26" s="402">
        <v>0</v>
      </c>
      <c r="F26" s="1058">
        <f t="shared" si="1"/>
        <v>0</v>
      </c>
      <c r="G26" s="402">
        <v>0</v>
      </c>
      <c r="H26" s="402">
        <v>0</v>
      </c>
      <c r="I26" s="1053">
        <f t="shared" si="2"/>
        <v>0</v>
      </c>
    </row>
    <row r="27" spans="1:9" hidden="1" outlineLevel="1">
      <c r="A27" s="856"/>
      <c r="B27" s="860"/>
      <c r="C27" s="401" t="s">
        <v>26</v>
      </c>
      <c r="D27" s="402">
        <v>0</v>
      </c>
      <c r="E27" s="402">
        <v>0</v>
      </c>
      <c r="F27" s="1058">
        <f t="shared" si="1"/>
        <v>0</v>
      </c>
      <c r="G27" s="402">
        <v>0</v>
      </c>
      <c r="H27" s="402">
        <v>0</v>
      </c>
      <c r="I27" s="1053">
        <f t="shared" si="2"/>
        <v>0</v>
      </c>
    </row>
    <row r="28" spans="1:9" hidden="1" outlineLevel="1">
      <c r="A28" s="856"/>
      <c r="B28" s="860"/>
      <c r="C28" s="401" t="s">
        <v>27</v>
      </c>
      <c r="D28" s="402">
        <v>0</v>
      </c>
      <c r="E28" s="402">
        <v>0</v>
      </c>
      <c r="F28" s="1058">
        <f t="shared" si="1"/>
        <v>0</v>
      </c>
      <c r="G28" s="402">
        <v>0</v>
      </c>
      <c r="H28" s="402">
        <v>0</v>
      </c>
      <c r="I28" s="1053">
        <f t="shared" si="2"/>
        <v>0</v>
      </c>
    </row>
    <row r="29" spans="1:9" hidden="1" outlineLevel="1">
      <c r="A29" s="856"/>
      <c r="B29" s="860"/>
      <c r="C29" s="401" t="s">
        <v>28</v>
      </c>
      <c r="D29" s="402">
        <v>0</v>
      </c>
      <c r="E29" s="402">
        <v>0</v>
      </c>
      <c r="F29" s="1058">
        <f t="shared" si="1"/>
        <v>0</v>
      </c>
      <c r="G29" s="402">
        <v>0</v>
      </c>
      <c r="H29" s="402">
        <v>0</v>
      </c>
      <c r="I29" s="1053">
        <f t="shared" si="2"/>
        <v>0</v>
      </c>
    </row>
    <row r="30" spans="1:9" hidden="1" outlineLevel="1">
      <c r="A30" s="856"/>
      <c r="B30" s="860"/>
      <c r="C30" s="401" t="s">
        <v>29</v>
      </c>
      <c r="D30" s="403">
        <v>5</v>
      </c>
      <c r="E30" s="402">
        <v>0</v>
      </c>
      <c r="F30" s="1058">
        <f t="shared" si="1"/>
        <v>5</v>
      </c>
      <c r="G30" s="402">
        <v>0</v>
      </c>
      <c r="H30" s="402">
        <v>0</v>
      </c>
      <c r="I30" s="1053">
        <f t="shared" si="2"/>
        <v>0</v>
      </c>
    </row>
    <row r="31" spans="1:9" hidden="1" outlineLevel="1">
      <c r="A31" s="856"/>
      <c r="B31" s="860"/>
      <c r="C31" s="401" t="s">
        <v>30</v>
      </c>
      <c r="D31" s="402">
        <v>0</v>
      </c>
      <c r="E31" s="402">
        <v>0</v>
      </c>
      <c r="F31" s="1058">
        <f t="shared" si="1"/>
        <v>0</v>
      </c>
      <c r="G31" s="402">
        <v>0</v>
      </c>
      <c r="H31" s="402">
        <v>0</v>
      </c>
      <c r="I31" s="1053">
        <f t="shared" si="2"/>
        <v>0</v>
      </c>
    </row>
    <row r="32" spans="1:9" hidden="1" outlineLevel="1">
      <c r="A32" s="856"/>
      <c r="B32" s="401" t="s">
        <v>31</v>
      </c>
      <c r="C32" s="401" t="s">
        <v>32</v>
      </c>
      <c r="D32" s="402">
        <v>0</v>
      </c>
      <c r="E32" s="402">
        <v>0</v>
      </c>
      <c r="F32" s="1058">
        <f t="shared" si="1"/>
        <v>0</v>
      </c>
      <c r="G32" s="402">
        <v>0</v>
      </c>
      <c r="H32" s="402">
        <v>0</v>
      </c>
      <c r="I32" s="1053">
        <f t="shared" si="2"/>
        <v>0</v>
      </c>
    </row>
    <row r="33" spans="1:9" hidden="1" outlineLevel="1">
      <c r="A33" s="856"/>
      <c r="B33" s="860" t="s">
        <v>33</v>
      </c>
      <c r="C33" s="401" t="s">
        <v>34</v>
      </c>
      <c r="D33" s="403">
        <v>2</v>
      </c>
      <c r="E33" s="402">
        <v>1</v>
      </c>
      <c r="F33" s="1058">
        <f t="shared" si="1"/>
        <v>3</v>
      </c>
      <c r="G33" s="402">
        <v>0</v>
      </c>
      <c r="H33" s="402">
        <v>0</v>
      </c>
      <c r="I33" s="1053">
        <f t="shared" si="2"/>
        <v>0</v>
      </c>
    </row>
    <row r="34" spans="1:9" hidden="1" outlineLevel="1">
      <c r="A34" s="856"/>
      <c r="B34" s="860"/>
      <c r="C34" s="401" t="s">
        <v>35</v>
      </c>
      <c r="D34" s="403">
        <v>0</v>
      </c>
      <c r="E34" s="402">
        <v>0</v>
      </c>
      <c r="F34" s="1058">
        <f t="shared" si="1"/>
        <v>0</v>
      </c>
      <c r="G34" s="402">
        <v>0</v>
      </c>
      <c r="H34" s="402">
        <v>0</v>
      </c>
      <c r="I34" s="1053">
        <f t="shared" si="2"/>
        <v>0</v>
      </c>
    </row>
    <row r="35" spans="1:9" ht="22.5" hidden="1" outlineLevel="1">
      <c r="A35" s="856"/>
      <c r="B35" s="860"/>
      <c r="C35" s="401" t="s">
        <v>36</v>
      </c>
      <c r="D35" s="403">
        <v>1</v>
      </c>
      <c r="E35" s="402">
        <v>0</v>
      </c>
      <c r="F35" s="1058">
        <f t="shared" si="1"/>
        <v>1</v>
      </c>
      <c r="G35" s="402">
        <v>0</v>
      </c>
      <c r="H35" s="402">
        <v>0</v>
      </c>
      <c r="I35" s="1053">
        <f t="shared" si="2"/>
        <v>0</v>
      </c>
    </row>
    <row r="36" spans="1:9" hidden="1" outlineLevel="1">
      <c r="A36" s="856"/>
      <c r="B36" s="860"/>
      <c r="C36" s="401" t="s">
        <v>37</v>
      </c>
      <c r="D36" s="402">
        <v>0</v>
      </c>
      <c r="E36" s="402">
        <v>0</v>
      </c>
      <c r="F36" s="1058">
        <f t="shared" si="1"/>
        <v>0</v>
      </c>
      <c r="G36" s="402">
        <v>0</v>
      </c>
      <c r="H36" s="402">
        <v>0</v>
      </c>
      <c r="I36" s="1053">
        <f t="shared" si="2"/>
        <v>0</v>
      </c>
    </row>
    <row r="37" spans="1:9" ht="33.75" hidden="1" outlineLevel="1">
      <c r="A37" s="856"/>
      <c r="B37" s="401" t="s">
        <v>38</v>
      </c>
      <c r="C37" s="401" t="s">
        <v>39</v>
      </c>
      <c r="D37" s="402">
        <v>0</v>
      </c>
      <c r="E37" s="402">
        <v>0</v>
      </c>
      <c r="F37" s="1058">
        <f t="shared" si="1"/>
        <v>0</v>
      </c>
      <c r="G37" s="402">
        <v>0</v>
      </c>
      <c r="H37" s="402">
        <v>0</v>
      </c>
      <c r="I37" s="1053">
        <f t="shared" si="2"/>
        <v>0</v>
      </c>
    </row>
    <row r="38" spans="1:9" collapsed="1">
      <c r="A38" s="852" t="s">
        <v>40</v>
      </c>
      <c r="B38" s="852"/>
      <c r="C38" s="852"/>
      <c r="D38" s="243">
        <f t="shared" ref="D38:I38" si="3">SUM(D39:D42)</f>
        <v>5</v>
      </c>
      <c r="E38" s="243">
        <f t="shared" si="3"/>
        <v>0</v>
      </c>
      <c r="F38" s="1057">
        <f t="shared" si="3"/>
        <v>5</v>
      </c>
      <c r="G38" s="243">
        <f t="shared" si="3"/>
        <v>0</v>
      </c>
      <c r="H38" s="243">
        <f t="shared" si="3"/>
        <v>0</v>
      </c>
      <c r="I38" s="1052">
        <f t="shared" si="3"/>
        <v>0</v>
      </c>
    </row>
    <row r="39" spans="1:9" ht="45" hidden="1" outlineLevel="2">
      <c r="A39" s="856" t="s">
        <v>40</v>
      </c>
      <c r="B39" s="401" t="s">
        <v>41</v>
      </c>
      <c r="C39" s="401" t="s">
        <v>42</v>
      </c>
      <c r="D39" s="403">
        <v>1</v>
      </c>
      <c r="E39" s="402">
        <v>0</v>
      </c>
      <c r="F39" s="1058">
        <f t="shared" si="1"/>
        <v>1</v>
      </c>
      <c r="G39" s="402">
        <v>0</v>
      </c>
      <c r="H39" s="402">
        <v>0</v>
      </c>
      <c r="I39" s="1053">
        <f t="shared" si="2"/>
        <v>0</v>
      </c>
    </row>
    <row r="40" spans="1:9" hidden="1" outlineLevel="2">
      <c r="A40" s="856"/>
      <c r="B40" s="401" t="s">
        <v>43</v>
      </c>
      <c r="C40" s="401" t="s">
        <v>44</v>
      </c>
      <c r="D40" s="403">
        <v>1</v>
      </c>
      <c r="E40" s="402">
        <v>0</v>
      </c>
      <c r="F40" s="1058">
        <f t="shared" si="1"/>
        <v>1</v>
      </c>
      <c r="G40" s="402">
        <v>0</v>
      </c>
      <c r="H40" s="402">
        <v>0</v>
      </c>
      <c r="I40" s="1053">
        <f t="shared" si="2"/>
        <v>0</v>
      </c>
    </row>
    <row r="41" spans="1:9" ht="45" hidden="1" outlineLevel="2">
      <c r="A41" s="856"/>
      <c r="B41" s="401" t="s">
        <v>45</v>
      </c>
      <c r="C41" s="401" t="s">
        <v>46</v>
      </c>
      <c r="D41" s="402">
        <v>0</v>
      </c>
      <c r="E41" s="403">
        <v>0</v>
      </c>
      <c r="F41" s="1058">
        <f t="shared" si="1"/>
        <v>0</v>
      </c>
      <c r="G41" s="402">
        <v>0</v>
      </c>
      <c r="H41" s="402">
        <v>0</v>
      </c>
      <c r="I41" s="1053">
        <f t="shared" si="2"/>
        <v>0</v>
      </c>
    </row>
    <row r="42" spans="1:9" ht="33.75" hidden="1" outlineLevel="2">
      <c r="A42" s="856"/>
      <c r="B42" s="401" t="s">
        <v>47</v>
      </c>
      <c r="C42" s="401" t="s">
        <v>48</v>
      </c>
      <c r="D42" s="403">
        <v>3</v>
      </c>
      <c r="E42" s="402">
        <v>0</v>
      </c>
      <c r="F42" s="1058">
        <f t="shared" si="1"/>
        <v>3</v>
      </c>
      <c r="G42" s="402">
        <v>0</v>
      </c>
      <c r="H42" s="402">
        <v>0</v>
      </c>
      <c r="I42" s="1053">
        <f t="shared" si="2"/>
        <v>0</v>
      </c>
    </row>
    <row r="43" spans="1:9" collapsed="1">
      <c r="A43" s="852" t="s">
        <v>49</v>
      </c>
      <c r="B43" s="852"/>
      <c r="C43" s="852"/>
      <c r="D43" s="243">
        <f t="shared" ref="D43:I43" si="4">SUM(D44:D48)</f>
        <v>0</v>
      </c>
      <c r="E43" s="243">
        <f t="shared" si="4"/>
        <v>0</v>
      </c>
      <c r="F43" s="1057">
        <f t="shared" si="4"/>
        <v>0</v>
      </c>
      <c r="G43" s="243">
        <f t="shared" si="4"/>
        <v>0</v>
      </c>
      <c r="H43" s="243">
        <f t="shared" si="4"/>
        <v>0</v>
      </c>
      <c r="I43" s="1052">
        <f t="shared" si="4"/>
        <v>0</v>
      </c>
    </row>
    <row r="44" spans="1:9" hidden="1" outlineLevel="1">
      <c r="A44" s="870" t="s">
        <v>49</v>
      </c>
      <c r="B44" s="860" t="s">
        <v>50</v>
      </c>
      <c r="C44" s="401" t="s">
        <v>51</v>
      </c>
      <c r="D44" s="403">
        <v>0</v>
      </c>
      <c r="E44" s="402">
        <v>0</v>
      </c>
      <c r="F44" s="1058">
        <f t="shared" si="1"/>
        <v>0</v>
      </c>
      <c r="G44" s="402">
        <v>0</v>
      </c>
      <c r="H44" s="402">
        <v>0</v>
      </c>
      <c r="I44" s="1053">
        <f t="shared" si="2"/>
        <v>0</v>
      </c>
    </row>
    <row r="45" spans="1:9" hidden="1" outlineLevel="1">
      <c r="A45" s="870"/>
      <c r="B45" s="860"/>
      <c r="C45" s="401" t="s">
        <v>52</v>
      </c>
      <c r="D45" s="402">
        <v>0</v>
      </c>
      <c r="E45" s="402">
        <v>0</v>
      </c>
      <c r="F45" s="1058">
        <f t="shared" si="1"/>
        <v>0</v>
      </c>
      <c r="G45" s="402">
        <v>0</v>
      </c>
      <c r="H45" s="402">
        <v>0</v>
      </c>
      <c r="I45" s="1053">
        <f t="shared" si="2"/>
        <v>0</v>
      </c>
    </row>
    <row r="46" spans="1:9" hidden="1" outlineLevel="1">
      <c r="A46" s="870"/>
      <c r="B46" s="860"/>
      <c r="C46" s="401" t="s">
        <v>53</v>
      </c>
      <c r="D46" s="402">
        <v>0</v>
      </c>
      <c r="E46" s="402">
        <v>0</v>
      </c>
      <c r="F46" s="1058">
        <f t="shared" si="1"/>
        <v>0</v>
      </c>
      <c r="G46" s="402">
        <v>0</v>
      </c>
      <c r="H46" s="402">
        <v>0</v>
      </c>
      <c r="I46" s="1053">
        <f t="shared" si="2"/>
        <v>0</v>
      </c>
    </row>
    <row r="47" spans="1:9" hidden="1" outlineLevel="1">
      <c r="A47" s="870"/>
      <c r="B47" s="860" t="s">
        <v>54</v>
      </c>
      <c r="C47" s="401" t="s">
        <v>55</v>
      </c>
      <c r="D47" s="403">
        <v>0</v>
      </c>
      <c r="E47" s="402">
        <v>0</v>
      </c>
      <c r="F47" s="1058">
        <f t="shared" si="1"/>
        <v>0</v>
      </c>
      <c r="G47" s="402">
        <v>0</v>
      </c>
      <c r="H47" s="402">
        <v>0</v>
      </c>
      <c r="I47" s="1053">
        <f t="shared" si="2"/>
        <v>0</v>
      </c>
    </row>
    <row r="48" spans="1:9" hidden="1" outlineLevel="1">
      <c r="A48" s="870"/>
      <c r="B48" s="860"/>
      <c r="C48" s="401" t="s">
        <v>56</v>
      </c>
      <c r="D48" s="403">
        <v>0</v>
      </c>
      <c r="E48" s="402">
        <v>0</v>
      </c>
      <c r="F48" s="1058">
        <f t="shared" si="1"/>
        <v>0</v>
      </c>
      <c r="G48" s="402">
        <v>0</v>
      </c>
      <c r="H48" s="402">
        <v>0</v>
      </c>
      <c r="I48" s="1053">
        <f t="shared" si="2"/>
        <v>0</v>
      </c>
    </row>
    <row r="49" spans="1:9" collapsed="1">
      <c r="A49" s="852" t="s">
        <v>57</v>
      </c>
      <c r="B49" s="852"/>
      <c r="C49" s="852"/>
      <c r="D49" s="243">
        <f t="shared" ref="D49:I49" si="5">SUM(D50:D52)</f>
        <v>335</v>
      </c>
      <c r="E49" s="243">
        <f t="shared" si="5"/>
        <v>0</v>
      </c>
      <c r="F49" s="1057">
        <f t="shared" si="5"/>
        <v>335</v>
      </c>
      <c r="G49" s="243">
        <f t="shared" si="5"/>
        <v>0</v>
      </c>
      <c r="H49" s="243">
        <f t="shared" si="5"/>
        <v>0</v>
      </c>
      <c r="I49" s="1052">
        <f t="shared" si="5"/>
        <v>0</v>
      </c>
    </row>
    <row r="50" spans="1:9" ht="22.5" hidden="1" outlineLevel="1">
      <c r="A50" s="856" t="s">
        <v>57</v>
      </c>
      <c r="B50" s="401" t="s">
        <v>58</v>
      </c>
      <c r="C50" s="401" t="s">
        <v>59</v>
      </c>
      <c r="D50" s="403">
        <v>8</v>
      </c>
      <c r="E50" s="402">
        <v>0</v>
      </c>
      <c r="F50" s="1058">
        <f t="shared" si="1"/>
        <v>8</v>
      </c>
      <c r="G50" s="402">
        <v>0</v>
      </c>
      <c r="H50" s="402">
        <v>0</v>
      </c>
      <c r="I50" s="1053">
        <f t="shared" si="2"/>
        <v>0</v>
      </c>
    </row>
    <row r="51" spans="1:9" hidden="1" outlineLevel="1">
      <c r="A51" s="856"/>
      <c r="B51" s="860" t="s">
        <v>60</v>
      </c>
      <c r="C51" s="401" t="s">
        <v>61</v>
      </c>
      <c r="D51" s="403">
        <v>327</v>
      </c>
      <c r="E51" s="402">
        <v>0</v>
      </c>
      <c r="F51" s="1058">
        <f t="shared" si="1"/>
        <v>327</v>
      </c>
      <c r="G51" s="402">
        <v>0</v>
      </c>
      <c r="H51" s="402">
        <v>0</v>
      </c>
      <c r="I51" s="1053">
        <f t="shared" si="2"/>
        <v>0</v>
      </c>
    </row>
    <row r="52" spans="1:9" hidden="1" outlineLevel="1">
      <c r="A52" s="856"/>
      <c r="B52" s="860"/>
      <c r="C52" s="401" t="s">
        <v>62</v>
      </c>
      <c r="D52" s="402">
        <v>0</v>
      </c>
      <c r="E52" s="402">
        <v>0</v>
      </c>
      <c r="F52" s="1058">
        <f t="shared" si="1"/>
        <v>0</v>
      </c>
      <c r="G52" s="402">
        <v>0</v>
      </c>
      <c r="H52" s="402">
        <v>0</v>
      </c>
      <c r="I52" s="1053">
        <f t="shared" si="2"/>
        <v>0</v>
      </c>
    </row>
    <row r="53" spans="1:9" collapsed="1">
      <c r="A53" s="852" t="s">
        <v>63</v>
      </c>
      <c r="B53" s="852"/>
      <c r="C53" s="852"/>
      <c r="D53" s="243">
        <f t="shared" ref="D53:I53" si="6">SUM(D54:D55)</f>
        <v>1</v>
      </c>
      <c r="E53" s="243">
        <f t="shared" si="6"/>
        <v>0</v>
      </c>
      <c r="F53" s="1057">
        <f t="shared" si="6"/>
        <v>1</v>
      </c>
      <c r="G53" s="243">
        <f t="shared" si="6"/>
        <v>0</v>
      </c>
      <c r="H53" s="243">
        <f t="shared" si="6"/>
        <v>0</v>
      </c>
      <c r="I53" s="1052">
        <f t="shared" si="6"/>
        <v>0</v>
      </c>
    </row>
    <row r="54" spans="1:9" ht="22.5" hidden="1" outlineLevel="1">
      <c r="A54" s="860" t="s">
        <v>63</v>
      </c>
      <c r="B54" s="401" t="s">
        <v>64</v>
      </c>
      <c r="C54" s="401" t="s">
        <v>65</v>
      </c>
      <c r="D54" s="403">
        <v>1</v>
      </c>
      <c r="E54" s="402">
        <v>0</v>
      </c>
      <c r="F54" s="1058">
        <v>1</v>
      </c>
      <c r="G54" s="402">
        <v>0</v>
      </c>
      <c r="H54" s="402">
        <v>0</v>
      </c>
      <c r="I54" s="1053">
        <f t="shared" si="2"/>
        <v>0</v>
      </c>
    </row>
    <row r="55" spans="1:9" hidden="1" outlineLevel="1">
      <c r="A55" s="860"/>
      <c r="B55" s="401" t="s">
        <v>66</v>
      </c>
      <c r="C55" s="401" t="s">
        <v>67</v>
      </c>
      <c r="D55" s="402">
        <v>0</v>
      </c>
      <c r="E55" s="402">
        <v>0</v>
      </c>
      <c r="F55" s="1058">
        <v>0</v>
      </c>
      <c r="G55" s="402">
        <v>0</v>
      </c>
      <c r="H55" s="402">
        <v>0</v>
      </c>
      <c r="I55" s="1053">
        <f t="shared" si="2"/>
        <v>0</v>
      </c>
    </row>
    <row r="56" spans="1:9" collapsed="1">
      <c r="A56" s="852" t="s">
        <v>68</v>
      </c>
      <c r="B56" s="852"/>
      <c r="C56" s="852"/>
      <c r="D56" s="243">
        <f t="shared" ref="D56:I56" si="7">SUM(D57:D59)</f>
        <v>7</v>
      </c>
      <c r="E56" s="243">
        <f t="shared" si="7"/>
        <v>0</v>
      </c>
      <c r="F56" s="1057">
        <f t="shared" si="7"/>
        <v>7</v>
      </c>
      <c r="G56" s="243">
        <f t="shared" si="7"/>
        <v>0</v>
      </c>
      <c r="H56" s="243">
        <f t="shared" si="7"/>
        <v>0</v>
      </c>
      <c r="I56" s="1052">
        <f t="shared" si="7"/>
        <v>0</v>
      </c>
    </row>
    <row r="57" spans="1:9" ht="22.5" hidden="1" outlineLevel="1">
      <c r="A57" s="856" t="s">
        <v>68</v>
      </c>
      <c r="B57" s="401" t="s">
        <v>69</v>
      </c>
      <c r="C57" s="401" t="s">
        <v>70</v>
      </c>
      <c r="D57" s="403">
        <v>0</v>
      </c>
      <c r="E57" s="402">
        <v>0</v>
      </c>
      <c r="F57" s="1058">
        <v>0</v>
      </c>
      <c r="G57" s="402">
        <v>0</v>
      </c>
      <c r="H57" s="402">
        <v>0</v>
      </c>
      <c r="I57" s="1053">
        <f t="shared" si="2"/>
        <v>0</v>
      </c>
    </row>
    <row r="58" spans="1:9" ht="22.5" hidden="1" outlineLevel="1">
      <c r="A58" s="856"/>
      <c r="B58" s="860" t="s">
        <v>71</v>
      </c>
      <c r="C58" s="401" t="s">
        <v>72</v>
      </c>
      <c r="D58" s="403">
        <v>1</v>
      </c>
      <c r="E58" s="402">
        <v>0</v>
      </c>
      <c r="F58" s="1058">
        <v>1</v>
      </c>
      <c r="G58" s="402">
        <v>0</v>
      </c>
      <c r="H58" s="402">
        <v>0</v>
      </c>
      <c r="I58" s="1053">
        <f t="shared" si="2"/>
        <v>0</v>
      </c>
    </row>
    <row r="59" spans="1:9" ht="22.5" hidden="1" outlineLevel="1">
      <c r="A59" s="856"/>
      <c r="B59" s="860"/>
      <c r="C59" s="401" t="s">
        <v>73</v>
      </c>
      <c r="D59" s="403">
        <v>6</v>
      </c>
      <c r="E59" s="403">
        <v>0</v>
      </c>
      <c r="F59" s="1058">
        <v>6</v>
      </c>
      <c r="G59" s="402">
        <v>0</v>
      </c>
      <c r="H59" s="402">
        <v>0</v>
      </c>
      <c r="I59" s="1053">
        <f t="shared" si="2"/>
        <v>0</v>
      </c>
    </row>
    <row r="60" spans="1:9" collapsed="1">
      <c r="A60" s="852" t="s">
        <v>74</v>
      </c>
      <c r="B60" s="852"/>
      <c r="C60" s="852"/>
      <c r="D60" s="243">
        <f t="shared" ref="D60:I60" si="8">SUM(D61:D70)</f>
        <v>38</v>
      </c>
      <c r="E60" s="243">
        <f t="shared" si="8"/>
        <v>0</v>
      </c>
      <c r="F60" s="1057">
        <f t="shared" si="8"/>
        <v>38</v>
      </c>
      <c r="G60" s="243">
        <f t="shared" si="8"/>
        <v>0</v>
      </c>
      <c r="H60" s="243">
        <f t="shared" si="8"/>
        <v>0</v>
      </c>
      <c r="I60" s="1052">
        <f t="shared" si="8"/>
        <v>0</v>
      </c>
    </row>
    <row r="61" spans="1:9" ht="33.75" hidden="1" outlineLevel="1">
      <c r="A61" s="856" t="s">
        <v>74</v>
      </c>
      <c r="B61" s="860" t="s">
        <v>75</v>
      </c>
      <c r="C61" s="401" t="s">
        <v>76</v>
      </c>
      <c r="D61" s="403">
        <v>32</v>
      </c>
      <c r="E61" s="402">
        <v>0</v>
      </c>
      <c r="F61" s="1058">
        <v>32</v>
      </c>
      <c r="G61" s="402">
        <v>0</v>
      </c>
      <c r="H61" s="402">
        <v>0</v>
      </c>
      <c r="I61" s="1053">
        <f t="shared" si="2"/>
        <v>0</v>
      </c>
    </row>
    <row r="62" spans="1:9" ht="22.5" hidden="1" outlineLevel="1">
      <c r="A62" s="856"/>
      <c r="B62" s="860"/>
      <c r="C62" s="401" t="s">
        <v>77</v>
      </c>
      <c r="D62" s="403">
        <v>4</v>
      </c>
      <c r="E62" s="402">
        <v>0</v>
      </c>
      <c r="F62" s="1058">
        <v>4</v>
      </c>
      <c r="G62" s="402">
        <v>0</v>
      </c>
      <c r="H62" s="402">
        <v>0</v>
      </c>
      <c r="I62" s="1053">
        <f t="shared" si="2"/>
        <v>0</v>
      </c>
    </row>
    <row r="63" spans="1:9" ht="22.5" hidden="1" outlineLevel="1">
      <c r="A63" s="856"/>
      <c r="B63" s="860" t="s">
        <v>78</v>
      </c>
      <c r="C63" s="401" t="s">
        <v>79</v>
      </c>
      <c r="D63" s="402">
        <v>0</v>
      </c>
      <c r="E63" s="402">
        <v>0</v>
      </c>
      <c r="F63" s="1058">
        <v>0</v>
      </c>
      <c r="G63" s="402">
        <v>0</v>
      </c>
      <c r="H63" s="402">
        <v>0</v>
      </c>
      <c r="I63" s="1053">
        <f t="shared" si="2"/>
        <v>0</v>
      </c>
    </row>
    <row r="64" spans="1:9" hidden="1" outlineLevel="1">
      <c r="A64" s="856"/>
      <c r="B64" s="860"/>
      <c r="C64" s="401" t="s">
        <v>80</v>
      </c>
      <c r="D64" s="402">
        <v>0</v>
      </c>
      <c r="E64" s="402">
        <v>0</v>
      </c>
      <c r="F64" s="1058">
        <v>0</v>
      </c>
      <c r="G64" s="402">
        <v>0</v>
      </c>
      <c r="H64" s="402">
        <v>0</v>
      </c>
      <c r="I64" s="1053">
        <f t="shared" si="2"/>
        <v>0</v>
      </c>
    </row>
    <row r="65" spans="1:9" hidden="1" outlineLevel="1">
      <c r="A65" s="856"/>
      <c r="B65" s="860"/>
      <c r="C65" s="401" t="s">
        <v>81</v>
      </c>
      <c r="D65" s="402">
        <v>0</v>
      </c>
      <c r="E65" s="402">
        <v>0</v>
      </c>
      <c r="F65" s="1058">
        <v>0</v>
      </c>
      <c r="G65" s="402">
        <v>0</v>
      </c>
      <c r="H65" s="402">
        <v>0</v>
      </c>
      <c r="I65" s="1053">
        <f t="shared" si="2"/>
        <v>0</v>
      </c>
    </row>
    <row r="66" spans="1:9" hidden="1" outlineLevel="1">
      <c r="A66" s="856"/>
      <c r="B66" s="860"/>
      <c r="C66" s="401" t="s">
        <v>82</v>
      </c>
      <c r="D66" s="402">
        <v>0</v>
      </c>
      <c r="E66" s="402">
        <v>0</v>
      </c>
      <c r="F66" s="1058">
        <v>0</v>
      </c>
      <c r="G66" s="402">
        <v>0</v>
      </c>
      <c r="H66" s="402">
        <v>0</v>
      </c>
      <c r="I66" s="1053">
        <f t="shared" si="2"/>
        <v>0</v>
      </c>
    </row>
    <row r="67" spans="1:9" hidden="1" outlineLevel="1">
      <c r="A67" s="856"/>
      <c r="B67" s="860"/>
      <c r="C67" s="401" t="s">
        <v>83</v>
      </c>
      <c r="D67" s="402">
        <v>0</v>
      </c>
      <c r="E67" s="402">
        <v>0</v>
      </c>
      <c r="F67" s="1058">
        <v>0</v>
      </c>
      <c r="G67" s="402">
        <v>0</v>
      </c>
      <c r="H67" s="402">
        <v>0</v>
      </c>
      <c r="I67" s="1053">
        <f t="shared" si="2"/>
        <v>0</v>
      </c>
    </row>
    <row r="68" spans="1:9" ht="22.5" hidden="1" outlineLevel="1">
      <c r="A68" s="856"/>
      <c r="B68" s="860"/>
      <c r="C68" s="401" t="s">
        <v>84</v>
      </c>
      <c r="D68" s="402">
        <v>1</v>
      </c>
      <c r="E68" s="402">
        <v>0</v>
      </c>
      <c r="F68" s="1058">
        <v>1</v>
      </c>
      <c r="G68" s="402">
        <v>0</v>
      </c>
      <c r="H68" s="402">
        <v>0</v>
      </c>
      <c r="I68" s="1053">
        <f t="shared" si="2"/>
        <v>0</v>
      </c>
    </row>
    <row r="69" spans="1:9" ht="22.5" hidden="1" outlineLevel="1">
      <c r="A69" s="856"/>
      <c r="B69" s="860"/>
      <c r="C69" s="401" t="s">
        <v>85</v>
      </c>
      <c r="D69" s="403">
        <v>0</v>
      </c>
      <c r="E69" s="402">
        <v>0</v>
      </c>
      <c r="F69" s="1058">
        <v>0</v>
      </c>
      <c r="G69" s="402">
        <v>0</v>
      </c>
      <c r="H69" s="402">
        <v>0</v>
      </c>
      <c r="I69" s="1053">
        <f t="shared" si="2"/>
        <v>0</v>
      </c>
    </row>
    <row r="70" spans="1:9" ht="22.5" hidden="1" outlineLevel="1">
      <c r="A70" s="856"/>
      <c r="B70" s="860"/>
      <c r="C70" s="401" t="s">
        <v>86</v>
      </c>
      <c r="D70" s="403">
        <v>1</v>
      </c>
      <c r="E70" s="402">
        <v>0</v>
      </c>
      <c r="F70" s="1058">
        <v>1</v>
      </c>
      <c r="G70" s="402">
        <v>0</v>
      </c>
      <c r="H70" s="402">
        <v>0</v>
      </c>
      <c r="I70" s="1053">
        <f t="shared" si="2"/>
        <v>0</v>
      </c>
    </row>
    <row r="71" spans="1:9" collapsed="1">
      <c r="A71" s="852" t="s">
        <v>87</v>
      </c>
      <c r="B71" s="852"/>
      <c r="C71" s="852"/>
      <c r="D71" s="243">
        <f t="shared" ref="D71:I71" si="9">SUM(D72:D73)</f>
        <v>1</v>
      </c>
      <c r="E71" s="243">
        <f t="shared" si="9"/>
        <v>0</v>
      </c>
      <c r="F71" s="1057">
        <f t="shared" si="9"/>
        <v>1</v>
      </c>
      <c r="G71" s="243">
        <f t="shared" si="9"/>
        <v>0</v>
      </c>
      <c r="H71" s="243">
        <f t="shared" si="9"/>
        <v>0</v>
      </c>
      <c r="I71" s="1052">
        <f t="shared" si="9"/>
        <v>0</v>
      </c>
    </row>
    <row r="72" spans="1:9" ht="45" hidden="1" outlineLevel="1">
      <c r="A72" s="856" t="s">
        <v>87</v>
      </c>
      <c r="B72" s="401" t="s">
        <v>88</v>
      </c>
      <c r="C72" s="401" t="s">
        <v>89</v>
      </c>
      <c r="D72" s="402">
        <v>1</v>
      </c>
      <c r="E72" s="402">
        <v>0</v>
      </c>
      <c r="F72" s="1058">
        <v>1</v>
      </c>
      <c r="G72" s="402">
        <v>0</v>
      </c>
      <c r="H72" s="402">
        <v>0</v>
      </c>
      <c r="I72" s="1053">
        <f t="shared" si="2"/>
        <v>0</v>
      </c>
    </row>
    <row r="73" spans="1:9" ht="45" hidden="1" outlineLevel="1">
      <c r="A73" s="856"/>
      <c r="B73" s="401" t="s">
        <v>90</v>
      </c>
      <c r="C73" s="401" t="s">
        <v>91</v>
      </c>
      <c r="D73" s="403">
        <v>0</v>
      </c>
      <c r="E73" s="402">
        <v>0</v>
      </c>
      <c r="F73" s="1058">
        <v>0</v>
      </c>
      <c r="G73" s="402">
        <v>0</v>
      </c>
      <c r="H73" s="402">
        <v>0</v>
      </c>
      <c r="I73" s="1053">
        <f t="shared" si="2"/>
        <v>0</v>
      </c>
    </row>
    <row r="74" spans="1:9" collapsed="1">
      <c r="A74" s="852" t="s">
        <v>92</v>
      </c>
      <c r="B74" s="852"/>
      <c r="C74" s="852"/>
      <c r="D74" s="243">
        <f t="shared" ref="D74:I74" si="10">SUM(D75:D100)</f>
        <v>26</v>
      </c>
      <c r="E74" s="243">
        <f t="shared" si="10"/>
        <v>4</v>
      </c>
      <c r="F74" s="1057">
        <f t="shared" si="10"/>
        <v>30</v>
      </c>
      <c r="G74" s="243">
        <f t="shared" si="10"/>
        <v>0</v>
      </c>
      <c r="H74" s="243">
        <f t="shared" si="10"/>
        <v>0</v>
      </c>
      <c r="I74" s="1052">
        <f t="shared" si="10"/>
        <v>0</v>
      </c>
    </row>
    <row r="75" spans="1:9" hidden="1" outlineLevel="1">
      <c r="A75" s="856" t="s">
        <v>92</v>
      </c>
      <c r="B75" s="860" t="s">
        <v>93</v>
      </c>
      <c r="C75" s="401" t="s">
        <v>94</v>
      </c>
      <c r="D75" s="403">
        <v>1</v>
      </c>
      <c r="E75" s="402">
        <v>0</v>
      </c>
      <c r="F75" s="1058">
        <f t="shared" si="1"/>
        <v>1</v>
      </c>
      <c r="G75" s="402">
        <v>0</v>
      </c>
      <c r="H75" s="402">
        <v>0</v>
      </c>
      <c r="I75" s="1053">
        <f t="shared" si="2"/>
        <v>0</v>
      </c>
    </row>
    <row r="76" spans="1:9" ht="22.5" hidden="1" outlineLevel="1">
      <c r="A76" s="856"/>
      <c r="B76" s="860"/>
      <c r="C76" s="401" t="s">
        <v>95</v>
      </c>
      <c r="D76" s="402">
        <v>0</v>
      </c>
      <c r="E76" s="402">
        <v>0</v>
      </c>
      <c r="F76" s="1058">
        <f t="shared" si="1"/>
        <v>0</v>
      </c>
      <c r="G76" s="402">
        <v>0</v>
      </c>
      <c r="H76" s="402">
        <v>0</v>
      </c>
      <c r="I76" s="1053">
        <f t="shared" si="2"/>
        <v>0</v>
      </c>
    </row>
    <row r="77" spans="1:9" ht="22.5" hidden="1" outlineLevel="1">
      <c r="A77" s="856"/>
      <c r="B77" s="860"/>
      <c r="C77" s="401" t="s">
        <v>96</v>
      </c>
      <c r="D77" s="402">
        <v>0</v>
      </c>
      <c r="E77" s="402">
        <v>0</v>
      </c>
      <c r="F77" s="1058">
        <f t="shared" si="1"/>
        <v>0</v>
      </c>
      <c r="G77" s="402">
        <v>0</v>
      </c>
      <c r="H77" s="402">
        <v>0</v>
      </c>
      <c r="I77" s="1053">
        <f t="shared" si="2"/>
        <v>0</v>
      </c>
    </row>
    <row r="78" spans="1:9" ht="56.25" hidden="1" outlineLevel="1">
      <c r="A78" s="856"/>
      <c r="B78" s="401" t="s">
        <v>97</v>
      </c>
      <c r="C78" s="401" t="s">
        <v>98</v>
      </c>
      <c r="D78" s="402">
        <v>0</v>
      </c>
      <c r="E78" s="402">
        <v>1</v>
      </c>
      <c r="F78" s="1058">
        <f t="shared" si="1"/>
        <v>1</v>
      </c>
      <c r="G78" s="402">
        <v>0</v>
      </c>
      <c r="H78" s="402">
        <v>0</v>
      </c>
      <c r="I78" s="1053">
        <f t="shared" si="2"/>
        <v>0</v>
      </c>
    </row>
    <row r="79" spans="1:9" hidden="1" outlineLevel="1">
      <c r="A79" s="856"/>
      <c r="B79" s="860" t="s">
        <v>99</v>
      </c>
      <c r="C79" s="401" t="s">
        <v>100</v>
      </c>
      <c r="D79" s="403">
        <v>1</v>
      </c>
      <c r="E79" s="402">
        <v>0</v>
      </c>
      <c r="F79" s="1058">
        <f t="shared" si="1"/>
        <v>1</v>
      </c>
      <c r="G79" s="402">
        <v>0</v>
      </c>
      <c r="H79" s="402">
        <v>0</v>
      </c>
      <c r="I79" s="1053">
        <f t="shared" si="2"/>
        <v>0</v>
      </c>
    </row>
    <row r="80" spans="1:9" hidden="1" outlineLevel="1">
      <c r="A80" s="856"/>
      <c r="B80" s="860"/>
      <c r="C80" s="401" t="s">
        <v>101</v>
      </c>
      <c r="D80" s="402">
        <v>0</v>
      </c>
      <c r="E80" s="402">
        <v>0</v>
      </c>
      <c r="F80" s="1058">
        <f t="shared" ref="F80:F147" si="11">+E80+D80</f>
        <v>0</v>
      </c>
      <c r="G80" s="402">
        <v>0</v>
      </c>
      <c r="H80" s="402">
        <v>0</v>
      </c>
      <c r="I80" s="1053">
        <f t="shared" ref="I80:I147" si="12">+H80+G80</f>
        <v>0</v>
      </c>
    </row>
    <row r="81" spans="1:9" ht="22.5" hidden="1" outlineLevel="1">
      <c r="A81" s="856"/>
      <c r="B81" s="860"/>
      <c r="C81" s="401" t="s">
        <v>102</v>
      </c>
      <c r="D81" s="403">
        <v>1</v>
      </c>
      <c r="E81" s="402">
        <v>0</v>
      </c>
      <c r="F81" s="1058">
        <f t="shared" si="11"/>
        <v>1</v>
      </c>
      <c r="G81" s="402">
        <v>0</v>
      </c>
      <c r="H81" s="402">
        <v>0</v>
      </c>
      <c r="I81" s="1053">
        <f t="shared" si="12"/>
        <v>0</v>
      </c>
    </row>
    <row r="82" spans="1:9" hidden="1" outlineLevel="1">
      <c r="A82" s="856"/>
      <c r="B82" s="860" t="s">
        <v>103</v>
      </c>
      <c r="C82" s="401" t="s">
        <v>104</v>
      </c>
      <c r="D82" s="403">
        <v>7</v>
      </c>
      <c r="E82" s="402">
        <v>0</v>
      </c>
      <c r="F82" s="1058">
        <f t="shared" si="11"/>
        <v>7</v>
      </c>
      <c r="G82" s="402">
        <v>0</v>
      </c>
      <c r="H82" s="402">
        <v>0</v>
      </c>
      <c r="I82" s="1053">
        <f t="shared" si="12"/>
        <v>0</v>
      </c>
    </row>
    <row r="83" spans="1:9" ht="22.5" hidden="1" outlineLevel="1">
      <c r="A83" s="856"/>
      <c r="B83" s="860"/>
      <c r="C83" s="401" t="s">
        <v>105</v>
      </c>
      <c r="D83" s="402">
        <v>0</v>
      </c>
      <c r="E83" s="402">
        <v>0</v>
      </c>
      <c r="F83" s="1058">
        <f t="shared" si="11"/>
        <v>0</v>
      </c>
      <c r="G83" s="402">
        <v>0</v>
      </c>
      <c r="H83" s="402">
        <v>0</v>
      </c>
      <c r="I83" s="1053">
        <f t="shared" si="12"/>
        <v>0</v>
      </c>
    </row>
    <row r="84" spans="1:9" hidden="1" outlineLevel="1">
      <c r="A84" s="856"/>
      <c r="B84" s="860" t="s">
        <v>106</v>
      </c>
      <c r="C84" s="401" t="s">
        <v>107</v>
      </c>
      <c r="D84" s="403">
        <v>2</v>
      </c>
      <c r="E84" s="402">
        <v>1</v>
      </c>
      <c r="F84" s="1058">
        <f t="shared" si="11"/>
        <v>3</v>
      </c>
      <c r="G84" s="402">
        <v>0</v>
      </c>
      <c r="H84" s="402">
        <v>0</v>
      </c>
      <c r="I84" s="1053">
        <f t="shared" si="12"/>
        <v>0</v>
      </c>
    </row>
    <row r="85" spans="1:9" hidden="1" outlineLevel="1">
      <c r="A85" s="856"/>
      <c r="B85" s="860"/>
      <c r="C85" s="401" t="s">
        <v>108</v>
      </c>
      <c r="D85" s="402">
        <v>1</v>
      </c>
      <c r="E85" s="402">
        <v>0</v>
      </c>
      <c r="F85" s="1058">
        <f t="shared" si="11"/>
        <v>1</v>
      </c>
      <c r="G85" s="402">
        <v>0</v>
      </c>
      <c r="H85" s="402">
        <v>0</v>
      </c>
      <c r="I85" s="1053">
        <f t="shared" si="12"/>
        <v>0</v>
      </c>
    </row>
    <row r="86" spans="1:9" ht="22.5" hidden="1" outlineLevel="1">
      <c r="A86" s="856"/>
      <c r="B86" s="860" t="s">
        <v>109</v>
      </c>
      <c r="C86" s="401" t="s">
        <v>110</v>
      </c>
      <c r="D86" s="403">
        <v>1</v>
      </c>
      <c r="E86" s="402">
        <v>0</v>
      </c>
      <c r="F86" s="1058">
        <f t="shared" si="11"/>
        <v>1</v>
      </c>
      <c r="G86" s="402">
        <v>0</v>
      </c>
      <c r="H86" s="402">
        <v>0</v>
      </c>
      <c r="I86" s="1053">
        <f t="shared" si="12"/>
        <v>0</v>
      </c>
    </row>
    <row r="87" spans="1:9" hidden="1" outlineLevel="1">
      <c r="A87" s="856"/>
      <c r="B87" s="860"/>
      <c r="C87" s="401" t="s">
        <v>111</v>
      </c>
      <c r="D87" s="403">
        <v>0</v>
      </c>
      <c r="E87" s="402">
        <v>0</v>
      </c>
      <c r="F87" s="1058">
        <f t="shared" si="11"/>
        <v>0</v>
      </c>
      <c r="G87" s="402">
        <v>0</v>
      </c>
      <c r="H87" s="402">
        <v>0</v>
      </c>
      <c r="I87" s="1053">
        <f t="shared" si="12"/>
        <v>0</v>
      </c>
    </row>
    <row r="88" spans="1:9" ht="33.75" hidden="1" outlineLevel="1">
      <c r="A88" s="856"/>
      <c r="B88" s="860"/>
      <c r="C88" s="401" t="s">
        <v>112</v>
      </c>
      <c r="D88" s="403">
        <v>0</v>
      </c>
      <c r="E88" s="402">
        <v>0</v>
      </c>
      <c r="F88" s="1058">
        <f t="shared" si="11"/>
        <v>0</v>
      </c>
      <c r="G88" s="402">
        <v>0</v>
      </c>
      <c r="H88" s="402">
        <v>0</v>
      </c>
      <c r="I88" s="1053">
        <f t="shared" si="12"/>
        <v>0</v>
      </c>
    </row>
    <row r="89" spans="1:9" ht="22.5" hidden="1" outlineLevel="1">
      <c r="A89" s="856"/>
      <c r="B89" s="860" t="s">
        <v>113</v>
      </c>
      <c r="C89" s="401" t="s">
        <v>114</v>
      </c>
      <c r="D89" s="403">
        <v>7</v>
      </c>
      <c r="E89" s="402">
        <v>0</v>
      </c>
      <c r="F89" s="1058">
        <f t="shared" si="11"/>
        <v>7</v>
      </c>
      <c r="G89" s="402">
        <v>0</v>
      </c>
      <c r="H89" s="402">
        <v>0</v>
      </c>
      <c r="I89" s="1053">
        <f t="shared" si="12"/>
        <v>0</v>
      </c>
    </row>
    <row r="90" spans="1:9" ht="22.5" hidden="1" outlineLevel="1">
      <c r="A90" s="856"/>
      <c r="B90" s="860"/>
      <c r="C90" s="401" t="s">
        <v>115</v>
      </c>
      <c r="D90" s="403">
        <v>1</v>
      </c>
      <c r="E90" s="402">
        <v>2</v>
      </c>
      <c r="F90" s="1058">
        <f t="shared" si="11"/>
        <v>3</v>
      </c>
      <c r="G90" s="402">
        <v>0</v>
      </c>
      <c r="H90" s="402">
        <v>0</v>
      </c>
      <c r="I90" s="1053">
        <f t="shared" si="12"/>
        <v>0</v>
      </c>
    </row>
    <row r="91" spans="1:9" ht="22.5" hidden="1" outlineLevel="1">
      <c r="A91" s="856"/>
      <c r="B91" s="860"/>
      <c r="C91" s="401" t="s">
        <v>116</v>
      </c>
      <c r="D91" s="402">
        <v>2</v>
      </c>
      <c r="E91" s="402">
        <v>0</v>
      </c>
      <c r="F91" s="1058">
        <f t="shared" si="11"/>
        <v>2</v>
      </c>
      <c r="G91" s="402">
        <v>0</v>
      </c>
      <c r="H91" s="402">
        <v>0</v>
      </c>
      <c r="I91" s="1053">
        <f t="shared" si="12"/>
        <v>0</v>
      </c>
    </row>
    <row r="92" spans="1:9" hidden="1" outlineLevel="1">
      <c r="A92" s="856"/>
      <c r="B92" s="860" t="s">
        <v>117</v>
      </c>
      <c r="C92" s="401" t="s">
        <v>118</v>
      </c>
      <c r="D92" s="403">
        <v>1</v>
      </c>
      <c r="E92" s="402">
        <v>0</v>
      </c>
      <c r="F92" s="1058">
        <f t="shared" si="11"/>
        <v>1</v>
      </c>
      <c r="G92" s="402">
        <v>0</v>
      </c>
      <c r="H92" s="402">
        <v>0</v>
      </c>
      <c r="I92" s="1053">
        <f t="shared" si="12"/>
        <v>0</v>
      </c>
    </row>
    <row r="93" spans="1:9" hidden="1" outlineLevel="1">
      <c r="A93" s="856"/>
      <c r="B93" s="860"/>
      <c r="C93" s="401" t="s">
        <v>119</v>
      </c>
      <c r="D93" s="403">
        <v>0</v>
      </c>
      <c r="E93" s="402">
        <v>0</v>
      </c>
      <c r="F93" s="1058">
        <f t="shared" si="11"/>
        <v>0</v>
      </c>
      <c r="G93" s="402">
        <v>0</v>
      </c>
      <c r="H93" s="402">
        <v>0</v>
      </c>
      <c r="I93" s="1053">
        <f t="shared" si="12"/>
        <v>0</v>
      </c>
    </row>
    <row r="94" spans="1:9" hidden="1" outlineLevel="1">
      <c r="A94" s="856"/>
      <c r="B94" s="860"/>
      <c r="C94" s="401" t="s">
        <v>120</v>
      </c>
      <c r="D94" s="402">
        <v>1</v>
      </c>
      <c r="E94" s="402">
        <v>0</v>
      </c>
      <c r="F94" s="1058">
        <f t="shared" si="11"/>
        <v>1</v>
      </c>
      <c r="G94" s="402">
        <v>0</v>
      </c>
      <c r="H94" s="402">
        <v>0</v>
      </c>
      <c r="I94" s="1053">
        <f t="shared" si="12"/>
        <v>0</v>
      </c>
    </row>
    <row r="95" spans="1:9" ht="22.5" hidden="1" outlineLevel="1">
      <c r="A95" s="856"/>
      <c r="B95" s="860"/>
      <c r="C95" s="401" t="s">
        <v>121</v>
      </c>
      <c r="D95" s="402">
        <v>0</v>
      </c>
      <c r="E95" s="402">
        <v>0</v>
      </c>
      <c r="F95" s="1058">
        <f t="shared" si="11"/>
        <v>0</v>
      </c>
      <c r="G95" s="402">
        <v>0</v>
      </c>
      <c r="H95" s="402">
        <v>0</v>
      </c>
      <c r="I95" s="1053">
        <f t="shared" si="12"/>
        <v>0</v>
      </c>
    </row>
    <row r="96" spans="1:9" hidden="1" outlineLevel="1">
      <c r="A96" s="856"/>
      <c r="B96" s="860"/>
      <c r="C96" s="401" t="s">
        <v>122</v>
      </c>
      <c r="D96" s="402">
        <v>0</v>
      </c>
      <c r="E96" s="402">
        <v>0</v>
      </c>
      <c r="F96" s="1058">
        <f t="shared" si="11"/>
        <v>0</v>
      </c>
      <c r="G96" s="402">
        <v>0</v>
      </c>
      <c r="H96" s="402">
        <v>0</v>
      </c>
      <c r="I96" s="1053">
        <f t="shared" si="12"/>
        <v>0</v>
      </c>
    </row>
    <row r="97" spans="1:9" ht="22.5" hidden="1" outlineLevel="1">
      <c r="A97" s="856"/>
      <c r="B97" s="860"/>
      <c r="C97" s="401" t="s">
        <v>123</v>
      </c>
      <c r="D97" s="402">
        <v>0</v>
      </c>
      <c r="E97" s="402">
        <v>0</v>
      </c>
      <c r="F97" s="1058">
        <f t="shared" si="11"/>
        <v>0</v>
      </c>
      <c r="G97" s="402">
        <v>0</v>
      </c>
      <c r="H97" s="402">
        <v>0</v>
      </c>
      <c r="I97" s="1053">
        <f t="shared" si="12"/>
        <v>0</v>
      </c>
    </row>
    <row r="98" spans="1:9" ht="22.5" hidden="1" outlineLevel="1">
      <c r="A98" s="856"/>
      <c r="B98" s="860"/>
      <c r="C98" s="401" t="s">
        <v>124</v>
      </c>
      <c r="D98" s="402">
        <v>0</v>
      </c>
      <c r="E98" s="403">
        <v>0</v>
      </c>
      <c r="F98" s="1058">
        <f t="shared" si="11"/>
        <v>0</v>
      </c>
      <c r="G98" s="402">
        <v>0</v>
      </c>
      <c r="H98" s="402">
        <v>0</v>
      </c>
      <c r="I98" s="1053">
        <f t="shared" si="12"/>
        <v>0</v>
      </c>
    </row>
    <row r="99" spans="1:9" hidden="1" outlineLevel="1">
      <c r="A99" s="856"/>
      <c r="B99" s="860" t="s">
        <v>125</v>
      </c>
      <c r="C99" s="401" t="s">
        <v>126</v>
      </c>
      <c r="D99" s="403">
        <v>0</v>
      </c>
      <c r="E99" s="402">
        <v>0</v>
      </c>
      <c r="F99" s="1058">
        <f t="shared" si="11"/>
        <v>0</v>
      </c>
      <c r="G99" s="402">
        <v>0</v>
      </c>
      <c r="H99" s="402">
        <v>0</v>
      </c>
      <c r="I99" s="1053">
        <f t="shared" si="12"/>
        <v>0</v>
      </c>
    </row>
    <row r="100" spans="1:9" hidden="1" outlineLevel="1">
      <c r="A100" s="856"/>
      <c r="B100" s="860"/>
      <c r="C100" s="401" t="s">
        <v>127</v>
      </c>
      <c r="D100" s="402">
        <v>0</v>
      </c>
      <c r="E100" s="402">
        <v>0</v>
      </c>
      <c r="F100" s="1058">
        <f t="shared" si="11"/>
        <v>0</v>
      </c>
      <c r="G100" s="402">
        <v>0</v>
      </c>
      <c r="H100" s="402">
        <v>0</v>
      </c>
      <c r="I100" s="1053">
        <f t="shared" si="12"/>
        <v>0</v>
      </c>
    </row>
    <row r="101" spans="1:9" collapsed="1">
      <c r="A101" s="852" t="s">
        <v>128</v>
      </c>
      <c r="B101" s="852"/>
      <c r="C101" s="852"/>
      <c r="D101" s="243">
        <f t="shared" ref="D101:I101" si="13">SUM(D102:D108)</f>
        <v>0</v>
      </c>
      <c r="E101" s="243">
        <f t="shared" si="13"/>
        <v>0</v>
      </c>
      <c r="F101" s="1057">
        <f t="shared" si="13"/>
        <v>0</v>
      </c>
      <c r="G101" s="243">
        <f t="shared" si="13"/>
        <v>0</v>
      </c>
      <c r="H101" s="243">
        <f t="shared" si="13"/>
        <v>0</v>
      </c>
      <c r="I101" s="1052">
        <f t="shared" si="13"/>
        <v>0</v>
      </c>
    </row>
    <row r="102" spans="1:9" ht="22.5" hidden="1" outlineLevel="1">
      <c r="A102" s="856" t="s">
        <v>128</v>
      </c>
      <c r="B102" s="860" t="s">
        <v>129</v>
      </c>
      <c r="C102" s="401" t="s">
        <v>130</v>
      </c>
      <c r="D102" s="402">
        <v>0</v>
      </c>
      <c r="E102" s="402">
        <v>0</v>
      </c>
      <c r="F102" s="1058">
        <f t="shared" si="11"/>
        <v>0</v>
      </c>
      <c r="G102" s="402">
        <v>0</v>
      </c>
      <c r="H102" s="402">
        <v>0</v>
      </c>
      <c r="I102" s="1053">
        <f t="shared" si="12"/>
        <v>0</v>
      </c>
    </row>
    <row r="103" spans="1:9" hidden="1" outlineLevel="1">
      <c r="A103" s="856"/>
      <c r="B103" s="860"/>
      <c r="C103" s="401" t="s">
        <v>131</v>
      </c>
      <c r="D103" s="402">
        <v>0</v>
      </c>
      <c r="E103" s="402">
        <v>0</v>
      </c>
      <c r="F103" s="1058">
        <f t="shared" si="11"/>
        <v>0</v>
      </c>
      <c r="G103" s="402">
        <v>0</v>
      </c>
      <c r="H103" s="402">
        <v>0</v>
      </c>
      <c r="I103" s="1053">
        <f t="shared" si="12"/>
        <v>0</v>
      </c>
    </row>
    <row r="104" spans="1:9" ht="22.5" hidden="1" outlineLevel="1">
      <c r="A104" s="856"/>
      <c r="B104" s="860"/>
      <c r="C104" s="401" t="s">
        <v>132</v>
      </c>
      <c r="D104" s="402">
        <v>0</v>
      </c>
      <c r="E104" s="402">
        <v>0</v>
      </c>
      <c r="F104" s="1058">
        <f t="shared" si="11"/>
        <v>0</v>
      </c>
      <c r="G104" s="402">
        <v>0</v>
      </c>
      <c r="H104" s="402">
        <v>0</v>
      </c>
      <c r="I104" s="1053">
        <f t="shared" si="12"/>
        <v>0</v>
      </c>
    </row>
    <row r="105" spans="1:9" ht="22.5" hidden="1" outlineLevel="1">
      <c r="A105" s="856"/>
      <c r="B105" s="860"/>
      <c r="C105" s="401" t="s">
        <v>133</v>
      </c>
      <c r="D105" s="402">
        <v>0</v>
      </c>
      <c r="E105" s="402">
        <v>0</v>
      </c>
      <c r="F105" s="1058">
        <f t="shared" si="11"/>
        <v>0</v>
      </c>
      <c r="G105" s="402">
        <v>0</v>
      </c>
      <c r="H105" s="402">
        <v>0</v>
      </c>
      <c r="I105" s="1053">
        <f t="shared" si="12"/>
        <v>0</v>
      </c>
    </row>
    <row r="106" spans="1:9" hidden="1" outlineLevel="1">
      <c r="A106" s="856"/>
      <c r="B106" s="860"/>
      <c r="C106" s="401" t="s">
        <v>134</v>
      </c>
      <c r="D106" s="402">
        <v>0</v>
      </c>
      <c r="E106" s="402">
        <v>0</v>
      </c>
      <c r="F106" s="1058">
        <f t="shared" si="11"/>
        <v>0</v>
      </c>
      <c r="G106" s="402">
        <v>0</v>
      </c>
      <c r="H106" s="402">
        <v>0</v>
      </c>
      <c r="I106" s="1053">
        <f t="shared" si="12"/>
        <v>0</v>
      </c>
    </row>
    <row r="107" spans="1:9" hidden="1" outlineLevel="1">
      <c r="A107" s="856"/>
      <c r="B107" s="860"/>
      <c r="C107" s="401" t="s">
        <v>135</v>
      </c>
      <c r="D107" s="402">
        <v>0</v>
      </c>
      <c r="E107" s="402">
        <v>0</v>
      </c>
      <c r="F107" s="1058">
        <f t="shared" si="11"/>
        <v>0</v>
      </c>
      <c r="G107" s="402">
        <v>0</v>
      </c>
      <c r="H107" s="402">
        <v>0</v>
      </c>
      <c r="I107" s="1053">
        <f t="shared" si="12"/>
        <v>0</v>
      </c>
    </row>
    <row r="108" spans="1:9" ht="22.5" hidden="1" outlineLevel="1">
      <c r="A108" s="856"/>
      <c r="B108" s="860"/>
      <c r="C108" s="401" t="s">
        <v>136</v>
      </c>
      <c r="D108" s="403">
        <v>0</v>
      </c>
      <c r="E108" s="402">
        <v>0</v>
      </c>
      <c r="F108" s="1058">
        <f t="shared" si="11"/>
        <v>0</v>
      </c>
      <c r="G108" s="402">
        <v>0</v>
      </c>
      <c r="H108" s="402">
        <v>0</v>
      </c>
      <c r="I108" s="1053">
        <f t="shared" si="12"/>
        <v>0</v>
      </c>
    </row>
    <row r="109" spans="1:9" collapsed="1">
      <c r="A109" s="852" t="s">
        <v>137</v>
      </c>
      <c r="B109" s="852"/>
      <c r="C109" s="852"/>
      <c r="D109" s="243">
        <v>0</v>
      </c>
      <c r="E109" s="243">
        <v>0</v>
      </c>
      <c r="F109" s="1057">
        <f t="shared" si="11"/>
        <v>0</v>
      </c>
      <c r="G109" s="243">
        <v>0</v>
      </c>
      <c r="H109" s="243">
        <v>0</v>
      </c>
      <c r="I109" s="1052">
        <f t="shared" si="12"/>
        <v>0</v>
      </c>
    </row>
    <row r="110" spans="1:9" collapsed="1">
      <c r="A110" s="852" t="s">
        <v>138</v>
      </c>
      <c r="B110" s="852"/>
      <c r="C110" s="852"/>
      <c r="D110" s="243">
        <f t="shared" ref="D110:I110" si="14">SUM(D111:D131)</f>
        <v>16</v>
      </c>
      <c r="E110" s="243">
        <f t="shared" si="14"/>
        <v>1</v>
      </c>
      <c r="F110" s="1057">
        <f t="shared" si="14"/>
        <v>17</v>
      </c>
      <c r="G110" s="243">
        <f t="shared" si="14"/>
        <v>0</v>
      </c>
      <c r="H110" s="243">
        <f t="shared" si="14"/>
        <v>0</v>
      </c>
      <c r="I110" s="1052">
        <f t="shared" si="14"/>
        <v>0</v>
      </c>
    </row>
    <row r="111" spans="1:9" ht="22.5" hidden="1" outlineLevel="1">
      <c r="A111" s="856" t="s">
        <v>138</v>
      </c>
      <c r="B111" s="860" t="s">
        <v>139</v>
      </c>
      <c r="C111" s="401" t="s">
        <v>140</v>
      </c>
      <c r="D111" s="403">
        <v>3</v>
      </c>
      <c r="E111" s="402">
        <v>0</v>
      </c>
      <c r="F111" s="1058">
        <f t="shared" si="11"/>
        <v>3</v>
      </c>
      <c r="G111" s="402">
        <v>0</v>
      </c>
      <c r="H111" s="402">
        <v>0</v>
      </c>
      <c r="I111" s="1053">
        <f t="shared" si="12"/>
        <v>0</v>
      </c>
    </row>
    <row r="112" spans="1:9" ht="22.5" hidden="1" outlineLevel="1">
      <c r="A112" s="856"/>
      <c r="B112" s="860"/>
      <c r="C112" s="401" t="s">
        <v>141</v>
      </c>
      <c r="D112" s="402">
        <v>0</v>
      </c>
      <c r="E112" s="402">
        <v>0</v>
      </c>
      <c r="F112" s="1058">
        <f t="shared" si="11"/>
        <v>0</v>
      </c>
      <c r="G112" s="402">
        <v>0</v>
      </c>
      <c r="H112" s="402">
        <v>0</v>
      </c>
      <c r="I112" s="1053">
        <f t="shared" si="12"/>
        <v>0</v>
      </c>
    </row>
    <row r="113" spans="1:9" ht="22.5" hidden="1" outlineLevel="1">
      <c r="A113" s="856"/>
      <c r="B113" s="860"/>
      <c r="C113" s="401" t="s">
        <v>142</v>
      </c>
      <c r="D113" s="402">
        <v>0</v>
      </c>
      <c r="E113" s="402">
        <v>0</v>
      </c>
      <c r="F113" s="1058">
        <f t="shared" si="11"/>
        <v>0</v>
      </c>
      <c r="G113" s="402">
        <v>0</v>
      </c>
      <c r="H113" s="402">
        <v>0</v>
      </c>
      <c r="I113" s="1053">
        <f t="shared" si="12"/>
        <v>0</v>
      </c>
    </row>
    <row r="114" spans="1:9" ht="22.5" hidden="1" outlineLevel="1">
      <c r="A114" s="856"/>
      <c r="B114" s="860"/>
      <c r="C114" s="401" t="s">
        <v>143</v>
      </c>
      <c r="D114" s="402">
        <v>0</v>
      </c>
      <c r="E114" s="402">
        <v>0</v>
      </c>
      <c r="F114" s="1058">
        <f t="shared" si="11"/>
        <v>0</v>
      </c>
      <c r="G114" s="402">
        <v>0</v>
      </c>
      <c r="H114" s="402">
        <v>0</v>
      </c>
      <c r="I114" s="1053">
        <f t="shared" si="12"/>
        <v>0</v>
      </c>
    </row>
    <row r="115" spans="1:9" ht="33.75" hidden="1" outlineLevel="1">
      <c r="A115" s="856"/>
      <c r="B115" s="860"/>
      <c r="C115" s="401" t="s">
        <v>144</v>
      </c>
      <c r="D115" s="403">
        <v>0</v>
      </c>
      <c r="E115" s="402">
        <v>0</v>
      </c>
      <c r="F115" s="1058">
        <f t="shared" si="11"/>
        <v>0</v>
      </c>
      <c r="G115" s="402">
        <v>0</v>
      </c>
      <c r="H115" s="402">
        <v>0</v>
      </c>
      <c r="I115" s="1053">
        <f t="shared" si="12"/>
        <v>0</v>
      </c>
    </row>
    <row r="116" spans="1:9" hidden="1" outlineLevel="1">
      <c r="A116" s="856"/>
      <c r="B116" s="860"/>
      <c r="C116" s="401" t="s">
        <v>145</v>
      </c>
      <c r="D116" s="402">
        <v>0</v>
      </c>
      <c r="E116" s="402">
        <v>0</v>
      </c>
      <c r="F116" s="1058">
        <f t="shared" si="11"/>
        <v>0</v>
      </c>
      <c r="G116" s="402">
        <v>0</v>
      </c>
      <c r="H116" s="402">
        <v>0</v>
      </c>
      <c r="I116" s="1053">
        <f t="shared" si="12"/>
        <v>0</v>
      </c>
    </row>
    <row r="117" spans="1:9" ht="22.5" hidden="1" outlineLevel="1">
      <c r="A117" s="856"/>
      <c r="B117" s="860"/>
      <c r="C117" s="401" t="s">
        <v>146</v>
      </c>
      <c r="D117" s="402">
        <v>0</v>
      </c>
      <c r="E117" s="402">
        <v>0</v>
      </c>
      <c r="F117" s="1058">
        <f t="shared" si="11"/>
        <v>0</v>
      </c>
      <c r="G117" s="402">
        <v>0</v>
      </c>
      <c r="H117" s="402">
        <v>0</v>
      </c>
      <c r="I117" s="1053">
        <f t="shared" si="12"/>
        <v>0</v>
      </c>
    </row>
    <row r="118" spans="1:9" hidden="1" outlineLevel="1">
      <c r="A118" s="856"/>
      <c r="B118" s="860" t="s">
        <v>147</v>
      </c>
      <c r="C118" s="401" t="s">
        <v>148</v>
      </c>
      <c r="D118" s="403">
        <v>5</v>
      </c>
      <c r="E118" s="402">
        <v>0</v>
      </c>
      <c r="F118" s="1058">
        <f t="shared" si="11"/>
        <v>5</v>
      </c>
      <c r="G118" s="402">
        <v>0</v>
      </c>
      <c r="H118" s="402">
        <v>0</v>
      </c>
      <c r="I118" s="1053">
        <f t="shared" si="12"/>
        <v>0</v>
      </c>
    </row>
    <row r="119" spans="1:9" hidden="1" outlineLevel="1">
      <c r="A119" s="856"/>
      <c r="B119" s="860"/>
      <c r="C119" s="401" t="s">
        <v>149</v>
      </c>
      <c r="D119" s="402">
        <v>1</v>
      </c>
      <c r="E119" s="402">
        <v>0</v>
      </c>
      <c r="F119" s="1058">
        <f t="shared" si="11"/>
        <v>1</v>
      </c>
      <c r="G119" s="402">
        <v>0</v>
      </c>
      <c r="H119" s="402">
        <v>0</v>
      </c>
      <c r="I119" s="1053">
        <f t="shared" si="12"/>
        <v>0</v>
      </c>
    </row>
    <row r="120" spans="1:9" hidden="1" outlineLevel="1">
      <c r="A120" s="856"/>
      <c r="B120" s="860"/>
      <c r="C120" s="401" t="s">
        <v>150</v>
      </c>
      <c r="D120" s="402">
        <v>0</v>
      </c>
      <c r="E120" s="402">
        <v>0</v>
      </c>
      <c r="F120" s="1058">
        <f t="shared" si="11"/>
        <v>0</v>
      </c>
      <c r="G120" s="402">
        <v>0</v>
      </c>
      <c r="H120" s="402">
        <v>0</v>
      </c>
      <c r="I120" s="1053">
        <f t="shared" si="12"/>
        <v>0</v>
      </c>
    </row>
    <row r="121" spans="1:9" hidden="1" outlineLevel="1">
      <c r="A121" s="856"/>
      <c r="B121" s="860"/>
      <c r="C121" s="401" t="s">
        <v>151</v>
      </c>
      <c r="D121" s="402">
        <v>0</v>
      </c>
      <c r="E121" s="402">
        <v>0</v>
      </c>
      <c r="F121" s="1058">
        <f t="shared" si="11"/>
        <v>0</v>
      </c>
      <c r="G121" s="402">
        <v>0</v>
      </c>
      <c r="H121" s="402">
        <v>0</v>
      </c>
      <c r="I121" s="1053">
        <f t="shared" si="12"/>
        <v>0</v>
      </c>
    </row>
    <row r="122" spans="1:9" ht="45" hidden="1" outlineLevel="1">
      <c r="A122" s="856"/>
      <c r="B122" s="860"/>
      <c r="C122" s="401" t="s">
        <v>152</v>
      </c>
      <c r="D122" s="403">
        <v>0</v>
      </c>
      <c r="E122" s="402">
        <v>0</v>
      </c>
      <c r="F122" s="1058">
        <f t="shared" si="11"/>
        <v>0</v>
      </c>
      <c r="G122" s="402">
        <v>0</v>
      </c>
      <c r="H122" s="402">
        <v>0</v>
      </c>
      <c r="I122" s="1053">
        <f t="shared" si="12"/>
        <v>0</v>
      </c>
    </row>
    <row r="123" spans="1:9" hidden="1" outlineLevel="1">
      <c r="A123" s="856"/>
      <c r="B123" s="860"/>
      <c r="C123" s="401" t="s">
        <v>153</v>
      </c>
      <c r="D123" s="402">
        <v>0</v>
      </c>
      <c r="E123" s="402">
        <v>0</v>
      </c>
      <c r="F123" s="1058">
        <f t="shared" si="11"/>
        <v>0</v>
      </c>
      <c r="G123" s="402">
        <v>0</v>
      </c>
      <c r="H123" s="402">
        <v>0</v>
      </c>
      <c r="I123" s="1053">
        <f t="shared" si="12"/>
        <v>0</v>
      </c>
    </row>
    <row r="124" spans="1:9" ht="22.5" hidden="1" outlineLevel="1">
      <c r="A124" s="856"/>
      <c r="B124" s="401" t="s">
        <v>154</v>
      </c>
      <c r="C124" s="401" t="s">
        <v>155</v>
      </c>
      <c r="D124" s="403">
        <v>1</v>
      </c>
      <c r="E124" s="403">
        <v>0</v>
      </c>
      <c r="F124" s="1058">
        <f t="shared" si="11"/>
        <v>1</v>
      </c>
      <c r="G124" s="402">
        <v>0</v>
      </c>
      <c r="H124" s="402">
        <v>0</v>
      </c>
      <c r="I124" s="1053">
        <f t="shared" si="12"/>
        <v>0</v>
      </c>
    </row>
    <row r="125" spans="1:9" hidden="1" outlineLevel="1">
      <c r="A125" s="856"/>
      <c r="B125" s="860" t="s">
        <v>156</v>
      </c>
      <c r="C125" s="401" t="s">
        <v>157</v>
      </c>
      <c r="D125" s="402">
        <v>1</v>
      </c>
      <c r="E125" s="402">
        <v>0</v>
      </c>
      <c r="F125" s="1058">
        <f t="shared" si="11"/>
        <v>1</v>
      </c>
      <c r="G125" s="402">
        <v>0</v>
      </c>
      <c r="H125" s="402">
        <v>0</v>
      </c>
      <c r="I125" s="1053">
        <f t="shared" si="12"/>
        <v>0</v>
      </c>
    </row>
    <row r="126" spans="1:9" ht="22.5" hidden="1" outlineLevel="1">
      <c r="A126" s="856"/>
      <c r="B126" s="860"/>
      <c r="C126" s="401" t="s">
        <v>158</v>
      </c>
      <c r="D126" s="403">
        <v>0</v>
      </c>
      <c r="E126" s="403">
        <v>0</v>
      </c>
      <c r="F126" s="1058">
        <f t="shared" si="11"/>
        <v>0</v>
      </c>
      <c r="G126" s="402">
        <v>0</v>
      </c>
      <c r="H126" s="402">
        <v>0</v>
      </c>
      <c r="I126" s="1053">
        <f t="shared" si="12"/>
        <v>0</v>
      </c>
    </row>
    <row r="127" spans="1:9" hidden="1" outlineLevel="1">
      <c r="A127" s="856"/>
      <c r="B127" s="860"/>
      <c r="C127" s="401" t="s">
        <v>159</v>
      </c>
      <c r="D127" s="402">
        <v>1</v>
      </c>
      <c r="E127" s="402">
        <v>1</v>
      </c>
      <c r="F127" s="1058">
        <f t="shared" si="11"/>
        <v>2</v>
      </c>
      <c r="G127" s="402">
        <v>0</v>
      </c>
      <c r="H127" s="402">
        <v>0</v>
      </c>
      <c r="I127" s="1053">
        <f t="shared" si="12"/>
        <v>0</v>
      </c>
    </row>
    <row r="128" spans="1:9" hidden="1" outlineLevel="1">
      <c r="A128" s="856"/>
      <c r="B128" s="860"/>
      <c r="C128" s="401" t="s">
        <v>160</v>
      </c>
      <c r="D128" s="402">
        <v>0</v>
      </c>
      <c r="E128" s="402">
        <v>0</v>
      </c>
      <c r="F128" s="1058">
        <f t="shared" si="11"/>
        <v>0</v>
      </c>
      <c r="G128" s="402">
        <v>0</v>
      </c>
      <c r="H128" s="402">
        <v>0</v>
      </c>
      <c r="I128" s="1053">
        <f t="shared" si="12"/>
        <v>0</v>
      </c>
    </row>
    <row r="129" spans="1:9" ht="33.75" hidden="1" outlineLevel="1">
      <c r="A129" s="856"/>
      <c r="B129" s="860"/>
      <c r="C129" s="401" t="s">
        <v>161</v>
      </c>
      <c r="D129" s="402">
        <v>2</v>
      </c>
      <c r="E129" s="402">
        <v>0</v>
      </c>
      <c r="F129" s="1058">
        <f t="shared" si="11"/>
        <v>2</v>
      </c>
      <c r="G129" s="402">
        <v>0</v>
      </c>
      <c r="H129" s="402">
        <v>0</v>
      </c>
      <c r="I129" s="1053">
        <f t="shared" si="12"/>
        <v>0</v>
      </c>
    </row>
    <row r="130" spans="1:9" ht="22.5" hidden="1" outlineLevel="1">
      <c r="A130" s="856"/>
      <c r="B130" s="860"/>
      <c r="C130" s="401" t="s">
        <v>162</v>
      </c>
      <c r="D130" s="402">
        <v>2</v>
      </c>
      <c r="E130" s="402">
        <v>0</v>
      </c>
      <c r="F130" s="1058">
        <f t="shared" si="11"/>
        <v>2</v>
      </c>
      <c r="G130" s="402">
        <v>0</v>
      </c>
      <c r="H130" s="402">
        <v>0</v>
      </c>
      <c r="I130" s="1053">
        <f t="shared" si="12"/>
        <v>0</v>
      </c>
    </row>
    <row r="131" spans="1:9" ht="22.5" hidden="1" outlineLevel="1">
      <c r="A131" s="856"/>
      <c r="B131" s="860"/>
      <c r="C131" s="401" t="s">
        <v>163</v>
      </c>
      <c r="D131" s="403">
        <v>0</v>
      </c>
      <c r="E131" s="402">
        <v>0</v>
      </c>
      <c r="F131" s="1058">
        <f t="shared" si="11"/>
        <v>0</v>
      </c>
      <c r="G131" s="402">
        <v>0</v>
      </c>
      <c r="H131" s="402">
        <v>0</v>
      </c>
      <c r="I131" s="1053">
        <f t="shared" si="12"/>
        <v>0</v>
      </c>
    </row>
    <row r="132" spans="1:9" collapsed="1">
      <c r="A132" s="852" t="s">
        <v>164</v>
      </c>
      <c r="B132" s="852"/>
      <c r="C132" s="852"/>
      <c r="D132" s="243">
        <f t="shared" ref="D132:I132" si="15">SUM(D133:D142)</f>
        <v>3</v>
      </c>
      <c r="E132" s="243">
        <f t="shared" si="15"/>
        <v>1</v>
      </c>
      <c r="F132" s="1057">
        <f t="shared" si="15"/>
        <v>4</v>
      </c>
      <c r="G132" s="243">
        <f t="shared" si="15"/>
        <v>0</v>
      </c>
      <c r="H132" s="243">
        <f t="shared" si="15"/>
        <v>0</v>
      </c>
      <c r="I132" s="1052">
        <f t="shared" si="15"/>
        <v>0</v>
      </c>
    </row>
    <row r="133" spans="1:9" hidden="1" outlineLevel="1">
      <c r="A133" s="856" t="s">
        <v>164</v>
      </c>
      <c r="B133" s="860" t="s">
        <v>165</v>
      </c>
      <c r="C133" s="401" t="s">
        <v>166</v>
      </c>
      <c r="D133" s="402">
        <v>0</v>
      </c>
      <c r="E133" s="402">
        <v>0</v>
      </c>
      <c r="F133" s="1058">
        <f t="shared" si="11"/>
        <v>0</v>
      </c>
      <c r="G133" s="402">
        <v>0</v>
      </c>
      <c r="H133" s="402">
        <v>0</v>
      </c>
      <c r="I133" s="1053">
        <f t="shared" si="12"/>
        <v>0</v>
      </c>
    </row>
    <row r="134" spans="1:9" hidden="1" outlineLevel="1">
      <c r="A134" s="856"/>
      <c r="B134" s="860"/>
      <c r="C134" s="401" t="s">
        <v>167</v>
      </c>
      <c r="D134" s="402">
        <v>0</v>
      </c>
      <c r="E134" s="402">
        <v>0</v>
      </c>
      <c r="F134" s="1058">
        <f t="shared" si="11"/>
        <v>0</v>
      </c>
      <c r="G134" s="402">
        <v>0</v>
      </c>
      <c r="H134" s="402">
        <v>0</v>
      </c>
      <c r="I134" s="1053">
        <f t="shared" si="12"/>
        <v>0</v>
      </c>
    </row>
    <row r="135" spans="1:9" hidden="1" outlineLevel="1">
      <c r="A135" s="856"/>
      <c r="B135" s="860"/>
      <c r="C135" s="401" t="s">
        <v>168</v>
      </c>
      <c r="D135" s="403">
        <v>2</v>
      </c>
      <c r="E135" s="402">
        <v>1</v>
      </c>
      <c r="F135" s="1058">
        <f t="shared" si="11"/>
        <v>3</v>
      </c>
      <c r="G135" s="402">
        <v>0</v>
      </c>
      <c r="H135" s="402">
        <v>0</v>
      </c>
      <c r="I135" s="1053">
        <f t="shared" si="12"/>
        <v>0</v>
      </c>
    </row>
    <row r="136" spans="1:9" hidden="1" outlineLevel="1">
      <c r="A136" s="856"/>
      <c r="B136" s="860"/>
      <c r="C136" s="401" t="s">
        <v>169</v>
      </c>
      <c r="D136" s="403">
        <v>0</v>
      </c>
      <c r="E136" s="402">
        <v>0</v>
      </c>
      <c r="F136" s="1058">
        <f t="shared" si="11"/>
        <v>0</v>
      </c>
      <c r="G136" s="402">
        <v>0</v>
      </c>
      <c r="H136" s="402">
        <v>0</v>
      </c>
      <c r="I136" s="1053">
        <f t="shared" si="12"/>
        <v>0</v>
      </c>
    </row>
    <row r="137" spans="1:9" hidden="1" outlineLevel="1">
      <c r="A137" s="856"/>
      <c r="B137" s="860"/>
      <c r="C137" s="401" t="s">
        <v>170</v>
      </c>
      <c r="D137" s="402">
        <v>0</v>
      </c>
      <c r="E137" s="402">
        <v>0</v>
      </c>
      <c r="F137" s="1058">
        <f t="shared" si="11"/>
        <v>0</v>
      </c>
      <c r="G137" s="402">
        <v>0</v>
      </c>
      <c r="H137" s="402">
        <v>0</v>
      </c>
      <c r="I137" s="1053">
        <f t="shared" si="12"/>
        <v>0</v>
      </c>
    </row>
    <row r="138" spans="1:9" hidden="1" outlineLevel="1">
      <c r="A138" s="856"/>
      <c r="B138" s="860"/>
      <c r="C138" s="401" t="s">
        <v>171</v>
      </c>
      <c r="D138" s="402">
        <v>0</v>
      </c>
      <c r="E138" s="402">
        <v>0</v>
      </c>
      <c r="F138" s="1058">
        <f t="shared" si="11"/>
        <v>0</v>
      </c>
      <c r="G138" s="402">
        <v>0</v>
      </c>
      <c r="H138" s="402">
        <v>0</v>
      </c>
      <c r="I138" s="1053">
        <f t="shared" si="12"/>
        <v>0</v>
      </c>
    </row>
    <row r="139" spans="1:9" ht="22.5" hidden="1" outlineLevel="1">
      <c r="A139" s="856"/>
      <c r="B139" s="860"/>
      <c r="C139" s="401" t="s">
        <v>172</v>
      </c>
      <c r="D139" s="403">
        <v>1</v>
      </c>
      <c r="E139" s="402">
        <v>0</v>
      </c>
      <c r="F139" s="1058">
        <f t="shared" si="11"/>
        <v>1</v>
      </c>
      <c r="G139" s="402">
        <v>0</v>
      </c>
      <c r="H139" s="402">
        <v>0</v>
      </c>
      <c r="I139" s="1053">
        <f t="shared" si="12"/>
        <v>0</v>
      </c>
    </row>
    <row r="140" spans="1:9" ht="22.5" hidden="1" outlineLevel="1">
      <c r="A140" s="856"/>
      <c r="B140" s="401" t="s">
        <v>173</v>
      </c>
      <c r="C140" s="401" t="s">
        <v>174</v>
      </c>
      <c r="D140" s="402">
        <v>0</v>
      </c>
      <c r="E140" s="402">
        <v>0</v>
      </c>
      <c r="F140" s="1058">
        <f t="shared" si="11"/>
        <v>0</v>
      </c>
      <c r="G140" s="402">
        <v>0</v>
      </c>
      <c r="H140" s="402">
        <v>0</v>
      </c>
      <c r="I140" s="1053">
        <f t="shared" si="12"/>
        <v>0</v>
      </c>
    </row>
    <row r="141" spans="1:9" hidden="1" outlineLevel="1">
      <c r="A141" s="856"/>
      <c r="B141" s="860" t="s">
        <v>175</v>
      </c>
      <c r="C141" s="401" t="s">
        <v>176</v>
      </c>
      <c r="D141" s="402">
        <v>0</v>
      </c>
      <c r="E141" s="402">
        <v>0</v>
      </c>
      <c r="F141" s="1058">
        <f t="shared" si="11"/>
        <v>0</v>
      </c>
      <c r="G141" s="402">
        <v>0</v>
      </c>
      <c r="H141" s="402">
        <v>0</v>
      </c>
      <c r="I141" s="1053">
        <f t="shared" si="12"/>
        <v>0</v>
      </c>
    </row>
    <row r="142" spans="1:9" ht="22.5" hidden="1" outlineLevel="1">
      <c r="A142" s="856"/>
      <c r="B142" s="860"/>
      <c r="C142" s="401" t="s">
        <v>177</v>
      </c>
      <c r="D142" s="402">
        <v>0</v>
      </c>
      <c r="E142" s="402">
        <v>0</v>
      </c>
      <c r="F142" s="1058">
        <f t="shared" si="11"/>
        <v>0</v>
      </c>
      <c r="G142" s="402">
        <v>0</v>
      </c>
      <c r="H142" s="402">
        <v>0</v>
      </c>
      <c r="I142" s="1053">
        <f t="shared" si="12"/>
        <v>0</v>
      </c>
    </row>
    <row r="143" spans="1:9" collapsed="1">
      <c r="A143" s="852" t="s">
        <v>178</v>
      </c>
      <c r="B143" s="852"/>
      <c r="C143" s="852"/>
      <c r="D143" s="243">
        <f t="shared" ref="D143:I143" si="16">+SUM(D144:D148)</f>
        <v>7</v>
      </c>
      <c r="E143" s="243">
        <f t="shared" si="16"/>
        <v>1</v>
      </c>
      <c r="F143" s="1057">
        <f t="shared" si="16"/>
        <v>8</v>
      </c>
      <c r="G143" s="243">
        <f t="shared" si="16"/>
        <v>0</v>
      </c>
      <c r="H143" s="243">
        <f t="shared" si="16"/>
        <v>0</v>
      </c>
      <c r="I143" s="1052">
        <f t="shared" si="16"/>
        <v>0</v>
      </c>
    </row>
    <row r="144" spans="1:9" hidden="1" outlineLevel="1">
      <c r="A144" s="856" t="s">
        <v>178</v>
      </c>
      <c r="B144" s="860" t="s">
        <v>179</v>
      </c>
      <c r="C144" s="401" t="s">
        <v>180</v>
      </c>
      <c r="D144" s="403">
        <v>4</v>
      </c>
      <c r="E144" s="402">
        <v>0</v>
      </c>
      <c r="F144" s="1058">
        <f t="shared" si="11"/>
        <v>4</v>
      </c>
      <c r="G144" s="402">
        <v>0</v>
      </c>
      <c r="H144" s="402">
        <v>0</v>
      </c>
      <c r="I144" s="1053">
        <f t="shared" si="12"/>
        <v>0</v>
      </c>
    </row>
    <row r="145" spans="1:9" ht="33.75" hidden="1" outlineLevel="1">
      <c r="A145" s="856"/>
      <c r="B145" s="860"/>
      <c r="C145" s="401" t="s">
        <v>181</v>
      </c>
      <c r="D145" s="402">
        <v>1</v>
      </c>
      <c r="E145" s="402">
        <v>0</v>
      </c>
      <c r="F145" s="1058">
        <f t="shared" si="11"/>
        <v>1</v>
      </c>
      <c r="G145" s="402">
        <v>0</v>
      </c>
      <c r="H145" s="402">
        <v>0</v>
      </c>
      <c r="I145" s="1053">
        <f t="shared" si="12"/>
        <v>0</v>
      </c>
    </row>
    <row r="146" spans="1:9" hidden="1" outlineLevel="1">
      <c r="A146" s="856"/>
      <c r="B146" s="860"/>
      <c r="C146" s="401" t="s">
        <v>182</v>
      </c>
      <c r="D146" s="402">
        <v>0</v>
      </c>
      <c r="E146" s="402">
        <v>0</v>
      </c>
      <c r="F146" s="1058">
        <f t="shared" si="11"/>
        <v>0</v>
      </c>
      <c r="G146" s="402">
        <v>0</v>
      </c>
      <c r="H146" s="402">
        <v>0</v>
      </c>
      <c r="I146" s="1053">
        <f t="shared" si="12"/>
        <v>0</v>
      </c>
    </row>
    <row r="147" spans="1:9" ht="22.5" hidden="1" outlineLevel="1">
      <c r="A147" s="856"/>
      <c r="B147" s="860"/>
      <c r="C147" s="401" t="s">
        <v>183</v>
      </c>
      <c r="D147" s="402">
        <v>0</v>
      </c>
      <c r="E147" s="402">
        <v>0</v>
      </c>
      <c r="F147" s="1058">
        <f t="shared" si="11"/>
        <v>0</v>
      </c>
      <c r="G147" s="402">
        <v>0</v>
      </c>
      <c r="H147" s="402">
        <v>0</v>
      </c>
      <c r="I147" s="1053">
        <f t="shared" si="12"/>
        <v>0</v>
      </c>
    </row>
    <row r="148" spans="1:9" ht="22.5" hidden="1" outlineLevel="1">
      <c r="A148" s="856"/>
      <c r="B148" s="401" t="s">
        <v>184</v>
      </c>
      <c r="C148" s="401" t="s">
        <v>185</v>
      </c>
      <c r="D148" s="402">
        <v>2</v>
      </c>
      <c r="E148" s="402">
        <v>1</v>
      </c>
      <c r="F148" s="1058">
        <f t="shared" ref="F148:F219" si="17">+E148+D148</f>
        <v>3</v>
      </c>
      <c r="G148" s="402">
        <v>0</v>
      </c>
      <c r="H148" s="402">
        <v>0</v>
      </c>
      <c r="I148" s="1053">
        <f t="shared" ref="I148:I219" si="18">+H148+G148</f>
        <v>0</v>
      </c>
    </row>
    <row r="149" spans="1:9" ht="20.25" customHeight="1" collapsed="1">
      <c r="A149" s="852" t="s">
        <v>186</v>
      </c>
      <c r="B149" s="852"/>
      <c r="C149" s="852"/>
      <c r="D149" s="243">
        <f t="shared" ref="D149:I149" si="19">SUM(D150:D156)</f>
        <v>8</v>
      </c>
      <c r="E149" s="243">
        <f t="shared" si="19"/>
        <v>0</v>
      </c>
      <c r="F149" s="1057">
        <f t="shared" si="19"/>
        <v>8</v>
      </c>
      <c r="G149" s="243">
        <f t="shared" si="19"/>
        <v>0</v>
      </c>
      <c r="H149" s="243">
        <f t="shared" si="19"/>
        <v>0</v>
      </c>
      <c r="I149" s="1052">
        <f t="shared" si="19"/>
        <v>0</v>
      </c>
    </row>
    <row r="150" spans="1:9" ht="33.75" hidden="1" outlineLevel="1">
      <c r="A150" s="856" t="s">
        <v>186</v>
      </c>
      <c r="B150" s="401" t="s">
        <v>187</v>
      </c>
      <c r="C150" s="401" t="s">
        <v>188</v>
      </c>
      <c r="D150" s="403">
        <v>3</v>
      </c>
      <c r="E150" s="402">
        <v>0</v>
      </c>
      <c r="F150" s="1058">
        <f t="shared" si="17"/>
        <v>3</v>
      </c>
      <c r="G150" s="402">
        <v>0</v>
      </c>
      <c r="H150" s="402">
        <v>0</v>
      </c>
      <c r="I150" s="1053">
        <f t="shared" si="18"/>
        <v>0</v>
      </c>
    </row>
    <row r="151" spans="1:9" hidden="1" outlineLevel="1">
      <c r="A151" s="856"/>
      <c r="B151" s="860" t="s">
        <v>189</v>
      </c>
      <c r="C151" s="401" t="s">
        <v>190</v>
      </c>
      <c r="D151" s="403">
        <v>5</v>
      </c>
      <c r="E151" s="402">
        <v>0</v>
      </c>
      <c r="F151" s="1058">
        <f t="shared" si="17"/>
        <v>5</v>
      </c>
      <c r="G151" s="402">
        <v>0</v>
      </c>
      <c r="H151" s="402">
        <v>0</v>
      </c>
      <c r="I151" s="1053">
        <f t="shared" si="18"/>
        <v>0</v>
      </c>
    </row>
    <row r="152" spans="1:9" ht="22.5" hidden="1" outlineLevel="1">
      <c r="A152" s="856"/>
      <c r="B152" s="860"/>
      <c r="C152" s="401" t="s">
        <v>191</v>
      </c>
      <c r="D152" s="403">
        <v>0</v>
      </c>
      <c r="E152" s="402">
        <v>0</v>
      </c>
      <c r="F152" s="1058">
        <f t="shared" si="17"/>
        <v>0</v>
      </c>
      <c r="G152" s="402">
        <v>0</v>
      </c>
      <c r="H152" s="402">
        <v>0</v>
      </c>
      <c r="I152" s="1053">
        <f t="shared" si="18"/>
        <v>0</v>
      </c>
    </row>
    <row r="153" spans="1:9" ht="22.5" hidden="1" outlineLevel="1">
      <c r="A153" s="856"/>
      <c r="B153" s="860"/>
      <c r="C153" s="401" t="s">
        <v>192</v>
      </c>
      <c r="D153" s="403">
        <v>0</v>
      </c>
      <c r="E153" s="402">
        <v>0</v>
      </c>
      <c r="F153" s="1058">
        <f t="shared" si="17"/>
        <v>0</v>
      </c>
      <c r="G153" s="402">
        <v>0</v>
      </c>
      <c r="H153" s="402">
        <v>0</v>
      </c>
      <c r="I153" s="1053">
        <f t="shared" si="18"/>
        <v>0</v>
      </c>
    </row>
    <row r="154" spans="1:9" hidden="1" outlineLevel="1">
      <c r="A154" s="856"/>
      <c r="B154" s="860"/>
      <c r="C154" s="401" t="s">
        <v>193</v>
      </c>
      <c r="D154" s="403">
        <v>0</v>
      </c>
      <c r="E154" s="402">
        <v>0</v>
      </c>
      <c r="F154" s="1058">
        <f t="shared" si="17"/>
        <v>0</v>
      </c>
      <c r="G154" s="402">
        <v>0</v>
      </c>
      <c r="H154" s="402">
        <v>0</v>
      </c>
      <c r="I154" s="1053">
        <f t="shared" si="18"/>
        <v>0</v>
      </c>
    </row>
    <row r="155" spans="1:9" ht="33.75" hidden="1" outlineLevel="1">
      <c r="A155" s="856"/>
      <c r="B155" s="860"/>
      <c r="C155" s="401" t="s">
        <v>194</v>
      </c>
      <c r="D155" s="402">
        <v>0</v>
      </c>
      <c r="E155" s="402">
        <v>0</v>
      </c>
      <c r="F155" s="1058">
        <f t="shared" si="17"/>
        <v>0</v>
      </c>
      <c r="G155" s="402">
        <v>0</v>
      </c>
      <c r="H155" s="402">
        <v>0</v>
      </c>
      <c r="I155" s="1053">
        <f t="shared" si="18"/>
        <v>0</v>
      </c>
    </row>
    <row r="156" spans="1:9" hidden="1" outlineLevel="1">
      <c r="A156" s="856"/>
      <c r="B156" s="860"/>
      <c r="C156" s="401" t="s">
        <v>195</v>
      </c>
      <c r="D156" s="402">
        <v>0</v>
      </c>
      <c r="E156" s="402">
        <v>0</v>
      </c>
      <c r="F156" s="1058">
        <f t="shared" si="17"/>
        <v>0</v>
      </c>
      <c r="G156" s="402">
        <v>0</v>
      </c>
      <c r="H156" s="402">
        <v>0</v>
      </c>
      <c r="I156" s="1053">
        <f t="shared" si="18"/>
        <v>0</v>
      </c>
    </row>
    <row r="157" spans="1:9" collapsed="1">
      <c r="A157" s="852" t="s">
        <v>196</v>
      </c>
      <c r="B157" s="852"/>
      <c r="C157" s="852"/>
      <c r="D157" s="243">
        <f t="shared" ref="D157:I157" si="20">SUM(D158:D164)</f>
        <v>6</v>
      </c>
      <c r="E157" s="243">
        <f t="shared" si="20"/>
        <v>0</v>
      </c>
      <c r="F157" s="1057">
        <f t="shared" si="20"/>
        <v>6</v>
      </c>
      <c r="G157" s="243">
        <f t="shared" si="20"/>
        <v>0</v>
      </c>
      <c r="H157" s="243">
        <f t="shared" si="20"/>
        <v>0</v>
      </c>
      <c r="I157" s="1052">
        <f t="shared" si="20"/>
        <v>0</v>
      </c>
    </row>
    <row r="158" spans="1:9" hidden="1" outlineLevel="1">
      <c r="A158" s="856" t="s">
        <v>196</v>
      </c>
      <c r="B158" s="860" t="s">
        <v>197</v>
      </c>
      <c r="C158" s="401" t="s">
        <v>198</v>
      </c>
      <c r="D158" s="402">
        <v>2</v>
      </c>
      <c r="E158" s="402">
        <v>0</v>
      </c>
      <c r="F158" s="1058">
        <f t="shared" si="17"/>
        <v>2</v>
      </c>
      <c r="G158" s="402">
        <v>0</v>
      </c>
      <c r="H158" s="402">
        <v>0</v>
      </c>
      <c r="I158" s="1053">
        <f t="shared" si="18"/>
        <v>0</v>
      </c>
    </row>
    <row r="159" spans="1:9" hidden="1" outlineLevel="1">
      <c r="A159" s="856"/>
      <c r="B159" s="860"/>
      <c r="C159" s="401" t="s">
        <v>199</v>
      </c>
      <c r="D159" s="402">
        <v>0</v>
      </c>
      <c r="E159" s="402">
        <v>0</v>
      </c>
      <c r="F159" s="1058">
        <f t="shared" si="17"/>
        <v>0</v>
      </c>
      <c r="G159" s="402">
        <v>0</v>
      </c>
      <c r="H159" s="402">
        <v>0</v>
      </c>
      <c r="I159" s="1053">
        <f t="shared" si="18"/>
        <v>0</v>
      </c>
    </row>
    <row r="160" spans="1:9" ht="33.75" hidden="1" outlineLevel="1">
      <c r="A160" s="856"/>
      <c r="B160" s="860" t="s">
        <v>200</v>
      </c>
      <c r="C160" s="401" t="s">
        <v>201</v>
      </c>
      <c r="D160" s="402">
        <v>3</v>
      </c>
      <c r="E160" s="402">
        <v>0</v>
      </c>
      <c r="F160" s="1058">
        <f t="shared" si="17"/>
        <v>3</v>
      </c>
      <c r="G160" s="402">
        <v>0</v>
      </c>
      <c r="H160" s="402">
        <v>0</v>
      </c>
      <c r="I160" s="1053">
        <f t="shared" si="18"/>
        <v>0</v>
      </c>
    </row>
    <row r="161" spans="1:9" ht="22.5" hidden="1" outlineLevel="1">
      <c r="A161" s="856"/>
      <c r="B161" s="860"/>
      <c r="C161" s="401" t="s">
        <v>202</v>
      </c>
      <c r="D161" s="403">
        <v>1</v>
      </c>
      <c r="E161" s="402">
        <v>0</v>
      </c>
      <c r="F161" s="1058">
        <f t="shared" si="17"/>
        <v>1</v>
      </c>
      <c r="G161" s="402">
        <v>0</v>
      </c>
      <c r="H161" s="402">
        <v>0</v>
      </c>
      <c r="I161" s="1053">
        <f t="shared" si="18"/>
        <v>0</v>
      </c>
    </row>
    <row r="162" spans="1:9" hidden="1" outlineLevel="1">
      <c r="A162" s="856"/>
      <c r="B162" s="860"/>
      <c r="C162" s="401" t="s">
        <v>203</v>
      </c>
      <c r="D162" s="402">
        <v>0</v>
      </c>
      <c r="E162" s="402">
        <v>0</v>
      </c>
      <c r="F162" s="1058">
        <f t="shared" si="17"/>
        <v>0</v>
      </c>
      <c r="G162" s="402">
        <v>0</v>
      </c>
      <c r="H162" s="402">
        <v>0</v>
      </c>
      <c r="I162" s="1053">
        <f t="shared" si="18"/>
        <v>0</v>
      </c>
    </row>
    <row r="163" spans="1:9" hidden="1" outlineLevel="1">
      <c r="A163" s="856"/>
      <c r="B163" s="860"/>
      <c r="C163" s="401" t="s">
        <v>204</v>
      </c>
      <c r="D163" s="402">
        <v>0</v>
      </c>
      <c r="E163" s="402">
        <v>0</v>
      </c>
      <c r="F163" s="1058">
        <f t="shared" si="17"/>
        <v>0</v>
      </c>
      <c r="G163" s="402">
        <v>0</v>
      </c>
      <c r="H163" s="402">
        <v>0</v>
      </c>
      <c r="I163" s="1053">
        <f t="shared" si="18"/>
        <v>0</v>
      </c>
    </row>
    <row r="164" spans="1:9" ht="22.5" hidden="1" outlineLevel="1">
      <c r="A164" s="856"/>
      <c r="B164" s="860"/>
      <c r="C164" s="401" t="s">
        <v>205</v>
      </c>
      <c r="D164" s="402">
        <v>0</v>
      </c>
      <c r="E164" s="402">
        <v>0</v>
      </c>
      <c r="F164" s="1058">
        <f t="shared" si="17"/>
        <v>0</v>
      </c>
      <c r="G164" s="402">
        <v>0</v>
      </c>
      <c r="H164" s="402">
        <v>0</v>
      </c>
      <c r="I164" s="1053">
        <f t="shared" si="18"/>
        <v>0</v>
      </c>
    </row>
    <row r="165" spans="1:9" collapsed="1">
      <c r="A165" s="852" t="s">
        <v>206</v>
      </c>
      <c r="B165" s="852"/>
      <c r="C165" s="852"/>
      <c r="D165" s="243">
        <f t="shared" ref="D165:I165" si="21">SUM(D166:D171)</f>
        <v>3</v>
      </c>
      <c r="E165" s="243">
        <f t="shared" si="21"/>
        <v>0</v>
      </c>
      <c r="F165" s="1057">
        <f t="shared" si="21"/>
        <v>3</v>
      </c>
      <c r="G165" s="243">
        <f t="shared" si="21"/>
        <v>0</v>
      </c>
      <c r="H165" s="243">
        <f t="shared" si="21"/>
        <v>0</v>
      </c>
      <c r="I165" s="1052">
        <f t="shared" si="21"/>
        <v>0</v>
      </c>
    </row>
    <row r="166" spans="1:9" hidden="1" outlineLevel="1">
      <c r="A166" s="856" t="s">
        <v>206</v>
      </c>
      <c r="B166" s="860" t="s">
        <v>207</v>
      </c>
      <c r="C166" s="401" t="s">
        <v>208</v>
      </c>
      <c r="D166" s="403">
        <v>0</v>
      </c>
      <c r="E166" s="402">
        <v>0</v>
      </c>
      <c r="F166" s="1058">
        <f t="shared" si="17"/>
        <v>0</v>
      </c>
      <c r="G166" s="402">
        <v>0</v>
      </c>
      <c r="H166" s="402">
        <v>0</v>
      </c>
      <c r="I166" s="1053">
        <f t="shared" si="18"/>
        <v>0</v>
      </c>
    </row>
    <row r="167" spans="1:9" hidden="1" outlineLevel="1">
      <c r="A167" s="856"/>
      <c r="B167" s="860"/>
      <c r="C167" s="401" t="s">
        <v>209</v>
      </c>
      <c r="D167" s="403">
        <v>3</v>
      </c>
      <c r="E167" s="402">
        <v>0</v>
      </c>
      <c r="F167" s="1058">
        <f t="shared" si="17"/>
        <v>3</v>
      </c>
      <c r="G167" s="402">
        <v>0</v>
      </c>
      <c r="H167" s="402">
        <v>0</v>
      </c>
      <c r="I167" s="1053">
        <f t="shared" si="18"/>
        <v>0</v>
      </c>
    </row>
    <row r="168" spans="1:9" hidden="1" outlineLevel="1">
      <c r="A168" s="856"/>
      <c r="B168" s="860"/>
      <c r="C168" s="401" t="s">
        <v>210</v>
      </c>
      <c r="D168" s="402">
        <v>0</v>
      </c>
      <c r="E168" s="402">
        <v>0</v>
      </c>
      <c r="F168" s="1058">
        <f t="shared" si="17"/>
        <v>0</v>
      </c>
      <c r="G168" s="402">
        <v>0</v>
      </c>
      <c r="H168" s="402">
        <v>0</v>
      </c>
      <c r="I168" s="1053">
        <f t="shared" si="18"/>
        <v>0</v>
      </c>
    </row>
    <row r="169" spans="1:9" hidden="1" outlineLevel="1">
      <c r="A169" s="856"/>
      <c r="B169" s="860"/>
      <c r="C169" s="401" t="s">
        <v>211</v>
      </c>
      <c r="D169" s="402">
        <v>0</v>
      </c>
      <c r="E169" s="402">
        <v>0</v>
      </c>
      <c r="F169" s="1058">
        <f t="shared" si="17"/>
        <v>0</v>
      </c>
      <c r="G169" s="402">
        <v>0</v>
      </c>
      <c r="H169" s="402">
        <v>0</v>
      </c>
      <c r="I169" s="1053">
        <f t="shared" si="18"/>
        <v>0</v>
      </c>
    </row>
    <row r="170" spans="1:9" ht="33.75" hidden="1" outlineLevel="1">
      <c r="A170" s="856"/>
      <c r="B170" s="860"/>
      <c r="C170" s="401" t="s">
        <v>212</v>
      </c>
      <c r="D170" s="402">
        <v>0</v>
      </c>
      <c r="E170" s="402">
        <v>0</v>
      </c>
      <c r="F170" s="1058">
        <f t="shared" si="17"/>
        <v>0</v>
      </c>
      <c r="G170" s="402">
        <v>0</v>
      </c>
      <c r="H170" s="402">
        <v>0</v>
      </c>
      <c r="I170" s="1053">
        <f t="shared" si="18"/>
        <v>0</v>
      </c>
    </row>
    <row r="171" spans="1:9" ht="22.5" hidden="1" outlineLevel="1">
      <c r="A171" s="856"/>
      <c r="B171" s="401" t="s">
        <v>213</v>
      </c>
      <c r="C171" s="401" t="s">
        <v>214</v>
      </c>
      <c r="D171" s="402">
        <v>0</v>
      </c>
      <c r="E171" s="402">
        <v>0</v>
      </c>
      <c r="F171" s="1058">
        <f t="shared" si="17"/>
        <v>0</v>
      </c>
      <c r="G171" s="402">
        <v>0</v>
      </c>
      <c r="H171" s="402">
        <v>0</v>
      </c>
      <c r="I171" s="1053">
        <f t="shared" si="18"/>
        <v>0</v>
      </c>
    </row>
    <row r="172" spans="1:9" collapsed="1">
      <c r="A172" s="852" t="s">
        <v>215</v>
      </c>
      <c r="B172" s="852"/>
      <c r="C172" s="852"/>
      <c r="D172" s="243">
        <f t="shared" ref="D172:I172" si="22">SUM(D173:D174)</f>
        <v>0</v>
      </c>
      <c r="E172" s="243">
        <f t="shared" si="22"/>
        <v>0</v>
      </c>
      <c r="F172" s="1057">
        <f t="shared" si="22"/>
        <v>0</v>
      </c>
      <c r="G172" s="243">
        <f t="shared" si="22"/>
        <v>0</v>
      </c>
      <c r="H172" s="243">
        <f t="shared" si="22"/>
        <v>0</v>
      </c>
      <c r="I172" s="1052">
        <f t="shared" si="22"/>
        <v>0</v>
      </c>
    </row>
    <row r="173" spans="1:9" ht="22.5" hidden="1" outlineLevel="1">
      <c r="A173" s="860" t="s">
        <v>215</v>
      </c>
      <c r="B173" s="401" t="s">
        <v>216</v>
      </c>
      <c r="C173" s="401" t="s">
        <v>217</v>
      </c>
      <c r="D173" s="403">
        <v>0</v>
      </c>
      <c r="E173" s="402">
        <v>0</v>
      </c>
      <c r="F173" s="1058">
        <f t="shared" si="17"/>
        <v>0</v>
      </c>
      <c r="G173" s="402">
        <v>0</v>
      </c>
      <c r="H173" s="402">
        <v>0</v>
      </c>
      <c r="I173" s="1053">
        <f t="shared" si="18"/>
        <v>0</v>
      </c>
    </row>
    <row r="174" spans="1:9" ht="33.75" hidden="1" outlineLevel="1">
      <c r="A174" s="860"/>
      <c r="B174" s="401" t="s">
        <v>218</v>
      </c>
      <c r="C174" s="401" t="s">
        <v>219</v>
      </c>
      <c r="D174" s="402">
        <v>0</v>
      </c>
      <c r="E174" s="402">
        <v>0</v>
      </c>
      <c r="F174" s="1058">
        <f t="shared" si="17"/>
        <v>0</v>
      </c>
      <c r="G174" s="402">
        <v>0</v>
      </c>
      <c r="H174" s="402">
        <v>0</v>
      </c>
      <c r="I174" s="1053">
        <f t="shared" si="18"/>
        <v>0</v>
      </c>
    </row>
    <row r="175" spans="1:9" collapsed="1">
      <c r="A175" s="852" t="s">
        <v>220</v>
      </c>
      <c r="B175" s="852"/>
      <c r="C175" s="852"/>
      <c r="D175" s="243">
        <f t="shared" ref="D175:I175" si="23">SUM(D176:D193)</f>
        <v>2</v>
      </c>
      <c r="E175" s="243">
        <f t="shared" si="23"/>
        <v>1</v>
      </c>
      <c r="F175" s="1057">
        <f t="shared" si="23"/>
        <v>3</v>
      </c>
      <c r="G175" s="243">
        <f t="shared" si="23"/>
        <v>0</v>
      </c>
      <c r="H175" s="243">
        <f t="shared" si="23"/>
        <v>0</v>
      </c>
      <c r="I175" s="1052">
        <f t="shared" si="23"/>
        <v>0</v>
      </c>
    </row>
    <row r="176" spans="1:9" hidden="1" outlineLevel="1">
      <c r="A176" s="856" t="s">
        <v>220</v>
      </c>
      <c r="B176" s="860" t="s">
        <v>221</v>
      </c>
      <c r="C176" s="401" t="s">
        <v>222</v>
      </c>
      <c r="D176" s="402">
        <v>0</v>
      </c>
      <c r="E176" s="402">
        <v>0</v>
      </c>
      <c r="F176" s="1058">
        <f t="shared" si="17"/>
        <v>0</v>
      </c>
      <c r="G176" s="402">
        <v>0</v>
      </c>
      <c r="H176" s="402">
        <v>0</v>
      </c>
      <c r="I176" s="1053">
        <f t="shared" si="18"/>
        <v>0</v>
      </c>
    </row>
    <row r="177" spans="1:9" hidden="1" outlineLevel="1">
      <c r="A177" s="856"/>
      <c r="B177" s="860"/>
      <c r="C177" s="401" t="s">
        <v>223</v>
      </c>
      <c r="D177" s="402">
        <v>0</v>
      </c>
      <c r="E177" s="402">
        <v>0</v>
      </c>
      <c r="F177" s="1058">
        <f t="shared" si="17"/>
        <v>0</v>
      </c>
      <c r="G177" s="402">
        <v>0</v>
      </c>
      <c r="H177" s="402">
        <v>0</v>
      </c>
      <c r="I177" s="1053">
        <f t="shared" si="18"/>
        <v>0</v>
      </c>
    </row>
    <row r="178" spans="1:9" ht="22.5" hidden="1" outlineLevel="1">
      <c r="A178" s="856"/>
      <c r="B178" s="860"/>
      <c r="C178" s="401" t="s">
        <v>224</v>
      </c>
      <c r="D178" s="403">
        <v>0</v>
      </c>
      <c r="E178" s="402">
        <v>1</v>
      </c>
      <c r="F178" s="1058">
        <f t="shared" si="17"/>
        <v>1</v>
      </c>
      <c r="G178" s="402">
        <v>0</v>
      </c>
      <c r="H178" s="402">
        <v>0</v>
      </c>
      <c r="I178" s="1053">
        <f t="shared" si="18"/>
        <v>0</v>
      </c>
    </row>
    <row r="179" spans="1:9" ht="22.5" hidden="1" outlineLevel="1">
      <c r="A179" s="856"/>
      <c r="B179" s="860"/>
      <c r="C179" s="401" t="s">
        <v>225</v>
      </c>
      <c r="D179" s="402">
        <v>0</v>
      </c>
      <c r="E179" s="402">
        <v>0</v>
      </c>
      <c r="F179" s="1058">
        <f t="shared" si="17"/>
        <v>0</v>
      </c>
      <c r="G179" s="402">
        <v>0</v>
      </c>
      <c r="H179" s="402">
        <v>0</v>
      </c>
      <c r="I179" s="1053">
        <f t="shared" si="18"/>
        <v>0</v>
      </c>
    </row>
    <row r="180" spans="1:9" ht="22.5" hidden="1" outlineLevel="1">
      <c r="A180" s="856"/>
      <c r="B180" s="860"/>
      <c r="C180" s="401" t="s">
        <v>226</v>
      </c>
      <c r="D180" s="402">
        <v>0</v>
      </c>
      <c r="E180" s="402">
        <v>0</v>
      </c>
      <c r="F180" s="1058">
        <f t="shared" si="17"/>
        <v>0</v>
      </c>
      <c r="G180" s="402">
        <v>0</v>
      </c>
      <c r="H180" s="402">
        <v>0</v>
      </c>
      <c r="I180" s="1053">
        <f t="shared" si="18"/>
        <v>0</v>
      </c>
    </row>
    <row r="181" spans="1:9" ht="22.5" hidden="1" outlineLevel="1">
      <c r="A181" s="856"/>
      <c r="B181" s="860"/>
      <c r="C181" s="401" t="s">
        <v>227</v>
      </c>
      <c r="D181" s="402">
        <v>0</v>
      </c>
      <c r="E181" s="403">
        <v>0</v>
      </c>
      <c r="F181" s="1058">
        <f t="shared" si="17"/>
        <v>0</v>
      </c>
      <c r="G181" s="402">
        <v>0</v>
      </c>
      <c r="H181" s="402">
        <v>0</v>
      </c>
      <c r="I181" s="1053">
        <f t="shared" si="18"/>
        <v>0</v>
      </c>
    </row>
    <row r="182" spans="1:9" hidden="1" outlineLevel="1">
      <c r="A182" s="856"/>
      <c r="B182" s="860"/>
      <c r="C182" s="401" t="s">
        <v>228</v>
      </c>
      <c r="D182" s="402">
        <v>0</v>
      </c>
      <c r="E182" s="402">
        <v>0</v>
      </c>
      <c r="F182" s="1058">
        <f t="shared" si="17"/>
        <v>0</v>
      </c>
      <c r="G182" s="402">
        <v>0</v>
      </c>
      <c r="H182" s="402">
        <v>0</v>
      </c>
      <c r="I182" s="1053">
        <f t="shared" si="18"/>
        <v>0</v>
      </c>
    </row>
    <row r="183" spans="1:9" ht="33.75" hidden="1" outlineLevel="1">
      <c r="A183" s="856"/>
      <c r="B183" s="401" t="s">
        <v>229</v>
      </c>
      <c r="C183" s="401" t="s">
        <v>230</v>
      </c>
      <c r="D183" s="402">
        <v>1</v>
      </c>
      <c r="E183" s="402">
        <v>0</v>
      </c>
      <c r="F183" s="1058">
        <f t="shared" si="17"/>
        <v>1</v>
      </c>
      <c r="G183" s="402">
        <v>0</v>
      </c>
      <c r="H183" s="402">
        <v>0</v>
      </c>
      <c r="I183" s="1053">
        <f t="shared" si="18"/>
        <v>0</v>
      </c>
    </row>
    <row r="184" spans="1:9" ht="56.25" hidden="1" outlineLevel="1">
      <c r="A184" s="856"/>
      <c r="B184" s="401" t="s">
        <v>231</v>
      </c>
      <c r="C184" s="401" t="s">
        <v>232</v>
      </c>
      <c r="D184" s="403">
        <v>0</v>
      </c>
      <c r="E184" s="402">
        <v>0</v>
      </c>
      <c r="F184" s="1058">
        <f t="shared" si="17"/>
        <v>0</v>
      </c>
      <c r="G184" s="402">
        <v>0</v>
      </c>
      <c r="H184" s="402">
        <v>0</v>
      </c>
      <c r="I184" s="1053">
        <f t="shared" si="18"/>
        <v>0</v>
      </c>
    </row>
    <row r="185" spans="1:9" ht="22.5" hidden="1" outlineLevel="1">
      <c r="A185" s="856"/>
      <c r="B185" s="860" t="s">
        <v>233</v>
      </c>
      <c r="C185" s="401" t="s">
        <v>234</v>
      </c>
      <c r="D185" s="403">
        <v>0</v>
      </c>
      <c r="E185" s="402">
        <v>0</v>
      </c>
      <c r="F185" s="1058">
        <f t="shared" si="17"/>
        <v>0</v>
      </c>
      <c r="G185" s="402">
        <v>0</v>
      </c>
      <c r="H185" s="402">
        <v>0</v>
      </c>
      <c r="I185" s="1053">
        <f t="shared" si="18"/>
        <v>0</v>
      </c>
    </row>
    <row r="186" spans="1:9" ht="22.5" hidden="1" outlineLevel="1">
      <c r="A186" s="856"/>
      <c r="B186" s="860"/>
      <c r="C186" s="401" t="s">
        <v>235</v>
      </c>
      <c r="D186" s="402">
        <v>0</v>
      </c>
      <c r="E186" s="402">
        <v>0</v>
      </c>
      <c r="F186" s="1058">
        <f t="shared" si="17"/>
        <v>0</v>
      </c>
      <c r="G186" s="402">
        <v>0</v>
      </c>
      <c r="H186" s="402">
        <v>0</v>
      </c>
      <c r="I186" s="1053">
        <f t="shared" si="18"/>
        <v>0</v>
      </c>
    </row>
    <row r="187" spans="1:9" hidden="1" outlineLevel="1">
      <c r="A187" s="856"/>
      <c r="B187" s="860" t="s">
        <v>236</v>
      </c>
      <c r="C187" s="401" t="s">
        <v>237</v>
      </c>
      <c r="D187" s="402">
        <v>0</v>
      </c>
      <c r="E187" s="402">
        <v>0</v>
      </c>
      <c r="F187" s="1058">
        <f t="shared" si="17"/>
        <v>0</v>
      </c>
      <c r="G187" s="402">
        <v>0</v>
      </c>
      <c r="H187" s="402">
        <v>0</v>
      </c>
      <c r="I187" s="1053">
        <f t="shared" si="18"/>
        <v>0</v>
      </c>
    </row>
    <row r="188" spans="1:9" hidden="1" outlineLevel="1">
      <c r="A188" s="856"/>
      <c r="B188" s="860"/>
      <c r="C188" s="401" t="s">
        <v>238</v>
      </c>
      <c r="D188" s="402">
        <v>0</v>
      </c>
      <c r="E188" s="402">
        <v>0</v>
      </c>
      <c r="F188" s="1058">
        <f t="shared" si="17"/>
        <v>0</v>
      </c>
      <c r="G188" s="402">
        <v>0</v>
      </c>
      <c r="H188" s="402">
        <v>0</v>
      </c>
      <c r="I188" s="1053">
        <f t="shared" si="18"/>
        <v>0</v>
      </c>
    </row>
    <row r="189" spans="1:9" hidden="1" outlineLevel="1">
      <c r="A189" s="856"/>
      <c r="B189" s="860"/>
      <c r="C189" s="401" t="s">
        <v>239</v>
      </c>
      <c r="D189" s="402">
        <v>0</v>
      </c>
      <c r="E189" s="402">
        <v>0</v>
      </c>
      <c r="F189" s="1058">
        <f t="shared" si="17"/>
        <v>0</v>
      </c>
      <c r="G189" s="402">
        <v>0</v>
      </c>
      <c r="H189" s="402">
        <v>0</v>
      </c>
      <c r="I189" s="1053">
        <f t="shared" si="18"/>
        <v>0</v>
      </c>
    </row>
    <row r="190" spans="1:9" hidden="1" outlineLevel="1">
      <c r="A190" s="856"/>
      <c r="B190" s="860"/>
      <c r="C190" s="401" t="s">
        <v>240</v>
      </c>
      <c r="D190" s="402">
        <v>0</v>
      </c>
      <c r="E190" s="402">
        <v>0</v>
      </c>
      <c r="F190" s="1058">
        <f t="shared" si="17"/>
        <v>0</v>
      </c>
      <c r="G190" s="402">
        <v>0</v>
      </c>
      <c r="H190" s="402">
        <v>0</v>
      </c>
      <c r="I190" s="1053">
        <f t="shared" si="18"/>
        <v>0</v>
      </c>
    </row>
    <row r="191" spans="1:9" hidden="1" outlineLevel="1">
      <c r="A191" s="856"/>
      <c r="B191" s="860"/>
      <c r="C191" s="401" t="s">
        <v>241</v>
      </c>
      <c r="D191" s="402">
        <v>0</v>
      </c>
      <c r="E191" s="402">
        <v>0</v>
      </c>
      <c r="F191" s="1058">
        <f t="shared" si="17"/>
        <v>0</v>
      </c>
      <c r="G191" s="402">
        <v>0</v>
      </c>
      <c r="H191" s="402">
        <v>0</v>
      </c>
      <c r="I191" s="1053">
        <f t="shared" si="18"/>
        <v>0</v>
      </c>
    </row>
    <row r="192" spans="1:9" ht="22.5" hidden="1" outlineLevel="1">
      <c r="A192" s="856"/>
      <c r="B192" s="860"/>
      <c r="C192" s="401" t="s">
        <v>242</v>
      </c>
      <c r="D192" s="403">
        <v>1</v>
      </c>
      <c r="E192" s="402">
        <v>0</v>
      </c>
      <c r="F192" s="1058">
        <f t="shared" si="17"/>
        <v>1</v>
      </c>
      <c r="G192" s="402">
        <v>0</v>
      </c>
      <c r="H192" s="402">
        <v>0</v>
      </c>
      <c r="I192" s="1053">
        <f t="shared" si="18"/>
        <v>0</v>
      </c>
    </row>
    <row r="193" spans="1:9" ht="22.5" hidden="1" outlineLevel="1">
      <c r="A193" s="856"/>
      <c r="B193" s="401" t="s">
        <v>243</v>
      </c>
      <c r="C193" s="401" t="s">
        <v>244</v>
      </c>
      <c r="D193" s="402">
        <v>0</v>
      </c>
      <c r="E193" s="402">
        <v>0</v>
      </c>
      <c r="F193" s="1058">
        <f t="shared" si="17"/>
        <v>0</v>
      </c>
      <c r="G193" s="402">
        <v>0</v>
      </c>
      <c r="H193" s="402">
        <v>0</v>
      </c>
      <c r="I193" s="1053">
        <f t="shared" si="18"/>
        <v>0</v>
      </c>
    </row>
    <row r="194" spans="1:9" collapsed="1">
      <c r="A194" s="852" t="s">
        <v>245</v>
      </c>
      <c r="B194" s="852"/>
      <c r="C194" s="852"/>
      <c r="D194" s="243">
        <f t="shared" ref="D194:I194" si="24">+D195+D196</f>
        <v>1</v>
      </c>
      <c r="E194" s="243">
        <f t="shared" si="24"/>
        <v>0</v>
      </c>
      <c r="F194" s="1057">
        <f t="shared" si="24"/>
        <v>1</v>
      </c>
      <c r="G194" s="243">
        <f t="shared" si="24"/>
        <v>0</v>
      </c>
      <c r="H194" s="243">
        <f t="shared" si="24"/>
        <v>0</v>
      </c>
      <c r="I194" s="1052">
        <f t="shared" si="24"/>
        <v>0</v>
      </c>
    </row>
    <row r="195" spans="1:9" ht="22.5" hidden="1" outlineLevel="1">
      <c r="A195" s="865" t="s">
        <v>245</v>
      </c>
      <c r="B195" s="404" t="s">
        <v>246</v>
      </c>
      <c r="C195" s="404" t="s">
        <v>247</v>
      </c>
      <c r="D195" s="405">
        <v>0</v>
      </c>
      <c r="E195" s="405">
        <v>0</v>
      </c>
      <c r="F195" s="1059">
        <f t="shared" si="17"/>
        <v>0</v>
      </c>
      <c r="G195" s="405">
        <v>0</v>
      </c>
      <c r="H195" s="405">
        <v>0</v>
      </c>
      <c r="I195" s="1054">
        <f t="shared" si="18"/>
        <v>0</v>
      </c>
    </row>
    <row r="196" spans="1:9" ht="26.25" hidden="1" customHeight="1" outlineLevel="1">
      <c r="A196" s="865"/>
      <c r="B196" s="404" t="s">
        <v>248</v>
      </c>
      <c r="C196" s="404" t="s">
        <v>249</v>
      </c>
      <c r="D196" s="405">
        <v>1</v>
      </c>
      <c r="E196" s="405">
        <v>0</v>
      </c>
      <c r="F196" s="1059">
        <f t="shared" si="17"/>
        <v>1</v>
      </c>
      <c r="G196" s="405">
        <v>0</v>
      </c>
      <c r="H196" s="405">
        <v>0</v>
      </c>
      <c r="I196" s="1054">
        <f t="shared" si="18"/>
        <v>0</v>
      </c>
    </row>
    <row r="197" spans="1:9" collapsed="1">
      <c r="A197" s="852" t="s">
        <v>250</v>
      </c>
      <c r="B197" s="852"/>
      <c r="C197" s="852"/>
      <c r="D197" s="243">
        <f t="shared" ref="D197:I197" si="25">SUM(D198:D203)</f>
        <v>10</v>
      </c>
      <c r="E197" s="243">
        <f t="shared" si="25"/>
        <v>0</v>
      </c>
      <c r="F197" s="1057">
        <f t="shared" si="25"/>
        <v>10</v>
      </c>
      <c r="G197" s="243">
        <f t="shared" si="25"/>
        <v>0</v>
      </c>
      <c r="H197" s="243">
        <f t="shared" si="25"/>
        <v>0</v>
      </c>
      <c r="I197" s="1052">
        <f t="shared" si="25"/>
        <v>0</v>
      </c>
    </row>
    <row r="198" spans="1:9" ht="22.5" hidden="1" outlineLevel="1">
      <c r="A198" s="865" t="s">
        <v>250</v>
      </c>
      <c r="B198" s="866" t="s">
        <v>251</v>
      </c>
      <c r="C198" s="404" t="s">
        <v>252</v>
      </c>
      <c r="D198" s="406">
        <v>0</v>
      </c>
      <c r="E198" s="405">
        <v>0</v>
      </c>
      <c r="F198" s="1059">
        <f t="shared" si="17"/>
        <v>0</v>
      </c>
      <c r="G198" s="405">
        <v>0</v>
      </c>
      <c r="H198" s="405">
        <v>0</v>
      </c>
      <c r="I198" s="1054">
        <f t="shared" si="18"/>
        <v>0</v>
      </c>
    </row>
    <row r="199" spans="1:9" hidden="1" outlineLevel="1">
      <c r="A199" s="865"/>
      <c r="B199" s="866"/>
      <c r="C199" s="404" t="s">
        <v>253</v>
      </c>
      <c r="D199" s="406">
        <v>1</v>
      </c>
      <c r="E199" s="405">
        <v>0</v>
      </c>
      <c r="F199" s="1059">
        <f t="shared" si="17"/>
        <v>1</v>
      </c>
      <c r="G199" s="405">
        <v>0</v>
      </c>
      <c r="H199" s="405">
        <v>0</v>
      </c>
      <c r="I199" s="1054">
        <f t="shared" si="18"/>
        <v>0</v>
      </c>
    </row>
    <row r="200" spans="1:9" ht="22.5" hidden="1" outlineLevel="1">
      <c r="A200" s="865"/>
      <c r="B200" s="866" t="s">
        <v>254</v>
      </c>
      <c r="C200" s="404" t="s">
        <v>255</v>
      </c>
      <c r="D200" s="406">
        <v>3</v>
      </c>
      <c r="E200" s="406">
        <v>0</v>
      </c>
      <c r="F200" s="1059">
        <f t="shared" si="17"/>
        <v>3</v>
      </c>
      <c r="G200" s="405">
        <v>0</v>
      </c>
      <c r="H200" s="405">
        <v>0</v>
      </c>
      <c r="I200" s="1054">
        <f t="shared" si="18"/>
        <v>0</v>
      </c>
    </row>
    <row r="201" spans="1:9" ht="33.75" hidden="1" outlineLevel="1">
      <c r="A201" s="865"/>
      <c r="B201" s="866"/>
      <c r="C201" s="404" t="s">
        <v>256</v>
      </c>
      <c r="D201" s="406">
        <v>1</v>
      </c>
      <c r="E201" s="405">
        <v>0</v>
      </c>
      <c r="F201" s="1059">
        <f t="shared" si="17"/>
        <v>1</v>
      </c>
      <c r="G201" s="405">
        <v>0</v>
      </c>
      <c r="H201" s="405">
        <v>0</v>
      </c>
      <c r="I201" s="1054">
        <f t="shared" si="18"/>
        <v>0</v>
      </c>
    </row>
    <row r="202" spans="1:9" hidden="1" outlineLevel="1">
      <c r="A202" s="865"/>
      <c r="B202" s="866"/>
      <c r="C202" s="404" t="s">
        <v>257</v>
      </c>
      <c r="D202" s="405">
        <v>4</v>
      </c>
      <c r="E202" s="405">
        <v>0</v>
      </c>
      <c r="F202" s="1059">
        <f t="shared" si="17"/>
        <v>4</v>
      </c>
      <c r="G202" s="405">
        <v>0</v>
      </c>
      <c r="H202" s="405">
        <v>0</v>
      </c>
      <c r="I202" s="1054">
        <f t="shared" si="18"/>
        <v>0</v>
      </c>
    </row>
    <row r="203" spans="1:9" hidden="1" outlineLevel="1">
      <c r="A203" s="865"/>
      <c r="B203" s="866"/>
      <c r="C203" s="404" t="s">
        <v>258</v>
      </c>
      <c r="D203" s="405">
        <v>1</v>
      </c>
      <c r="E203" s="405">
        <v>0</v>
      </c>
      <c r="F203" s="1059">
        <f t="shared" si="17"/>
        <v>1</v>
      </c>
      <c r="G203" s="405">
        <v>0</v>
      </c>
      <c r="H203" s="405">
        <v>0</v>
      </c>
      <c r="I203" s="1054">
        <f t="shared" si="18"/>
        <v>0</v>
      </c>
    </row>
    <row r="204" spans="1:9" collapsed="1">
      <c r="A204" s="852" t="s">
        <v>259</v>
      </c>
      <c r="B204" s="852"/>
      <c r="C204" s="852"/>
      <c r="D204" s="243">
        <f t="shared" ref="D204:I204" si="26">SUM(D205:D229)</f>
        <v>48</v>
      </c>
      <c r="E204" s="243">
        <f t="shared" si="26"/>
        <v>1</v>
      </c>
      <c r="F204" s="1057">
        <f t="shared" si="26"/>
        <v>49</v>
      </c>
      <c r="G204" s="243">
        <f t="shared" si="26"/>
        <v>0</v>
      </c>
      <c r="H204" s="243">
        <f t="shared" si="26"/>
        <v>0</v>
      </c>
      <c r="I204" s="1052">
        <f t="shared" si="26"/>
        <v>0</v>
      </c>
    </row>
    <row r="205" spans="1:9" hidden="1" outlineLevel="1">
      <c r="A205" s="865" t="s">
        <v>259</v>
      </c>
      <c r="B205" s="866" t="s">
        <v>260</v>
      </c>
      <c r="C205" s="404" t="s">
        <v>261</v>
      </c>
      <c r="D205" s="406">
        <v>0</v>
      </c>
      <c r="E205" s="405">
        <v>0</v>
      </c>
      <c r="F205" s="1059">
        <f t="shared" si="17"/>
        <v>0</v>
      </c>
      <c r="G205" s="405">
        <v>0</v>
      </c>
      <c r="H205" s="405">
        <v>0</v>
      </c>
      <c r="I205" s="1054">
        <f t="shared" si="18"/>
        <v>0</v>
      </c>
    </row>
    <row r="206" spans="1:9" hidden="1" outlineLevel="1">
      <c r="A206" s="865"/>
      <c r="B206" s="866"/>
      <c r="C206" s="404" t="s">
        <v>262</v>
      </c>
      <c r="D206" s="406">
        <v>0</v>
      </c>
      <c r="E206" s="405">
        <v>0</v>
      </c>
      <c r="F206" s="1059">
        <f t="shared" si="17"/>
        <v>0</v>
      </c>
      <c r="G206" s="405">
        <v>0</v>
      </c>
      <c r="H206" s="405">
        <v>0</v>
      </c>
      <c r="I206" s="1054">
        <f t="shared" si="18"/>
        <v>0</v>
      </c>
    </row>
    <row r="207" spans="1:9" hidden="1" outlineLevel="1">
      <c r="A207" s="865"/>
      <c r="B207" s="866"/>
      <c r="C207" s="404" t="s">
        <v>263</v>
      </c>
      <c r="D207" s="405">
        <v>0</v>
      </c>
      <c r="E207" s="405">
        <v>0</v>
      </c>
      <c r="F207" s="1059">
        <f t="shared" si="17"/>
        <v>0</v>
      </c>
      <c r="G207" s="405">
        <v>0</v>
      </c>
      <c r="H207" s="405">
        <v>0</v>
      </c>
      <c r="I207" s="1054">
        <f t="shared" si="18"/>
        <v>0</v>
      </c>
    </row>
    <row r="208" spans="1:9" hidden="1" outlineLevel="1">
      <c r="A208" s="865"/>
      <c r="B208" s="866"/>
      <c r="C208" s="404" t="s">
        <v>264</v>
      </c>
      <c r="D208" s="405">
        <v>0</v>
      </c>
      <c r="E208" s="405">
        <v>0</v>
      </c>
      <c r="F208" s="1059">
        <f t="shared" si="17"/>
        <v>0</v>
      </c>
      <c r="G208" s="405">
        <v>0</v>
      </c>
      <c r="H208" s="405">
        <v>0</v>
      </c>
      <c r="I208" s="1054">
        <f t="shared" si="18"/>
        <v>0</v>
      </c>
    </row>
    <row r="209" spans="1:9" ht="22.5" hidden="1" outlineLevel="1">
      <c r="A209" s="865"/>
      <c r="B209" s="866"/>
      <c r="C209" s="404" t="s">
        <v>265</v>
      </c>
      <c r="D209" s="406">
        <v>2</v>
      </c>
      <c r="E209" s="405">
        <v>0</v>
      </c>
      <c r="F209" s="1059">
        <f t="shared" si="17"/>
        <v>2</v>
      </c>
      <c r="G209" s="405">
        <v>0</v>
      </c>
      <c r="H209" s="405">
        <v>0</v>
      </c>
      <c r="I209" s="1054">
        <f t="shared" si="18"/>
        <v>0</v>
      </c>
    </row>
    <row r="210" spans="1:9" ht="22.5" hidden="1" outlineLevel="1">
      <c r="A210" s="865"/>
      <c r="B210" s="404" t="s">
        <v>266</v>
      </c>
      <c r="C210" s="404" t="s">
        <v>267</v>
      </c>
      <c r="D210" s="406">
        <v>0</v>
      </c>
      <c r="E210" s="405">
        <v>1</v>
      </c>
      <c r="F210" s="1059">
        <f t="shared" si="17"/>
        <v>1</v>
      </c>
      <c r="G210" s="405">
        <v>0</v>
      </c>
      <c r="H210" s="405">
        <v>0</v>
      </c>
      <c r="I210" s="1054">
        <f t="shared" si="18"/>
        <v>0</v>
      </c>
    </row>
    <row r="211" spans="1:9" ht="22.5" hidden="1" outlineLevel="1">
      <c r="A211" s="865"/>
      <c r="B211" s="866" t="s">
        <v>268</v>
      </c>
      <c r="C211" s="404" t="s">
        <v>269</v>
      </c>
      <c r="D211" s="406">
        <v>2</v>
      </c>
      <c r="E211" s="405">
        <v>0</v>
      </c>
      <c r="F211" s="1059">
        <f t="shared" si="17"/>
        <v>2</v>
      </c>
      <c r="G211" s="405">
        <v>0</v>
      </c>
      <c r="H211" s="405">
        <v>0</v>
      </c>
      <c r="I211" s="1054">
        <f t="shared" si="18"/>
        <v>0</v>
      </c>
    </row>
    <row r="212" spans="1:9" ht="22.5" hidden="1" outlineLevel="1">
      <c r="A212" s="865"/>
      <c r="B212" s="866"/>
      <c r="C212" s="404" t="s">
        <v>270</v>
      </c>
      <c r="D212" s="406">
        <v>5</v>
      </c>
      <c r="E212" s="405">
        <v>0</v>
      </c>
      <c r="F212" s="1059">
        <f t="shared" si="17"/>
        <v>5</v>
      </c>
      <c r="G212" s="405">
        <v>0</v>
      </c>
      <c r="H212" s="405">
        <v>0</v>
      </c>
      <c r="I212" s="1054">
        <f t="shared" si="18"/>
        <v>0</v>
      </c>
    </row>
    <row r="213" spans="1:9" hidden="1" outlineLevel="1">
      <c r="A213" s="865"/>
      <c r="B213" s="866" t="s">
        <v>271</v>
      </c>
      <c r="C213" s="404" t="s">
        <v>272</v>
      </c>
      <c r="D213" s="405">
        <v>1</v>
      </c>
      <c r="E213" s="405">
        <v>0</v>
      </c>
      <c r="F213" s="1059">
        <f t="shared" si="17"/>
        <v>1</v>
      </c>
      <c r="G213" s="405">
        <v>0</v>
      </c>
      <c r="H213" s="405">
        <v>0</v>
      </c>
      <c r="I213" s="1054">
        <f t="shared" si="18"/>
        <v>0</v>
      </c>
    </row>
    <row r="214" spans="1:9" ht="22.5" hidden="1" outlineLevel="1">
      <c r="A214" s="865"/>
      <c r="B214" s="866"/>
      <c r="C214" s="404" t="s">
        <v>273</v>
      </c>
      <c r="D214" s="405">
        <v>2</v>
      </c>
      <c r="E214" s="405">
        <v>0</v>
      </c>
      <c r="F214" s="1059">
        <f t="shared" si="17"/>
        <v>2</v>
      </c>
      <c r="G214" s="405">
        <v>0</v>
      </c>
      <c r="H214" s="405">
        <v>0</v>
      </c>
      <c r="I214" s="1054">
        <f t="shared" si="18"/>
        <v>0</v>
      </c>
    </row>
    <row r="215" spans="1:9" ht="22.5" hidden="1" outlineLevel="1">
      <c r="A215" s="865"/>
      <c r="B215" s="866"/>
      <c r="C215" s="404" t="s">
        <v>274</v>
      </c>
      <c r="D215" s="405">
        <v>0</v>
      </c>
      <c r="E215" s="405">
        <v>0</v>
      </c>
      <c r="F215" s="1059">
        <f t="shared" si="17"/>
        <v>0</v>
      </c>
      <c r="G215" s="405">
        <v>0</v>
      </c>
      <c r="H215" s="405">
        <v>0</v>
      </c>
      <c r="I215" s="1054">
        <f t="shared" si="18"/>
        <v>0</v>
      </c>
    </row>
    <row r="216" spans="1:9" hidden="1" outlineLevel="1">
      <c r="A216" s="865"/>
      <c r="B216" s="866"/>
      <c r="C216" s="404" t="s">
        <v>275</v>
      </c>
      <c r="D216" s="405">
        <v>0</v>
      </c>
      <c r="E216" s="405">
        <v>0</v>
      </c>
      <c r="F216" s="1059">
        <f t="shared" si="17"/>
        <v>0</v>
      </c>
      <c r="G216" s="405">
        <v>0</v>
      </c>
      <c r="H216" s="405">
        <v>0</v>
      </c>
      <c r="I216" s="1054">
        <f t="shared" si="18"/>
        <v>0</v>
      </c>
    </row>
    <row r="217" spans="1:9" ht="22.5" hidden="1" outlineLevel="1">
      <c r="A217" s="865"/>
      <c r="B217" s="866"/>
      <c r="C217" s="404" t="s">
        <v>276</v>
      </c>
      <c r="D217" s="405">
        <v>0</v>
      </c>
      <c r="E217" s="405">
        <v>0</v>
      </c>
      <c r="F217" s="1059">
        <f t="shared" si="17"/>
        <v>0</v>
      </c>
      <c r="G217" s="405">
        <v>0</v>
      </c>
      <c r="H217" s="405">
        <v>0</v>
      </c>
      <c r="I217" s="1054">
        <f t="shared" si="18"/>
        <v>0</v>
      </c>
    </row>
    <row r="218" spans="1:9" hidden="1" outlineLevel="1">
      <c r="A218" s="865"/>
      <c r="B218" s="866" t="s">
        <v>277</v>
      </c>
      <c r="C218" s="404" t="s">
        <v>278</v>
      </c>
      <c r="D218" s="406">
        <v>5</v>
      </c>
      <c r="E218" s="405">
        <v>0</v>
      </c>
      <c r="F218" s="1059">
        <f t="shared" si="17"/>
        <v>5</v>
      </c>
      <c r="G218" s="405">
        <v>0</v>
      </c>
      <c r="H218" s="405">
        <v>0</v>
      </c>
      <c r="I218" s="1054">
        <f t="shared" si="18"/>
        <v>0</v>
      </c>
    </row>
    <row r="219" spans="1:9" hidden="1" outlineLevel="1">
      <c r="A219" s="865"/>
      <c r="B219" s="866"/>
      <c r="C219" s="404" t="s">
        <v>279</v>
      </c>
      <c r="D219" s="405">
        <v>1</v>
      </c>
      <c r="E219" s="405">
        <v>0</v>
      </c>
      <c r="F219" s="1059">
        <f t="shared" si="17"/>
        <v>1</v>
      </c>
      <c r="G219" s="405">
        <v>0</v>
      </c>
      <c r="H219" s="405">
        <v>0</v>
      </c>
      <c r="I219" s="1054">
        <f t="shared" si="18"/>
        <v>0</v>
      </c>
    </row>
    <row r="220" spans="1:9" ht="22.5" hidden="1" outlineLevel="1">
      <c r="A220" s="865"/>
      <c r="B220" s="866"/>
      <c r="C220" s="404" t="s">
        <v>280</v>
      </c>
      <c r="D220" s="405">
        <v>0</v>
      </c>
      <c r="E220" s="405">
        <v>0</v>
      </c>
      <c r="F220" s="1059">
        <f t="shared" ref="F220:F288" si="27">+E220+D220</f>
        <v>0</v>
      </c>
      <c r="G220" s="405">
        <v>0</v>
      </c>
      <c r="H220" s="405">
        <v>0</v>
      </c>
      <c r="I220" s="1054">
        <f t="shared" ref="I220:I288" si="28">+H220+G220</f>
        <v>0</v>
      </c>
    </row>
    <row r="221" spans="1:9" hidden="1" outlineLevel="1">
      <c r="A221" s="865"/>
      <c r="B221" s="866" t="s">
        <v>281</v>
      </c>
      <c r="C221" s="404" t="s">
        <v>282</v>
      </c>
      <c r="D221" s="406">
        <v>11</v>
      </c>
      <c r="E221" s="405">
        <v>0</v>
      </c>
      <c r="F221" s="1059">
        <f t="shared" si="27"/>
        <v>11</v>
      </c>
      <c r="G221" s="405">
        <v>0</v>
      </c>
      <c r="H221" s="405">
        <v>0</v>
      </c>
      <c r="I221" s="1054">
        <f t="shared" si="28"/>
        <v>0</v>
      </c>
    </row>
    <row r="222" spans="1:9" hidden="1" outlineLevel="1">
      <c r="A222" s="865"/>
      <c r="B222" s="866"/>
      <c r="C222" s="404" t="s">
        <v>283</v>
      </c>
      <c r="D222" s="405">
        <v>0</v>
      </c>
      <c r="E222" s="405">
        <v>0</v>
      </c>
      <c r="F222" s="1059">
        <f t="shared" si="27"/>
        <v>0</v>
      </c>
      <c r="G222" s="405">
        <v>0</v>
      </c>
      <c r="H222" s="405">
        <v>0</v>
      </c>
      <c r="I222" s="1054">
        <f t="shared" si="28"/>
        <v>0</v>
      </c>
    </row>
    <row r="223" spans="1:9" hidden="1" outlineLevel="1">
      <c r="A223" s="865"/>
      <c r="B223" s="866"/>
      <c r="C223" s="404" t="s">
        <v>284</v>
      </c>
      <c r="D223" s="406">
        <v>2</v>
      </c>
      <c r="E223" s="405">
        <v>0</v>
      </c>
      <c r="F223" s="1059">
        <f t="shared" si="27"/>
        <v>2</v>
      </c>
      <c r="G223" s="405">
        <v>0</v>
      </c>
      <c r="H223" s="405">
        <v>0</v>
      </c>
      <c r="I223" s="1054">
        <f t="shared" si="28"/>
        <v>0</v>
      </c>
    </row>
    <row r="224" spans="1:9" hidden="1" outlineLevel="1">
      <c r="A224" s="865"/>
      <c r="B224" s="866"/>
      <c r="C224" s="404" t="s">
        <v>285</v>
      </c>
      <c r="D224" s="405">
        <v>0</v>
      </c>
      <c r="E224" s="405">
        <v>0</v>
      </c>
      <c r="F224" s="1059">
        <f t="shared" si="27"/>
        <v>0</v>
      </c>
      <c r="G224" s="405">
        <v>0</v>
      </c>
      <c r="H224" s="405">
        <v>0</v>
      </c>
      <c r="I224" s="1054">
        <f t="shared" si="28"/>
        <v>0</v>
      </c>
    </row>
    <row r="225" spans="1:9" hidden="1" outlineLevel="1">
      <c r="A225" s="865"/>
      <c r="B225" s="866"/>
      <c r="C225" s="404" t="s">
        <v>286</v>
      </c>
      <c r="D225" s="405">
        <v>1</v>
      </c>
      <c r="E225" s="405">
        <v>0</v>
      </c>
      <c r="F225" s="1059">
        <f t="shared" si="27"/>
        <v>1</v>
      </c>
      <c r="G225" s="405">
        <v>0</v>
      </c>
      <c r="H225" s="405">
        <v>0</v>
      </c>
      <c r="I225" s="1054">
        <f t="shared" si="28"/>
        <v>0</v>
      </c>
    </row>
    <row r="226" spans="1:9" ht="22.5" hidden="1" outlineLevel="1">
      <c r="A226" s="865"/>
      <c r="B226" s="866"/>
      <c r="C226" s="404" t="s">
        <v>287</v>
      </c>
      <c r="D226" s="406">
        <v>3</v>
      </c>
      <c r="E226" s="405">
        <v>0</v>
      </c>
      <c r="F226" s="1059">
        <f t="shared" si="27"/>
        <v>3</v>
      </c>
      <c r="G226" s="405">
        <v>0</v>
      </c>
      <c r="H226" s="405">
        <v>0</v>
      </c>
      <c r="I226" s="1054">
        <f t="shared" si="28"/>
        <v>0</v>
      </c>
    </row>
    <row r="227" spans="1:9" ht="56.25" hidden="1" outlineLevel="1">
      <c r="A227" s="865"/>
      <c r="B227" s="404" t="s">
        <v>288</v>
      </c>
      <c r="C227" s="404" t="s">
        <v>289</v>
      </c>
      <c r="D227" s="406">
        <v>12</v>
      </c>
      <c r="E227" s="405">
        <v>0</v>
      </c>
      <c r="F227" s="1059">
        <f t="shared" si="27"/>
        <v>12</v>
      </c>
      <c r="G227" s="405">
        <v>0</v>
      </c>
      <c r="H227" s="405">
        <v>0</v>
      </c>
      <c r="I227" s="1054">
        <f t="shared" si="28"/>
        <v>0</v>
      </c>
    </row>
    <row r="228" spans="1:9" hidden="1" outlineLevel="1">
      <c r="A228" s="865"/>
      <c r="B228" s="866" t="s">
        <v>290</v>
      </c>
      <c r="C228" s="404" t="s">
        <v>291</v>
      </c>
      <c r="D228" s="405">
        <v>0</v>
      </c>
      <c r="E228" s="405">
        <v>0</v>
      </c>
      <c r="F228" s="1059">
        <f t="shared" si="27"/>
        <v>0</v>
      </c>
      <c r="G228" s="405">
        <v>0</v>
      </c>
      <c r="H228" s="405">
        <v>0</v>
      </c>
      <c r="I228" s="1054">
        <f t="shared" si="28"/>
        <v>0</v>
      </c>
    </row>
    <row r="229" spans="1:9" ht="22.5" hidden="1" outlineLevel="1">
      <c r="A229" s="865"/>
      <c r="B229" s="866"/>
      <c r="C229" s="404" t="s">
        <v>292</v>
      </c>
      <c r="D229" s="405">
        <v>1</v>
      </c>
      <c r="E229" s="405">
        <v>0</v>
      </c>
      <c r="F229" s="1059">
        <f t="shared" si="27"/>
        <v>1</v>
      </c>
      <c r="G229" s="405">
        <v>0</v>
      </c>
      <c r="H229" s="405">
        <v>0</v>
      </c>
      <c r="I229" s="1054">
        <f t="shared" si="28"/>
        <v>0</v>
      </c>
    </row>
    <row r="230" spans="1:9" collapsed="1">
      <c r="A230" s="852" t="s">
        <v>293</v>
      </c>
      <c r="B230" s="852"/>
      <c r="C230" s="852"/>
      <c r="D230" s="243">
        <f t="shared" ref="D230:I230" si="29">SUM(D231:D246)</f>
        <v>13</v>
      </c>
      <c r="E230" s="243">
        <f t="shared" si="29"/>
        <v>1</v>
      </c>
      <c r="F230" s="1057">
        <f t="shared" si="29"/>
        <v>14</v>
      </c>
      <c r="G230" s="243">
        <f t="shared" si="29"/>
        <v>0</v>
      </c>
      <c r="H230" s="243">
        <f t="shared" si="29"/>
        <v>0</v>
      </c>
      <c r="I230" s="1052">
        <f t="shared" si="29"/>
        <v>0</v>
      </c>
    </row>
    <row r="231" spans="1:9" ht="45" hidden="1" outlineLevel="1">
      <c r="A231" s="865" t="s">
        <v>293</v>
      </c>
      <c r="B231" s="404" t="s">
        <v>294</v>
      </c>
      <c r="C231" s="404" t="s">
        <v>295</v>
      </c>
      <c r="D231" s="406">
        <v>5</v>
      </c>
      <c r="E231" s="405">
        <v>0</v>
      </c>
      <c r="F231" s="1059">
        <f t="shared" si="27"/>
        <v>5</v>
      </c>
      <c r="G231" s="405">
        <v>0</v>
      </c>
      <c r="H231" s="405">
        <v>0</v>
      </c>
      <c r="I231" s="1054">
        <f t="shared" si="28"/>
        <v>0</v>
      </c>
    </row>
    <row r="232" spans="1:9" ht="56.25" hidden="1" outlineLevel="1">
      <c r="A232" s="865"/>
      <c r="B232" s="404" t="s">
        <v>296</v>
      </c>
      <c r="C232" s="404" t="s">
        <v>297</v>
      </c>
      <c r="D232" s="406">
        <v>1</v>
      </c>
      <c r="E232" s="405">
        <v>0</v>
      </c>
      <c r="F232" s="1059">
        <f t="shared" si="27"/>
        <v>1</v>
      </c>
      <c r="G232" s="405">
        <v>0</v>
      </c>
      <c r="H232" s="405">
        <v>0</v>
      </c>
      <c r="I232" s="1054">
        <f t="shared" si="28"/>
        <v>0</v>
      </c>
    </row>
    <row r="233" spans="1:9" hidden="1" outlineLevel="1">
      <c r="A233" s="865"/>
      <c r="B233" s="866" t="s">
        <v>298</v>
      </c>
      <c r="C233" s="404" t="s">
        <v>299</v>
      </c>
      <c r="D233" s="405">
        <v>0</v>
      </c>
      <c r="E233" s="405">
        <v>0</v>
      </c>
      <c r="F233" s="1059">
        <f t="shared" si="27"/>
        <v>0</v>
      </c>
      <c r="G233" s="405">
        <v>0</v>
      </c>
      <c r="H233" s="405">
        <v>0</v>
      </c>
      <c r="I233" s="1054">
        <f t="shared" si="28"/>
        <v>0</v>
      </c>
    </row>
    <row r="234" spans="1:9" hidden="1" outlineLevel="1">
      <c r="A234" s="865"/>
      <c r="B234" s="866"/>
      <c r="C234" s="404" t="s">
        <v>300</v>
      </c>
      <c r="D234" s="405">
        <v>0</v>
      </c>
      <c r="E234" s="405">
        <v>0</v>
      </c>
      <c r="F234" s="1059">
        <f t="shared" si="27"/>
        <v>0</v>
      </c>
      <c r="G234" s="405">
        <v>0</v>
      </c>
      <c r="H234" s="405">
        <v>0</v>
      </c>
      <c r="I234" s="1054">
        <f t="shared" si="28"/>
        <v>0</v>
      </c>
    </row>
    <row r="235" spans="1:9" hidden="1" outlineLevel="1">
      <c r="A235" s="865"/>
      <c r="B235" s="866"/>
      <c r="C235" s="404" t="s">
        <v>301</v>
      </c>
      <c r="D235" s="405">
        <v>0</v>
      </c>
      <c r="E235" s="405">
        <v>0</v>
      </c>
      <c r="F235" s="1059">
        <f t="shared" si="27"/>
        <v>0</v>
      </c>
      <c r="G235" s="405">
        <v>0</v>
      </c>
      <c r="H235" s="405">
        <v>0</v>
      </c>
      <c r="I235" s="1054">
        <f t="shared" si="28"/>
        <v>0</v>
      </c>
    </row>
    <row r="236" spans="1:9" hidden="1" outlineLevel="1">
      <c r="A236" s="865"/>
      <c r="B236" s="866"/>
      <c r="C236" s="404" t="s">
        <v>302</v>
      </c>
      <c r="D236" s="405">
        <v>0</v>
      </c>
      <c r="E236" s="405">
        <v>0</v>
      </c>
      <c r="F236" s="1059">
        <f t="shared" si="27"/>
        <v>0</v>
      </c>
      <c r="G236" s="405">
        <v>0</v>
      </c>
      <c r="H236" s="405">
        <v>0</v>
      </c>
      <c r="I236" s="1054">
        <f t="shared" si="28"/>
        <v>0</v>
      </c>
    </row>
    <row r="237" spans="1:9" hidden="1" outlineLevel="1">
      <c r="A237" s="865"/>
      <c r="B237" s="866" t="s">
        <v>303</v>
      </c>
      <c r="C237" s="404" t="s">
        <v>304</v>
      </c>
      <c r="D237" s="405">
        <v>0</v>
      </c>
      <c r="E237" s="405">
        <v>0</v>
      </c>
      <c r="F237" s="1059">
        <f t="shared" si="27"/>
        <v>0</v>
      </c>
      <c r="G237" s="405">
        <v>0</v>
      </c>
      <c r="H237" s="405">
        <v>0</v>
      </c>
      <c r="I237" s="1054">
        <f t="shared" si="28"/>
        <v>0</v>
      </c>
    </row>
    <row r="238" spans="1:9" hidden="1" outlineLevel="1">
      <c r="A238" s="865"/>
      <c r="B238" s="866"/>
      <c r="C238" s="404" t="s">
        <v>305</v>
      </c>
      <c r="D238" s="406">
        <v>1</v>
      </c>
      <c r="E238" s="405">
        <v>0</v>
      </c>
      <c r="F238" s="1059">
        <f t="shared" si="27"/>
        <v>1</v>
      </c>
      <c r="G238" s="405">
        <v>0</v>
      </c>
      <c r="H238" s="405">
        <v>0</v>
      </c>
      <c r="I238" s="1054">
        <f t="shared" si="28"/>
        <v>0</v>
      </c>
    </row>
    <row r="239" spans="1:9" hidden="1" outlineLevel="1">
      <c r="A239" s="865"/>
      <c r="B239" s="866"/>
      <c r="C239" s="404" t="s">
        <v>306</v>
      </c>
      <c r="D239" s="406">
        <v>1</v>
      </c>
      <c r="E239" s="405">
        <v>0</v>
      </c>
      <c r="F239" s="1059">
        <f t="shared" si="27"/>
        <v>1</v>
      </c>
      <c r="G239" s="405">
        <v>0</v>
      </c>
      <c r="H239" s="405">
        <v>0</v>
      </c>
      <c r="I239" s="1054">
        <f t="shared" si="28"/>
        <v>0</v>
      </c>
    </row>
    <row r="240" spans="1:9" hidden="1" outlineLevel="1">
      <c r="A240" s="865"/>
      <c r="B240" s="866"/>
      <c r="C240" s="404" t="s">
        <v>307</v>
      </c>
      <c r="D240" s="406">
        <v>0</v>
      </c>
      <c r="E240" s="405">
        <v>0</v>
      </c>
      <c r="F240" s="1059">
        <f t="shared" si="27"/>
        <v>0</v>
      </c>
      <c r="G240" s="405">
        <v>0</v>
      </c>
      <c r="H240" s="405">
        <v>0</v>
      </c>
      <c r="I240" s="1054">
        <f t="shared" si="28"/>
        <v>0</v>
      </c>
    </row>
    <row r="241" spans="1:9" hidden="1" outlineLevel="1">
      <c r="A241" s="865"/>
      <c r="B241" s="866"/>
      <c r="C241" s="404" t="s">
        <v>308</v>
      </c>
      <c r="D241" s="405">
        <v>1</v>
      </c>
      <c r="E241" s="405">
        <v>0</v>
      </c>
      <c r="F241" s="1059">
        <f t="shared" si="27"/>
        <v>1</v>
      </c>
      <c r="G241" s="405">
        <v>0</v>
      </c>
      <c r="H241" s="405">
        <v>0</v>
      </c>
      <c r="I241" s="1054">
        <f t="shared" si="28"/>
        <v>0</v>
      </c>
    </row>
    <row r="242" spans="1:9" hidden="1" outlineLevel="1">
      <c r="A242" s="865"/>
      <c r="B242" s="866"/>
      <c r="C242" s="404" t="s">
        <v>309</v>
      </c>
      <c r="D242" s="405">
        <v>0</v>
      </c>
      <c r="E242" s="405">
        <v>0</v>
      </c>
      <c r="F242" s="1059">
        <f t="shared" si="27"/>
        <v>0</v>
      </c>
      <c r="G242" s="405">
        <v>0</v>
      </c>
      <c r="H242" s="405">
        <v>0</v>
      </c>
      <c r="I242" s="1054">
        <f t="shared" si="28"/>
        <v>0</v>
      </c>
    </row>
    <row r="243" spans="1:9" hidden="1" outlineLevel="1">
      <c r="A243" s="865"/>
      <c r="B243" s="866" t="s">
        <v>310</v>
      </c>
      <c r="C243" s="404" t="s">
        <v>311</v>
      </c>
      <c r="D243" s="406">
        <v>2</v>
      </c>
      <c r="E243" s="405">
        <v>0</v>
      </c>
      <c r="F243" s="1059">
        <f t="shared" si="27"/>
        <v>2</v>
      </c>
      <c r="G243" s="405">
        <v>0</v>
      </c>
      <c r="H243" s="405">
        <v>0</v>
      </c>
      <c r="I243" s="1054">
        <f t="shared" si="28"/>
        <v>0</v>
      </c>
    </row>
    <row r="244" spans="1:9" hidden="1" outlineLevel="1">
      <c r="A244" s="865"/>
      <c r="B244" s="866"/>
      <c r="C244" s="404" t="s">
        <v>312</v>
      </c>
      <c r="D244" s="405">
        <v>0</v>
      </c>
      <c r="E244" s="405">
        <v>0</v>
      </c>
      <c r="F244" s="1059">
        <f t="shared" si="27"/>
        <v>0</v>
      </c>
      <c r="G244" s="405">
        <v>0</v>
      </c>
      <c r="H244" s="405">
        <v>0</v>
      </c>
      <c r="I244" s="1054">
        <f t="shared" si="28"/>
        <v>0</v>
      </c>
    </row>
    <row r="245" spans="1:9" hidden="1" outlineLevel="1">
      <c r="A245" s="865"/>
      <c r="B245" s="866"/>
      <c r="C245" s="404" t="s">
        <v>313</v>
      </c>
      <c r="D245" s="406">
        <v>2</v>
      </c>
      <c r="E245" s="405">
        <v>1</v>
      </c>
      <c r="F245" s="1059">
        <f t="shared" si="27"/>
        <v>3</v>
      </c>
      <c r="G245" s="405">
        <v>0</v>
      </c>
      <c r="H245" s="405">
        <v>0</v>
      </c>
      <c r="I245" s="1054">
        <f t="shared" si="28"/>
        <v>0</v>
      </c>
    </row>
    <row r="246" spans="1:9" hidden="1" outlineLevel="1">
      <c r="A246" s="865"/>
      <c r="B246" s="866"/>
      <c r="C246" s="404" t="s">
        <v>314</v>
      </c>
      <c r="D246" s="406">
        <v>0</v>
      </c>
      <c r="E246" s="405">
        <v>0</v>
      </c>
      <c r="F246" s="1059">
        <f t="shared" si="27"/>
        <v>0</v>
      </c>
      <c r="G246" s="405">
        <v>0</v>
      </c>
      <c r="H246" s="405">
        <v>0</v>
      </c>
      <c r="I246" s="1054">
        <f t="shared" si="28"/>
        <v>0</v>
      </c>
    </row>
    <row r="247" spans="1:9" collapsed="1">
      <c r="A247" s="852" t="s">
        <v>315</v>
      </c>
      <c r="B247" s="852"/>
      <c r="C247" s="852"/>
      <c r="D247" s="243">
        <f t="shared" ref="D247:I247" si="30">SUM(D248:D264)</f>
        <v>30</v>
      </c>
      <c r="E247" s="243">
        <f t="shared" si="30"/>
        <v>1</v>
      </c>
      <c r="F247" s="1057">
        <f t="shared" si="30"/>
        <v>31</v>
      </c>
      <c r="G247" s="243">
        <f t="shared" si="30"/>
        <v>0</v>
      </c>
      <c r="H247" s="243">
        <f t="shared" si="30"/>
        <v>0</v>
      </c>
      <c r="I247" s="1052">
        <f t="shared" si="30"/>
        <v>0</v>
      </c>
    </row>
    <row r="248" spans="1:9" hidden="1" outlineLevel="1">
      <c r="A248" s="865" t="s">
        <v>315</v>
      </c>
      <c r="B248" s="866" t="s">
        <v>316</v>
      </c>
      <c r="C248" s="404" t="s">
        <v>317</v>
      </c>
      <c r="D248" s="406">
        <v>3</v>
      </c>
      <c r="E248" s="405">
        <v>0</v>
      </c>
      <c r="F248" s="1059">
        <f t="shared" si="27"/>
        <v>3</v>
      </c>
      <c r="G248" s="405">
        <v>0</v>
      </c>
      <c r="H248" s="405">
        <v>0</v>
      </c>
      <c r="I248" s="1054">
        <f t="shared" si="28"/>
        <v>0</v>
      </c>
    </row>
    <row r="249" spans="1:9" hidden="1" outlineLevel="1">
      <c r="A249" s="865"/>
      <c r="B249" s="866"/>
      <c r="C249" s="404" t="s">
        <v>318</v>
      </c>
      <c r="D249" s="406">
        <v>4</v>
      </c>
      <c r="E249" s="405">
        <v>0</v>
      </c>
      <c r="F249" s="1059">
        <f t="shared" si="27"/>
        <v>4</v>
      </c>
      <c r="G249" s="405">
        <v>0</v>
      </c>
      <c r="H249" s="405">
        <v>0</v>
      </c>
      <c r="I249" s="1054">
        <f t="shared" si="28"/>
        <v>0</v>
      </c>
    </row>
    <row r="250" spans="1:9" ht="33.75" hidden="1" outlineLevel="1">
      <c r="A250" s="865"/>
      <c r="B250" s="866" t="s">
        <v>319</v>
      </c>
      <c r="C250" s="404" t="s">
        <v>320</v>
      </c>
      <c r="D250" s="405">
        <v>0</v>
      </c>
      <c r="E250" s="405">
        <v>0</v>
      </c>
      <c r="F250" s="1059">
        <f t="shared" si="27"/>
        <v>0</v>
      </c>
      <c r="G250" s="405">
        <v>0</v>
      </c>
      <c r="H250" s="405">
        <v>0</v>
      </c>
      <c r="I250" s="1054">
        <f t="shared" si="28"/>
        <v>0</v>
      </c>
    </row>
    <row r="251" spans="1:9" ht="33.75" hidden="1" outlineLevel="1">
      <c r="A251" s="865"/>
      <c r="B251" s="866"/>
      <c r="C251" s="404" t="s">
        <v>321</v>
      </c>
      <c r="D251" s="406">
        <v>1</v>
      </c>
      <c r="E251" s="405">
        <v>0</v>
      </c>
      <c r="F251" s="1059">
        <f t="shared" si="27"/>
        <v>1</v>
      </c>
      <c r="G251" s="405">
        <v>0</v>
      </c>
      <c r="H251" s="405">
        <v>0</v>
      </c>
      <c r="I251" s="1054">
        <f t="shared" si="28"/>
        <v>0</v>
      </c>
    </row>
    <row r="252" spans="1:9" ht="45" hidden="1" outlineLevel="1">
      <c r="A252" s="865"/>
      <c r="B252" s="404" t="s">
        <v>322</v>
      </c>
      <c r="C252" s="404" t="s">
        <v>323</v>
      </c>
      <c r="D252" s="406">
        <v>0</v>
      </c>
      <c r="E252" s="405">
        <v>0</v>
      </c>
      <c r="F252" s="1059">
        <f t="shared" si="27"/>
        <v>0</v>
      </c>
      <c r="G252" s="405">
        <v>0</v>
      </c>
      <c r="H252" s="405">
        <v>0</v>
      </c>
      <c r="I252" s="1054">
        <f t="shared" si="28"/>
        <v>0</v>
      </c>
    </row>
    <row r="253" spans="1:9" ht="33.75" hidden="1" outlineLevel="1">
      <c r="A253" s="865"/>
      <c r="B253" s="404" t="s">
        <v>324</v>
      </c>
      <c r="C253" s="404" t="s">
        <v>325</v>
      </c>
      <c r="D253" s="405">
        <v>0</v>
      </c>
      <c r="E253" s="405">
        <v>0</v>
      </c>
      <c r="F253" s="1059">
        <f t="shared" si="27"/>
        <v>0</v>
      </c>
      <c r="G253" s="405">
        <v>0</v>
      </c>
      <c r="H253" s="405">
        <v>0</v>
      </c>
      <c r="I253" s="1054">
        <f t="shared" si="28"/>
        <v>0</v>
      </c>
    </row>
    <row r="254" spans="1:9" ht="67.5" hidden="1" outlineLevel="1">
      <c r="A254" s="865"/>
      <c r="B254" s="404" t="s">
        <v>326</v>
      </c>
      <c r="C254" s="404" t="s">
        <v>327</v>
      </c>
      <c r="D254" s="405">
        <v>0</v>
      </c>
      <c r="E254" s="405">
        <v>0</v>
      </c>
      <c r="F254" s="1059">
        <f t="shared" si="27"/>
        <v>0</v>
      </c>
      <c r="G254" s="405">
        <v>0</v>
      </c>
      <c r="H254" s="405">
        <v>0</v>
      </c>
      <c r="I254" s="1054">
        <f t="shared" si="28"/>
        <v>0</v>
      </c>
    </row>
    <row r="255" spans="1:9" hidden="1" outlineLevel="1">
      <c r="A255" s="865"/>
      <c r="B255" s="866" t="s">
        <v>328</v>
      </c>
      <c r="C255" s="404" t="s">
        <v>329</v>
      </c>
      <c r="D255" s="406">
        <v>2</v>
      </c>
      <c r="E255" s="405">
        <v>0</v>
      </c>
      <c r="F255" s="1059">
        <f t="shared" si="27"/>
        <v>2</v>
      </c>
      <c r="G255" s="405">
        <v>0</v>
      </c>
      <c r="H255" s="405">
        <v>0</v>
      </c>
      <c r="I255" s="1054">
        <f t="shared" si="28"/>
        <v>0</v>
      </c>
    </row>
    <row r="256" spans="1:9" ht="22.5" hidden="1" outlineLevel="1">
      <c r="A256" s="865"/>
      <c r="B256" s="866"/>
      <c r="C256" s="404" t="s">
        <v>330</v>
      </c>
      <c r="D256" s="406">
        <v>11</v>
      </c>
      <c r="E256" s="405">
        <v>0</v>
      </c>
      <c r="F256" s="1059">
        <f t="shared" si="27"/>
        <v>11</v>
      </c>
      <c r="G256" s="405">
        <v>0</v>
      </c>
      <c r="H256" s="405">
        <v>0</v>
      </c>
      <c r="I256" s="1054">
        <f t="shared" si="28"/>
        <v>0</v>
      </c>
    </row>
    <row r="257" spans="1:9" ht="22.5" hidden="1" outlineLevel="1">
      <c r="A257" s="865"/>
      <c r="B257" s="866" t="s">
        <v>331</v>
      </c>
      <c r="C257" s="404" t="s">
        <v>332</v>
      </c>
      <c r="D257" s="406">
        <v>0</v>
      </c>
      <c r="E257" s="405">
        <v>0</v>
      </c>
      <c r="F257" s="1059">
        <f t="shared" si="27"/>
        <v>0</v>
      </c>
      <c r="G257" s="405">
        <v>0</v>
      </c>
      <c r="H257" s="405">
        <v>0</v>
      </c>
      <c r="I257" s="1054">
        <f t="shared" si="28"/>
        <v>0</v>
      </c>
    </row>
    <row r="258" spans="1:9" hidden="1" outlineLevel="1">
      <c r="A258" s="865"/>
      <c r="B258" s="866"/>
      <c r="C258" s="404" t="s">
        <v>333</v>
      </c>
      <c r="D258" s="405">
        <v>0</v>
      </c>
      <c r="E258" s="405">
        <v>0</v>
      </c>
      <c r="F258" s="1059">
        <f t="shared" si="27"/>
        <v>0</v>
      </c>
      <c r="G258" s="405">
        <v>0</v>
      </c>
      <c r="H258" s="405">
        <v>0</v>
      </c>
      <c r="I258" s="1054">
        <f t="shared" si="28"/>
        <v>0</v>
      </c>
    </row>
    <row r="259" spans="1:9" ht="22.5" hidden="1" outlineLevel="1">
      <c r="A259" s="865"/>
      <c r="B259" s="866"/>
      <c r="C259" s="404" t="s">
        <v>334</v>
      </c>
      <c r="D259" s="405">
        <v>0</v>
      </c>
      <c r="E259" s="405">
        <v>1</v>
      </c>
      <c r="F259" s="1059">
        <f t="shared" si="27"/>
        <v>1</v>
      </c>
      <c r="G259" s="405">
        <v>0</v>
      </c>
      <c r="H259" s="405">
        <v>0</v>
      </c>
      <c r="I259" s="1054">
        <f t="shared" si="28"/>
        <v>0</v>
      </c>
    </row>
    <row r="260" spans="1:9" ht="22.5" hidden="1" outlineLevel="1">
      <c r="A260" s="865"/>
      <c r="B260" s="866" t="s">
        <v>335</v>
      </c>
      <c r="C260" s="404" t="s">
        <v>336</v>
      </c>
      <c r="D260" s="405">
        <v>0</v>
      </c>
      <c r="E260" s="405">
        <v>0</v>
      </c>
      <c r="F260" s="1059">
        <f t="shared" si="27"/>
        <v>0</v>
      </c>
      <c r="G260" s="405">
        <v>0</v>
      </c>
      <c r="H260" s="405">
        <v>0</v>
      </c>
      <c r="I260" s="1054">
        <f t="shared" si="28"/>
        <v>0</v>
      </c>
    </row>
    <row r="261" spans="1:9" ht="22.5" hidden="1" outlineLevel="1">
      <c r="A261" s="865"/>
      <c r="B261" s="866"/>
      <c r="C261" s="404" t="s">
        <v>337</v>
      </c>
      <c r="D261" s="406">
        <v>3</v>
      </c>
      <c r="E261" s="405">
        <v>0</v>
      </c>
      <c r="F261" s="1059">
        <f t="shared" si="27"/>
        <v>3</v>
      </c>
      <c r="G261" s="405">
        <v>0</v>
      </c>
      <c r="H261" s="405">
        <v>0</v>
      </c>
      <c r="I261" s="1054">
        <f t="shared" si="28"/>
        <v>0</v>
      </c>
    </row>
    <row r="262" spans="1:9" hidden="1" outlineLevel="1">
      <c r="A262" s="865"/>
      <c r="B262" s="866"/>
      <c r="C262" s="404" t="s">
        <v>338</v>
      </c>
      <c r="D262" s="406">
        <v>1</v>
      </c>
      <c r="E262" s="405">
        <v>0</v>
      </c>
      <c r="F262" s="1059">
        <f t="shared" si="27"/>
        <v>1</v>
      </c>
      <c r="G262" s="405">
        <v>0</v>
      </c>
      <c r="H262" s="405">
        <v>0</v>
      </c>
      <c r="I262" s="1054">
        <f t="shared" si="28"/>
        <v>0</v>
      </c>
    </row>
    <row r="263" spans="1:9" ht="22.5" hidden="1" outlineLevel="1">
      <c r="A263" s="865"/>
      <c r="B263" s="866"/>
      <c r="C263" s="404" t="s">
        <v>339</v>
      </c>
      <c r="D263" s="405">
        <v>0</v>
      </c>
      <c r="E263" s="405">
        <v>0</v>
      </c>
      <c r="F263" s="1059">
        <f t="shared" si="27"/>
        <v>0</v>
      </c>
      <c r="G263" s="405">
        <v>0</v>
      </c>
      <c r="H263" s="405">
        <v>0</v>
      </c>
      <c r="I263" s="1054">
        <f t="shared" si="28"/>
        <v>0</v>
      </c>
    </row>
    <row r="264" spans="1:9" ht="22.5" hidden="1" outlineLevel="1">
      <c r="A264" s="865"/>
      <c r="B264" s="866"/>
      <c r="C264" s="404" t="s">
        <v>340</v>
      </c>
      <c r="D264" s="406">
        <v>5</v>
      </c>
      <c r="E264" s="405">
        <v>0</v>
      </c>
      <c r="F264" s="1059">
        <f t="shared" si="27"/>
        <v>5</v>
      </c>
      <c r="G264" s="405">
        <v>0</v>
      </c>
      <c r="H264" s="405">
        <v>0</v>
      </c>
      <c r="I264" s="1054">
        <f t="shared" si="28"/>
        <v>0</v>
      </c>
    </row>
    <row r="265" spans="1:9" collapsed="1">
      <c r="A265" s="852" t="s">
        <v>341</v>
      </c>
      <c r="B265" s="852"/>
      <c r="C265" s="852"/>
      <c r="D265" s="243">
        <f t="shared" ref="D265:I265" si="31">SUM(D266:D275)</f>
        <v>1</v>
      </c>
      <c r="E265" s="243">
        <f t="shared" si="31"/>
        <v>0</v>
      </c>
      <c r="F265" s="1057">
        <f t="shared" si="31"/>
        <v>1</v>
      </c>
      <c r="G265" s="243">
        <f t="shared" si="31"/>
        <v>0</v>
      </c>
      <c r="H265" s="243">
        <f t="shared" si="31"/>
        <v>0</v>
      </c>
      <c r="I265" s="1052">
        <f t="shared" si="31"/>
        <v>0</v>
      </c>
    </row>
    <row r="266" spans="1:9" hidden="1" outlineLevel="1">
      <c r="A266" s="865" t="s">
        <v>341</v>
      </c>
      <c r="B266" s="866" t="s">
        <v>342</v>
      </c>
      <c r="C266" s="404" t="s">
        <v>343</v>
      </c>
      <c r="D266" s="406">
        <v>0</v>
      </c>
      <c r="E266" s="405">
        <v>0</v>
      </c>
      <c r="F266" s="1059">
        <f t="shared" si="27"/>
        <v>0</v>
      </c>
      <c r="G266" s="405">
        <v>0</v>
      </c>
      <c r="H266" s="405">
        <v>0</v>
      </c>
      <c r="I266" s="1054">
        <f t="shared" si="28"/>
        <v>0</v>
      </c>
    </row>
    <row r="267" spans="1:9" hidden="1" outlineLevel="1">
      <c r="A267" s="865"/>
      <c r="B267" s="866"/>
      <c r="C267" s="404" t="s">
        <v>344</v>
      </c>
      <c r="D267" s="405">
        <v>0</v>
      </c>
      <c r="E267" s="405">
        <v>0</v>
      </c>
      <c r="F267" s="1059">
        <f t="shared" si="27"/>
        <v>0</v>
      </c>
      <c r="G267" s="405">
        <v>0</v>
      </c>
      <c r="H267" s="405">
        <v>0</v>
      </c>
      <c r="I267" s="1054">
        <f t="shared" si="28"/>
        <v>0</v>
      </c>
    </row>
    <row r="268" spans="1:9" ht="33.75" hidden="1" outlineLevel="1">
      <c r="A268" s="865"/>
      <c r="B268" s="404" t="s">
        <v>345</v>
      </c>
      <c r="C268" s="404" t="s">
        <v>346</v>
      </c>
      <c r="D268" s="405">
        <v>0</v>
      </c>
      <c r="E268" s="405">
        <v>0</v>
      </c>
      <c r="F268" s="1059">
        <f t="shared" si="27"/>
        <v>0</v>
      </c>
      <c r="G268" s="405">
        <v>0</v>
      </c>
      <c r="H268" s="405">
        <v>0</v>
      </c>
      <c r="I268" s="1054">
        <f t="shared" si="28"/>
        <v>0</v>
      </c>
    </row>
    <row r="269" spans="1:9" ht="33.75" hidden="1" outlineLevel="1">
      <c r="A269" s="865"/>
      <c r="B269" s="404" t="s">
        <v>347</v>
      </c>
      <c r="C269" s="404" t="s">
        <v>348</v>
      </c>
      <c r="D269" s="405">
        <v>0</v>
      </c>
      <c r="E269" s="405">
        <v>0</v>
      </c>
      <c r="F269" s="1059">
        <f t="shared" si="27"/>
        <v>0</v>
      </c>
      <c r="G269" s="405">
        <v>0</v>
      </c>
      <c r="H269" s="405">
        <v>0</v>
      </c>
      <c r="I269" s="1054">
        <f t="shared" si="28"/>
        <v>0</v>
      </c>
    </row>
    <row r="270" spans="1:9" ht="33.75" hidden="1" outlineLevel="1">
      <c r="A270" s="865"/>
      <c r="B270" s="404" t="s">
        <v>349</v>
      </c>
      <c r="C270" s="404" t="s">
        <v>350</v>
      </c>
      <c r="D270" s="406">
        <v>1</v>
      </c>
      <c r="E270" s="405">
        <v>0</v>
      </c>
      <c r="F270" s="1059">
        <f t="shared" si="27"/>
        <v>1</v>
      </c>
      <c r="G270" s="405">
        <v>0</v>
      </c>
      <c r="H270" s="405">
        <v>0</v>
      </c>
      <c r="I270" s="1054">
        <f t="shared" si="28"/>
        <v>0</v>
      </c>
    </row>
    <row r="271" spans="1:9" ht="22.5" hidden="1" outlineLevel="1">
      <c r="A271" s="865"/>
      <c r="B271" s="866" t="s">
        <v>351</v>
      </c>
      <c r="C271" s="404" t="s">
        <v>352</v>
      </c>
      <c r="D271" s="405">
        <v>0</v>
      </c>
      <c r="E271" s="405">
        <v>0</v>
      </c>
      <c r="F271" s="1059">
        <f t="shared" si="27"/>
        <v>0</v>
      </c>
      <c r="G271" s="405">
        <v>0</v>
      </c>
      <c r="H271" s="405">
        <v>0</v>
      </c>
      <c r="I271" s="1054">
        <f t="shared" si="28"/>
        <v>0</v>
      </c>
    </row>
    <row r="272" spans="1:9" ht="22.5" hidden="1" outlineLevel="1">
      <c r="A272" s="865"/>
      <c r="B272" s="866"/>
      <c r="C272" s="404" t="s">
        <v>353</v>
      </c>
      <c r="D272" s="405">
        <v>0</v>
      </c>
      <c r="E272" s="405">
        <v>0</v>
      </c>
      <c r="F272" s="1059">
        <f t="shared" si="27"/>
        <v>0</v>
      </c>
      <c r="G272" s="405">
        <v>0</v>
      </c>
      <c r="H272" s="405">
        <v>0</v>
      </c>
      <c r="I272" s="1054">
        <f t="shared" si="28"/>
        <v>0</v>
      </c>
    </row>
    <row r="273" spans="1:9" ht="45" hidden="1" outlineLevel="1">
      <c r="A273" s="865"/>
      <c r="B273" s="404" t="s">
        <v>354</v>
      </c>
      <c r="C273" s="404" t="s">
        <v>355</v>
      </c>
      <c r="D273" s="405">
        <v>0</v>
      </c>
      <c r="E273" s="405">
        <v>0</v>
      </c>
      <c r="F273" s="1059">
        <f t="shared" si="27"/>
        <v>0</v>
      </c>
      <c r="G273" s="405">
        <v>0</v>
      </c>
      <c r="H273" s="405">
        <v>0</v>
      </c>
      <c r="I273" s="1054">
        <f t="shared" si="28"/>
        <v>0</v>
      </c>
    </row>
    <row r="274" spans="1:9" ht="33.75" hidden="1" outlineLevel="1">
      <c r="A274" s="865"/>
      <c r="B274" s="404" t="s">
        <v>356</v>
      </c>
      <c r="C274" s="404" t="s">
        <v>357</v>
      </c>
      <c r="D274" s="405">
        <v>0</v>
      </c>
      <c r="E274" s="405">
        <v>0</v>
      </c>
      <c r="F274" s="1059">
        <f t="shared" si="27"/>
        <v>0</v>
      </c>
      <c r="G274" s="405">
        <v>0</v>
      </c>
      <c r="H274" s="405">
        <v>0</v>
      </c>
      <c r="I274" s="1054">
        <f t="shared" si="28"/>
        <v>0</v>
      </c>
    </row>
    <row r="275" spans="1:9" ht="45" hidden="1" outlineLevel="1">
      <c r="A275" s="865"/>
      <c r="B275" s="404" t="s">
        <v>358</v>
      </c>
      <c r="C275" s="404" t="s">
        <v>359</v>
      </c>
      <c r="D275" s="405">
        <v>0</v>
      </c>
      <c r="E275" s="405">
        <v>0</v>
      </c>
      <c r="F275" s="1059">
        <f t="shared" si="27"/>
        <v>0</v>
      </c>
      <c r="G275" s="405">
        <v>0</v>
      </c>
      <c r="H275" s="405">
        <v>0</v>
      </c>
      <c r="I275" s="1054">
        <f t="shared" si="28"/>
        <v>0</v>
      </c>
    </row>
    <row r="276" spans="1:9" collapsed="1">
      <c r="A276" s="852" t="s">
        <v>360</v>
      </c>
      <c r="B276" s="852"/>
      <c r="C276" s="852"/>
      <c r="D276" s="243">
        <f t="shared" ref="D276:I276" si="32">SUM(D277:D286)</f>
        <v>3</v>
      </c>
      <c r="E276" s="243">
        <f t="shared" si="32"/>
        <v>0</v>
      </c>
      <c r="F276" s="1057">
        <f t="shared" si="32"/>
        <v>3</v>
      </c>
      <c r="G276" s="243">
        <f t="shared" si="32"/>
        <v>0</v>
      </c>
      <c r="H276" s="243">
        <f t="shared" si="32"/>
        <v>0</v>
      </c>
      <c r="I276" s="1052">
        <f t="shared" si="32"/>
        <v>0</v>
      </c>
    </row>
    <row r="277" spans="1:9" ht="22.5" hidden="1" outlineLevel="1">
      <c r="A277" s="865" t="s">
        <v>360</v>
      </c>
      <c r="B277" s="866" t="s">
        <v>361</v>
      </c>
      <c r="C277" s="404" t="s">
        <v>362</v>
      </c>
      <c r="D277" s="406">
        <v>0</v>
      </c>
      <c r="E277" s="405">
        <v>0</v>
      </c>
      <c r="F277" s="1059">
        <f t="shared" si="27"/>
        <v>0</v>
      </c>
      <c r="G277" s="405">
        <v>0</v>
      </c>
      <c r="H277" s="405">
        <v>0</v>
      </c>
      <c r="I277" s="1054">
        <f t="shared" si="28"/>
        <v>0</v>
      </c>
    </row>
    <row r="278" spans="1:9" ht="22.5" hidden="1" outlineLevel="1">
      <c r="A278" s="865"/>
      <c r="B278" s="866"/>
      <c r="C278" s="404" t="s">
        <v>363</v>
      </c>
      <c r="D278" s="405">
        <v>0</v>
      </c>
      <c r="E278" s="405">
        <v>0</v>
      </c>
      <c r="F278" s="1059">
        <f t="shared" si="27"/>
        <v>0</v>
      </c>
      <c r="G278" s="405">
        <v>0</v>
      </c>
      <c r="H278" s="405">
        <v>0</v>
      </c>
      <c r="I278" s="1054">
        <f t="shared" si="28"/>
        <v>0</v>
      </c>
    </row>
    <row r="279" spans="1:9" ht="22.5" hidden="1" outlineLevel="1">
      <c r="A279" s="865"/>
      <c r="B279" s="404" t="s">
        <v>364</v>
      </c>
      <c r="C279" s="404" t="s">
        <v>365</v>
      </c>
      <c r="D279" s="405">
        <v>0</v>
      </c>
      <c r="E279" s="405">
        <v>0</v>
      </c>
      <c r="F279" s="1059">
        <f t="shared" si="27"/>
        <v>0</v>
      </c>
      <c r="G279" s="405">
        <v>0</v>
      </c>
      <c r="H279" s="405">
        <v>0</v>
      </c>
      <c r="I279" s="1054">
        <f t="shared" si="28"/>
        <v>0</v>
      </c>
    </row>
    <row r="280" spans="1:9" hidden="1" outlineLevel="1">
      <c r="A280" s="865"/>
      <c r="B280" s="866" t="s">
        <v>366</v>
      </c>
      <c r="C280" s="404" t="s">
        <v>367</v>
      </c>
      <c r="D280" s="405">
        <v>0</v>
      </c>
      <c r="E280" s="405">
        <v>0</v>
      </c>
      <c r="F280" s="1059">
        <f t="shared" si="27"/>
        <v>0</v>
      </c>
      <c r="G280" s="405">
        <v>0</v>
      </c>
      <c r="H280" s="405">
        <v>0</v>
      </c>
      <c r="I280" s="1054">
        <f t="shared" si="28"/>
        <v>0</v>
      </c>
    </row>
    <row r="281" spans="1:9" ht="22.5" hidden="1" outlineLevel="1">
      <c r="A281" s="865"/>
      <c r="B281" s="866"/>
      <c r="C281" s="404" t="s">
        <v>368</v>
      </c>
      <c r="D281" s="406">
        <v>0</v>
      </c>
      <c r="E281" s="405">
        <v>0</v>
      </c>
      <c r="F281" s="1059">
        <f t="shared" si="27"/>
        <v>0</v>
      </c>
      <c r="G281" s="405">
        <v>0</v>
      </c>
      <c r="H281" s="405">
        <v>0</v>
      </c>
      <c r="I281" s="1054">
        <f t="shared" si="28"/>
        <v>0</v>
      </c>
    </row>
    <row r="282" spans="1:9" hidden="1" outlineLevel="1">
      <c r="A282" s="865"/>
      <c r="B282" s="866"/>
      <c r="C282" s="404" t="s">
        <v>369</v>
      </c>
      <c r="D282" s="405">
        <v>0</v>
      </c>
      <c r="E282" s="405">
        <v>0</v>
      </c>
      <c r="F282" s="1059">
        <f t="shared" si="27"/>
        <v>0</v>
      </c>
      <c r="G282" s="405">
        <v>0</v>
      </c>
      <c r="H282" s="405">
        <v>0</v>
      </c>
      <c r="I282" s="1054">
        <f t="shared" si="28"/>
        <v>0</v>
      </c>
    </row>
    <row r="283" spans="1:9" ht="45" hidden="1" outlineLevel="1">
      <c r="A283" s="865"/>
      <c r="B283" s="404" t="s">
        <v>370</v>
      </c>
      <c r="C283" s="404" t="s">
        <v>371</v>
      </c>
      <c r="D283" s="406">
        <v>0</v>
      </c>
      <c r="E283" s="405">
        <v>0</v>
      </c>
      <c r="F283" s="1059">
        <f t="shared" si="27"/>
        <v>0</v>
      </c>
      <c r="G283" s="405">
        <v>0</v>
      </c>
      <c r="H283" s="405">
        <v>0</v>
      </c>
      <c r="I283" s="1054">
        <f t="shared" si="28"/>
        <v>0</v>
      </c>
    </row>
    <row r="284" spans="1:9" hidden="1" outlineLevel="1">
      <c r="A284" s="865"/>
      <c r="B284" s="866" t="s">
        <v>372</v>
      </c>
      <c r="C284" s="404" t="s">
        <v>373</v>
      </c>
      <c r="D284" s="406">
        <v>1</v>
      </c>
      <c r="E284" s="405">
        <v>0</v>
      </c>
      <c r="F284" s="1059">
        <f t="shared" si="27"/>
        <v>1</v>
      </c>
      <c r="G284" s="405">
        <v>0</v>
      </c>
      <c r="H284" s="405">
        <v>0</v>
      </c>
      <c r="I284" s="1054">
        <f t="shared" si="28"/>
        <v>0</v>
      </c>
    </row>
    <row r="285" spans="1:9" hidden="1" outlineLevel="1">
      <c r="A285" s="865"/>
      <c r="B285" s="866"/>
      <c r="C285" s="404" t="s">
        <v>374</v>
      </c>
      <c r="D285" s="405">
        <v>0</v>
      </c>
      <c r="E285" s="405">
        <v>0</v>
      </c>
      <c r="F285" s="1059">
        <f t="shared" si="27"/>
        <v>0</v>
      </c>
      <c r="G285" s="405">
        <v>0</v>
      </c>
      <c r="H285" s="405">
        <v>0</v>
      </c>
      <c r="I285" s="1054">
        <f t="shared" si="28"/>
        <v>0</v>
      </c>
    </row>
    <row r="286" spans="1:9" ht="22.5" hidden="1" outlineLevel="1">
      <c r="A286" s="865"/>
      <c r="B286" s="404" t="s">
        <v>375</v>
      </c>
      <c r="C286" s="404" t="s">
        <v>376</v>
      </c>
      <c r="D286" s="405">
        <v>2</v>
      </c>
      <c r="E286" s="405">
        <v>0</v>
      </c>
      <c r="F286" s="1059">
        <f t="shared" si="27"/>
        <v>2</v>
      </c>
      <c r="G286" s="405">
        <v>0</v>
      </c>
      <c r="H286" s="405">
        <v>0</v>
      </c>
      <c r="I286" s="1054">
        <f t="shared" si="28"/>
        <v>0</v>
      </c>
    </row>
    <row r="287" spans="1:9" collapsed="1">
      <c r="A287" s="852" t="s">
        <v>377</v>
      </c>
      <c r="B287" s="852"/>
      <c r="C287" s="852"/>
      <c r="D287" s="243">
        <f t="shared" ref="D287:I287" si="33">SUM(D288:D311)</f>
        <v>22</v>
      </c>
      <c r="E287" s="243">
        <f t="shared" si="33"/>
        <v>0</v>
      </c>
      <c r="F287" s="1057">
        <f t="shared" si="33"/>
        <v>22</v>
      </c>
      <c r="G287" s="243">
        <f t="shared" si="33"/>
        <v>0</v>
      </c>
      <c r="H287" s="243">
        <f t="shared" si="33"/>
        <v>0</v>
      </c>
      <c r="I287" s="1052">
        <f t="shared" si="33"/>
        <v>0</v>
      </c>
    </row>
    <row r="288" spans="1:9" ht="22.5" hidden="1" outlineLevel="1">
      <c r="A288" s="864" t="s">
        <v>377</v>
      </c>
      <c r="B288" s="860" t="s">
        <v>378</v>
      </c>
      <c r="C288" s="401" t="s">
        <v>379</v>
      </c>
      <c r="D288" s="402">
        <v>0</v>
      </c>
      <c r="E288" s="402">
        <v>0</v>
      </c>
      <c r="F288" s="1058">
        <f t="shared" si="27"/>
        <v>0</v>
      </c>
      <c r="G288" s="402">
        <v>0</v>
      </c>
      <c r="H288" s="402">
        <v>0</v>
      </c>
      <c r="I288" s="1053">
        <f t="shared" si="28"/>
        <v>0</v>
      </c>
    </row>
    <row r="289" spans="1:9" ht="22.5" hidden="1" outlineLevel="1">
      <c r="A289" s="864"/>
      <c r="B289" s="860"/>
      <c r="C289" s="401" t="s">
        <v>380</v>
      </c>
      <c r="D289" s="402">
        <v>0</v>
      </c>
      <c r="E289" s="402">
        <v>0</v>
      </c>
      <c r="F289" s="1058">
        <f t="shared" ref="F289:F358" si="34">+E289+D289</f>
        <v>0</v>
      </c>
      <c r="G289" s="402">
        <v>0</v>
      </c>
      <c r="H289" s="402">
        <v>0</v>
      </c>
      <c r="I289" s="1053">
        <f t="shared" ref="I289:I358" si="35">+H289+G289</f>
        <v>0</v>
      </c>
    </row>
    <row r="290" spans="1:9" ht="22.5" hidden="1" outlineLevel="1">
      <c r="A290" s="864"/>
      <c r="B290" s="860"/>
      <c r="C290" s="401" t="s">
        <v>381</v>
      </c>
      <c r="D290" s="402">
        <v>0</v>
      </c>
      <c r="E290" s="402">
        <v>0</v>
      </c>
      <c r="F290" s="1058">
        <f t="shared" si="34"/>
        <v>0</v>
      </c>
      <c r="G290" s="402">
        <v>0</v>
      </c>
      <c r="H290" s="402">
        <v>0</v>
      </c>
      <c r="I290" s="1053">
        <f t="shared" si="35"/>
        <v>0</v>
      </c>
    </row>
    <row r="291" spans="1:9" ht="22.5" hidden="1" outlineLevel="1">
      <c r="A291" s="864"/>
      <c r="B291" s="860"/>
      <c r="C291" s="401" t="s">
        <v>382</v>
      </c>
      <c r="D291" s="402">
        <v>0</v>
      </c>
      <c r="E291" s="402">
        <v>0</v>
      </c>
      <c r="F291" s="1058">
        <f t="shared" si="34"/>
        <v>0</v>
      </c>
      <c r="G291" s="402">
        <v>0</v>
      </c>
      <c r="H291" s="402">
        <v>0</v>
      </c>
      <c r="I291" s="1053">
        <f t="shared" si="35"/>
        <v>0</v>
      </c>
    </row>
    <row r="292" spans="1:9" hidden="1" outlineLevel="1">
      <c r="A292" s="864"/>
      <c r="B292" s="860"/>
      <c r="C292" s="401" t="s">
        <v>383</v>
      </c>
      <c r="D292" s="402">
        <v>0</v>
      </c>
      <c r="E292" s="402">
        <v>0</v>
      </c>
      <c r="F292" s="1058">
        <f t="shared" si="34"/>
        <v>0</v>
      </c>
      <c r="G292" s="402">
        <v>0</v>
      </c>
      <c r="H292" s="402">
        <v>0</v>
      </c>
      <c r="I292" s="1053">
        <f t="shared" si="35"/>
        <v>0</v>
      </c>
    </row>
    <row r="293" spans="1:9" ht="22.5" hidden="1" outlineLevel="1">
      <c r="A293" s="864"/>
      <c r="B293" s="860"/>
      <c r="C293" s="401" t="s">
        <v>384</v>
      </c>
      <c r="D293" s="402">
        <v>0</v>
      </c>
      <c r="E293" s="402">
        <v>0</v>
      </c>
      <c r="F293" s="1058">
        <f t="shared" si="34"/>
        <v>0</v>
      </c>
      <c r="G293" s="402">
        <v>0</v>
      </c>
      <c r="H293" s="402">
        <v>0</v>
      </c>
      <c r="I293" s="1053">
        <f t="shared" si="35"/>
        <v>0</v>
      </c>
    </row>
    <row r="294" spans="1:9" ht="22.5" hidden="1" outlineLevel="1">
      <c r="A294" s="864"/>
      <c r="B294" s="860" t="s">
        <v>385</v>
      </c>
      <c r="C294" s="401" t="s">
        <v>386</v>
      </c>
      <c r="D294" s="402">
        <v>0</v>
      </c>
      <c r="E294" s="402">
        <v>0</v>
      </c>
      <c r="F294" s="1058">
        <f t="shared" si="34"/>
        <v>0</v>
      </c>
      <c r="G294" s="402">
        <v>0</v>
      </c>
      <c r="H294" s="402">
        <v>0</v>
      </c>
      <c r="I294" s="1053">
        <f t="shared" si="35"/>
        <v>0</v>
      </c>
    </row>
    <row r="295" spans="1:9" hidden="1" outlineLevel="1">
      <c r="A295" s="864"/>
      <c r="B295" s="860"/>
      <c r="C295" s="401" t="s">
        <v>387</v>
      </c>
      <c r="D295" s="403">
        <v>5</v>
      </c>
      <c r="E295" s="402">
        <v>0</v>
      </c>
      <c r="F295" s="1058">
        <f t="shared" si="34"/>
        <v>5</v>
      </c>
      <c r="G295" s="402">
        <v>0</v>
      </c>
      <c r="H295" s="402">
        <v>0</v>
      </c>
      <c r="I295" s="1053">
        <f t="shared" si="35"/>
        <v>0</v>
      </c>
    </row>
    <row r="296" spans="1:9" ht="22.5" hidden="1" outlineLevel="1">
      <c r="A296" s="864"/>
      <c r="B296" s="860"/>
      <c r="C296" s="401" t="s">
        <v>388</v>
      </c>
      <c r="D296" s="402">
        <v>0</v>
      </c>
      <c r="E296" s="402">
        <v>0</v>
      </c>
      <c r="F296" s="1058">
        <f t="shared" si="34"/>
        <v>0</v>
      </c>
      <c r="G296" s="402">
        <v>0</v>
      </c>
      <c r="H296" s="402">
        <v>0</v>
      </c>
      <c r="I296" s="1053">
        <f t="shared" si="35"/>
        <v>0</v>
      </c>
    </row>
    <row r="297" spans="1:9" ht="22.5" hidden="1" outlineLevel="1">
      <c r="A297" s="864"/>
      <c r="B297" s="860"/>
      <c r="C297" s="401" t="s">
        <v>389</v>
      </c>
      <c r="D297" s="402">
        <v>0</v>
      </c>
      <c r="E297" s="402">
        <v>0</v>
      </c>
      <c r="F297" s="1058">
        <f t="shared" si="34"/>
        <v>0</v>
      </c>
      <c r="G297" s="402">
        <v>0</v>
      </c>
      <c r="H297" s="402">
        <v>0</v>
      </c>
      <c r="I297" s="1053">
        <f t="shared" si="35"/>
        <v>0</v>
      </c>
    </row>
    <row r="298" spans="1:9" ht="22.5" hidden="1" outlineLevel="1">
      <c r="A298" s="864"/>
      <c r="B298" s="860"/>
      <c r="C298" s="401" t="s">
        <v>390</v>
      </c>
      <c r="D298" s="402">
        <v>2</v>
      </c>
      <c r="E298" s="402">
        <v>0</v>
      </c>
      <c r="F298" s="1058">
        <f t="shared" si="34"/>
        <v>2</v>
      </c>
      <c r="G298" s="402">
        <v>0</v>
      </c>
      <c r="H298" s="402">
        <v>0</v>
      </c>
      <c r="I298" s="1053">
        <f t="shared" si="35"/>
        <v>0</v>
      </c>
    </row>
    <row r="299" spans="1:9" ht="22.5" hidden="1" outlineLevel="1">
      <c r="A299" s="864"/>
      <c r="B299" s="860"/>
      <c r="C299" s="401" t="s">
        <v>391</v>
      </c>
      <c r="D299" s="403">
        <v>1</v>
      </c>
      <c r="E299" s="402">
        <v>0</v>
      </c>
      <c r="F299" s="1058">
        <f t="shared" si="34"/>
        <v>1</v>
      </c>
      <c r="G299" s="402">
        <v>0</v>
      </c>
      <c r="H299" s="402">
        <v>0</v>
      </c>
      <c r="I299" s="1053">
        <f t="shared" si="35"/>
        <v>0</v>
      </c>
    </row>
    <row r="300" spans="1:9" hidden="1" outlineLevel="1">
      <c r="A300" s="864"/>
      <c r="B300" s="860"/>
      <c r="C300" s="401" t="s">
        <v>392</v>
      </c>
      <c r="D300" s="403">
        <v>0</v>
      </c>
      <c r="E300" s="402">
        <v>0</v>
      </c>
      <c r="F300" s="1058">
        <f t="shared" si="34"/>
        <v>0</v>
      </c>
      <c r="G300" s="402">
        <v>0</v>
      </c>
      <c r="H300" s="402">
        <v>0</v>
      </c>
      <c r="I300" s="1053">
        <f t="shared" si="35"/>
        <v>0</v>
      </c>
    </row>
    <row r="301" spans="1:9" ht="22.5" hidden="1" outlineLevel="1">
      <c r="A301" s="864"/>
      <c r="B301" s="860"/>
      <c r="C301" s="401" t="s">
        <v>393</v>
      </c>
      <c r="D301" s="403">
        <v>1</v>
      </c>
      <c r="E301" s="402">
        <v>0</v>
      </c>
      <c r="F301" s="1058">
        <f t="shared" si="34"/>
        <v>1</v>
      </c>
      <c r="G301" s="402">
        <v>0</v>
      </c>
      <c r="H301" s="402">
        <v>0</v>
      </c>
      <c r="I301" s="1053">
        <f t="shared" si="35"/>
        <v>0</v>
      </c>
    </row>
    <row r="302" spans="1:9" ht="33.75" hidden="1" outlineLevel="1">
      <c r="A302" s="864"/>
      <c r="B302" s="401" t="s">
        <v>394</v>
      </c>
      <c r="C302" s="401" t="s">
        <v>395</v>
      </c>
      <c r="D302" s="403">
        <v>7</v>
      </c>
      <c r="E302" s="402">
        <v>0</v>
      </c>
      <c r="F302" s="1058">
        <f t="shared" si="34"/>
        <v>7</v>
      </c>
      <c r="G302" s="402">
        <v>0</v>
      </c>
      <c r="H302" s="402">
        <v>0</v>
      </c>
      <c r="I302" s="1053">
        <f t="shared" si="35"/>
        <v>0</v>
      </c>
    </row>
    <row r="303" spans="1:9" hidden="1" outlineLevel="1">
      <c r="A303" s="864"/>
      <c r="B303" s="860" t="s">
        <v>396</v>
      </c>
      <c r="C303" s="401" t="s">
        <v>397</v>
      </c>
      <c r="D303" s="402">
        <v>3</v>
      </c>
      <c r="E303" s="402">
        <v>0</v>
      </c>
      <c r="F303" s="1058">
        <f t="shared" si="34"/>
        <v>3</v>
      </c>
      <c r="G303" s="402">
        <v>0</v>
      </c>
      <c r="H303" s="402">
        <v>0</v>
      </c>
      <c r="I303" s="1053">
        <f t="shared" si="35"/>
        <v>0</v>
      </c>
    </row>
    <row r="304" spans="1:9" hidden="1" outlineLevel="1">
      <c r="A304" s="864"/>
      <c r="B304" s="860"/>
      <c r="C304" s="401" t="s">
        <v>398</v>
      </c>
      <c r="D304" s="402">
        <v>0</v>
      </c>
      <c r="E304" s="402">
        <v>0</v>
      </c>
      <c r="F304" s="1058">
        <f t="shared" si="34"/>
        <v>0</v>
      </c>
      <c r="G304" s="402">
        <v>0</v>
      </c>
      <c r="H304" s="402">
        <v>0</v>
      </c>
      <c r="I304" s="1053">
        <f t="shared" si="35"/>
        <v>0</v>
      </c>
    </row>
    <row r="305" spans="1:9" hidden="1" outlineLevel="1">
      <c r="A305" s="864"/>
      <c r="B305" s="860" t="s">
        <v>399</v>
      </c>
      <c r="C305" s="401" t="s">
        <v>400</v>
      </c>
      <c r="D305" s="402">
        <v>0</v>
      </c>
      <c r="E305" s="402">
        <v>0</v>
      </c>
      <c r="F305" s="1058">
        <f t="shared" si="34"/>
        <v>0</v>
      </c>
      <c r="G305" s="402">
        <v>0</v>
      </c>
      <c r="H305" s="402">
        <v>0</v>
      </c>
      <c r="I305" s="1053">
        <f t="shared" si="35"/>
        <v>0</v>
      </c>
    </row>
    <row r="306" spans="1:9" ht="22.5" hidden="1" outlineLevel="1">
      <c r="A306" s="864"/>
      <c r="B306" s="860"/>
      <c r="C306" s="401" t="s">
        <v>401</v>
      </c>
      <c r="D306" s="402">
        <v>1</v>
      </c>
      <c r="E306" s="402">
        <v>0</v>
      </c>
      <c r="F306" s="1058">
        <f t="shared" si="34"/>
        <v>1</v>
      </c>
      <c r="G306" s="402">
        <v>0</v>
      </c>
      <c r="H306" s="402">
        <v>0</v>
      </c>
      <c r="I306" s="1053">
        <f t="shared" si="35"/>
        <v>0</v>
      </c>
    </row>
    <row r="307" spans="1:9" ht="22.5" hidden="1" outlineLevel="1">
      <c r="A307" s="864"/>
      <c r="B307" s="860"/>
      <c r="C307" s="401" t="s">
        <v>402</v>
      </c>
      <c r="D307" s="402">
        <v>1</v>
      </c>
      <c r="E307" s="402">
        <v>0</v>
      </c>
      <c r="F307" s="1058">
        <f t="shared" si="34"/>
        <v>1</v>
      </c>
      <c r="G307" s="402">
        <v>0</v>
      </c>
      <c r="H307" s="402">
        <v>0</v>
      </c>
      <c r="I307" s="1053">
        <f t="shared" si="35"/>
        <v>0</v>
      </c>
    </row>
    <row r="308" spans="1:9" ht="22.5" hidden="1" outlineLevel="1">
      <c r="A308" s="864"/>
      <c r="B308" s="860"/>
      <c r="C308" s="401" t="s">
        <v>403</v>
      </c>
      <c r="D308" s="403">
        <v>0</v>
      </c>
      <c r="E308" s="402">
        <v>0</v>
      </c>
      <c r="F308" s="1058">
        <f t="shared" si="34"/>
        <v>0</v>
      </c>
      <c r="G308" s="402">
        <v>0</v>
      </c>
      <c r="H308" s="402">
        <v>0</v>
      </c>
      <c r="I308" s="1053">
        <f t="shared" si="35"/>
        <v>0</v>
      </c>
    </row>
    <row r="309" spans="1:9" ht="22.5" hidden="1" outlineLevel="1">
      <c r="A309" s="864"/>
      <c r="B309" s="860"/>
      <c r="C309" s="401" t="s">
        <v>404</v>
      </c>
      <c r="D309" s="402">
        <v>0</v>
      </c>
      <c r="E309" s="402">
        <v>0</v>
      </c>
      <c r="F309" s="1058">
        <f t="shared" si="34"/>
        <v>0</v>
      </c>
      <c r="G309" s="402">
        <v>0</v>
      </c>
      <c r="H309" s="402">
        <v>0</v>
      </c>
      <c r="I309" s="1053">
        <f t="shared" si="35"/>
        <v>0</v>
      </c>
    </row>
    <row r="310" spans="1:9" hidden="1" outlineLevel="1">
      <c r="A310" s="864"/>
      <c r="B310" s="860"/>
      <c r="C310" s="401" t="s">
        <v>405</v>
      </c>
      <c r="D310" s="402">
        <v>0</v>
      </c>
      <c r="E310" s="402">
        <v>0</v>
      </c>
      <c r="F310" s="1058">
        <f t="shared" si="34"/>
        <v>0</v>
      </c>
      <c r="G310" s="402">
        <v>0</v>
      </c>
      <c r="H310" s="402">
        <v>0</v>
      </c>
      <c r="I310" s="1053">
        <f t="shared" si="35"/>
        <v>0</v>
      </c>
    </row>
    <row r="311" spans="1:9" ht="22.5" hidden="1" outlineLevel="1">
      <c r="A311" s="864"/>
      <c r="B311" s="860"/>
      <c r="C311" s="401" t="s">
        <v>406</v>
      </c>
      <c r="D311" s="402">
        <v>1</v>
      </c>
      <c r="E311" s="402">
        <v>0</v>
      </c>
      <c r="F311" s="1058">
        <f t="shared" si="34"/>
        <v>1</v>
      </c>
      <c r="G311" s="402">
        <v>0</v>
      </c>
      <c r="H311" s="402">
        <v>0</v>
      </c>
      <c r="I311" s="1053">
        <f t="shared" si="35"/>
        <v>0</v>
      </c>
    </row>
    <row r="312" spans="1:9" collapsed="1">
      <c r="A312" s="852" t="s">
        <v>407</v>
      </c>
      <c r="B312" s="852"/>
      <c r="C312" s="852"/>
      <c r="D312" s="243">
        <f t="shared" ref="D312:I312" si="36">SUM(D313:D316)</f>
        <v>5</v>
      </c>
      <c r="E312" s="243">
        <f t="shared" si="36"/>
        <v>0</v>
      </c>
      <c r="F312" s="1057">
        <f t="shared" si="36"/>
        <v>5</v>
      </c>
      <c r="G312" s="243">
        <f t="shared" si="36"/>
        <v>0</v>
      </c>
      <c r="H312" s="243">
        <f t="shared" si="36"/>
        <v>0</v>
      </c>
      <c r="I312" s="1052">
        <f t="shared" si="36"/>
        <v>0</v>
      </c>
    </row>
    <row r="313" spans="1:9" ht="22.5" hidden="1" outlineLevel="1">
      <c r="A313" s="856" t="s">
        <v>407</v>
      </c>
      <c r="B313" s="401" t="s">
        <v>408</v>
      </c>
      <c r="C313" s="401" t="s">
        <v>409</v>
      </c>
      <c r="D313" s="403">
        <v>0</v>
      </c>
      <c r="E313" s="402">
        <v>0</v>
      </c>
      <c r="F313" s="1058">
        <f t="shared" si="34"/>
        <v>0</v>
      </c>
      <c r="G313" s="402">
        <v>0</v>
      </c>
      <c r="H313" s="402">
        <v>0</v>
      </c>
      <c r="I313" s="1053">
        <f t="shared" si="35"/>
        <v>0</v>
      </c>
    </row>
    <row r="314" spans="1:9" ht="67.5" hidden="1" outlineLevel="1">
      <c r="A314" s="856"/>
      <c r="B314" s="401" t="s">
        <v>410</v>
      </c>
      <c r="C314" s="401" t="s">
        <v>411</v>
      </c>
      <c r="D314" s="403">
        <v>2</v>
      </c>
      <c r="E314" s="402">
        <v>0</v>
      </c>
      <c r="F314" s="1058">
        <f t="shared" si="34"/>
        <v>2</v>
      </c>
      <c r="G314" s="402">
        <v>0</v>
      </c>
      <c r="H314" s="402">
        <v>0</v>
      </c>
      <c r="I314" s="1053">
        <f t="shared" si="35"/>
        <v>0</v>
      </c>
    </row>
    <row r="315" spans="1:9" ht="22.5" hidden="1" outlineLevel="1">
      <c r="A315" s="856"/>
      <c r="B315" s="860" t="s">
        <v>412</v>
      </c>
      <c r="C315" s="401" t="s">
        <v>413</v>
      </c>
      <c r="D315" s="402">
        <v>1</v>
      </c>
      <c r="E315" s="402">
        <v>0</v>
      </c>
      <c r="F315" s="1058">
        <f t="shared" si="34"/>
        <v>1</v>
      </c>
      <c r="G315" s="402">
        <v>0</v>
      </c>
      <c r="H315" s="402">
        <v>0</v>
      </c>
      <c r="I315" s="1053">
        <f t="shared" si="35"/>
        <v>0</v>
      </c>
    </row>
    <row r="316" spans="1:9" ht="22.5" hidden="1" outlineLevel="1">
      <c r="A316" s="856"/>
      <c r="B316" s="860"/>
      <c r="C316" s="401" t="s">
        <v>414</v>
      </c>
      <c r="D316" s="403">
        <v>2</v>
      </c>
      <c r="E316" s="402">
        <v>0</v>
      </c>
      <c r="F316" s="1058">
        <f t="shared" si="34"/>
        <v>2</v>
      </c>
      <c r="G316" s="402">
        <v>0</v>
      </c>
      <c r="H316" s="402">
        <v>0</v>
      </c>
      <c r="I316" s="1053">
        <f t="shared" si="35"/>
        <v>0</v>
      </c>
    </row>
    <row r="317" spans="1:9" collapsed="1">
      <c r="A317" s="852" t="s">
        <v>415</v>
      </c>
      <c r="B317" s="852"/>
      <c r="C317" s="852"/>
      <c r="D317" s="243">
        <f t="shared" ref="D317:I317" si="37">SUM(D318:D325)</f>
        <v>4</v>
      </c>
      <c r="E317" s="243">
        <f t="shared" si="37"/>
        <v>0</v>
      </c>
      <c r="F317" s="1057">
        <f t="shared" si="37"/>
        <v>4</v>
      </c>
      <c r="G317" s="243">
        <f t="shared" si="37"/>
        <v>0</v>
      </c>
      <c r="H317" s="243">
        <f t="shared" si="37"/>
        <v>0</v>
      </c>
      <c r="I317" s="1052">
        <f t="shared" si="37"/>
        <v>0</v>
      </c>
    </row>
    <row r="318" spans="1:9" hidden="1" outlineLevel="1">
      <c r="A318" s="856" t="s">
        <v>415</v>
      </c>
      <c r="B318" s="860" t="s">
        <v>416</v>
      </c>
      <c r="C318" s="401" t="s">
        <v>417</v>
      </c>
      <c r="D318" s="403">
        <v>3</v>
      </c>
      <c r="E318" s="402">
        <v>0</v>
      </c>
      <c r="F318" s="1058">
        <f t="shared" si="34"/>
        <v>3</v>
      </c>
      <c r="G318" s="402">
        <v>0</v>
      </c>
      <c r="H318" s="402">
        <v>0</v>
      </c>
      <c r="I318" s="1053">
        <f t="shared" si="35"/>
        <v>0</v>
      </c>
    </row>
    <row r="319" spans="1:9" hidden="1" outlineLevel="1">
      <c r="A319" s="856"/>
      <c r="B319" s="860"/>
      <c r="C319" s="401" t="s">
        <v>418</v>
      </c>
      <c r="D319" s="403">
        <v>0</v>
      </c>
      <c r="E319" s="402">
        <v>0</v>
      </c>
      <c r="F319" s="1058">
        <f t="shared" si="34"/>
        <v>0</v>
      </c>
      <c r="G319" s="402">
        <v>0</v>
      </c>
      <c r="H319" s="402">
        <v>0</v>
      </c>
      <c r="I319" s="1053">
        <f t="shared" si="35"/>
        <v>0</v>
      </c>
    </row>
    <row r="320" spans="1:9" ht="33.75" hidden="1" outlineLevel="1">
      <c r="A320" s="856"/>
      <c r="B320" s="401" t="s">
        <v>419</v>
      </c>
      <c r="C320" s="401" t="s">
        <v>420</v>
      </c>
      <c r="D320" s="403">
        <v>1</v>
      </c>
      <c r="E320" s="402">
        <v>0</v>
      </c>
      <c r="F320" s="1058">
        <f t="shared" si="34"/>
        <v>1</v>
      </c>
      <c r="G320" s="402">
        <v>0</v>
      </c>
      <c r="H320" s="402">
        <v>0</v>
      </c>
      <c r="I320" s="1053">
        <f t="shared" si="35"/>
        <v>0</v>
      </c>
    </row>
    <row r="321" spans="1:9" ht="33.75" hidden="1" outlineLevel="1">
      <c r="A321" s="856"/>
      <c r="B321" s="401" t="s">
        <v>421</v>
      </c>
      <c r="C321" s="401" t="s">
        <v>422</v>
      </c>
      <c r="D321" s="402">
        <v>0</v>
      </c>
      <c r="E321" s="402">
        <v>0</v>
      </c>
      <c r="F321" s="1058">
        <f t="shared" si="34"/>
        <v>0</v>
      </c>
      <c r="G321" s="402">
        <v>0</v>
      </c>
      <c r="H321" s="402">
        <v>0</v>
      </c>
      <c r="I321" s="1053">
        <f t="shared" si="35"/>
        <v>0</v>
      </c>
    </row>
    <row r="322" spans="1:9" ht="22.5" hidden="1" outlineLevel="1">
      <c r="A322" s="856"/>
      <c r="B322" s="401" t="s">
        <v>423</v>
      </c>
      <c r="C322" s="401" t="s">
        <v>424</v>
      </c>
      <c r="D322" s="402">
        <v>0</v>
      </c>
      <c r="E322" s="402">
        <v>0</v>
      </c>
      <c r="F322" s="1058">
        <f t="shared" si="34"/>
        <v>0</v>
      </c>
      <c r="G322" s="402">
        <v>0</v>
      </c>
      <c r="H322" s="402">
        <v>0</v>
      </c>
      <c r="I322" s="1053">
        <f t="shared" si="35"/>
        <v>0</v>
      </c>
    </row>
    <row r="323" spans="1:9" hidden="1" outlineLevel="1">
      <c r="A323" s="856"/>
      <c r="B323" s="860" t="s">
        <v>425</v>
      </c>
      <c r="C323" s="401" t="s">
        <v>426</v>
      </c>
      <c r="D323" s="402">
        <v>0</v>
      </c>
      <c r="E323" s="402">
        <v>0</v>
      </c>
      <c r="F323" s="1058">
        <f t="shared" si="34"/>
        <v>0</v>
      </c>
      <c r="G323" s="402">
        <v>0</v>
      </c>
      <c r="H323" s="402">
        <v>0</v>
      </c>
      <c r="I323" s="1053">
        <f t="shared" si="35"/>
        <v>0</v>
      </c>
    </row>
    <row r="324" spans="1:9" hidden="1" outlineLevel="1">
      <c r="A324" s="856"/>
      <c r="B324" s="860"/>
      <c r="C324" s="401" t="s">
        <v>427</v>
      </c>
      <c r="D324" s="402">
        <v>0</v>
      </c>
      <c r="E324" s="402">
        <v>0</v>
      </c>
      <c r="F324" s="1058">
        <f t="shared" si="34"/>
        <v>0</v>
      </c>
      <c r="G324" s="402">
        <v>0</v>
      </c>
      <c r="H324" s="402">
        <v>0</v>
      </c>
      <c r="I324" s="1053">
        <f t="shared" si="35"/>
        <v>0</v>
      </c>
    </row>
    <row r="325" spans="1:9" ht="22.5" hidden="1" outlineLevel="1">
      <c r="A325" s="856"/>
      <c r="B325" s="860"/>
      <c r="C325" s="401" t="s">
        <v>428</v>
      </c>
      <c r="D325" s="402">
        <v>0</v>
      </c>
      <c r="E325" s="402">
        <v>0</v>
      </c>
      <c r="F325" s="1058">
        <f t="shared" si="34"/>
        <v>0</v>
      </c>
      <c r="G325" s="402">
        <v>0</v>
      </c>
      <c r="H325" s="402">
        <v>0</v>
      </c>
      <c r="I325" s="1053">
        <f t="shared" si="35"/>
        <v>0</v>
      </c>
    </row>
    <row r="326" spans="1:9" collapsed="1">
      <c r="A326" s="852" t="s">
        <v>429</v>
      </c>
      <c r="B326" s="852"/>
      <c r="C326" s="852"/>
      <c r="D326" s="243">
        <f t="shared" ref="D326:I326" si="38">SUM(D327:D331)</f>
        <v>9</v>
      </c>
      <c r="E326" s="243">
        <f t="shared" si="38"/>
        <v>0</v>
      </c>
      <c r="F326" s="1057">
        <f t="shared" si="38"/>
        <v>9</v>
      </c>
      <c r="G326" s="243">
        <f t="shared" si="38"/>
        <v>0</v>
      </c>
      <c r="H326" s="243">
        <f t="shared" si="38"/>
        <v>0</v>
      </c>
      <c r="I326" s="1052">
        <f t="shared" si="38"/>
        <v>0</v>
      </c>
    </row>
    <row r="327" spans="1:9" hidden="1" outlineLevel="1">
      <c r="A327" s="856" t="s">
        <v>429</v>
      </c>
      <c r="B327" s="860" t="s">
        <v>430</v>
      </c>
      <c r="C327" s="401" t="s">
        <v>431</v>
      </c>
      <c r="D327" s="403">
        <v>4</v>
      </c>
      <c r="E327" s="403">
        <v>0</v>
      </c>
      <c r="F327" s="1058">
        <f t="shared" si="34"/>
        <v>4</v>
      </c>
      <c r="G327" s="402">
        <v>0</v>
      </c>
      <c r="H327" s="402">
        <v>0</v>
      </c>
      <c r="I327" s="1053">
        <f t="shared" si="35"/>
        <v>0</v>
      </c>
    </row>
    <row r="328" spans="1:9" hidden="1" outlineLevel="1">
      <c r="A328" s="856"/>
      <c r="B328" s="860"/>
      <c r="C328" s="401" t="s">
        <v>432</v>
      </c>
      <c r="D328" s="403">
        <v>0</v>
      </c>
      <c r="E328" s="402">
        <v>0</v>
      </c>
      <c r="F328" s="1058">
        <f t="shared" si="34"/>
        <v>0</v>
      </c>
      <c r="G328" s="402">
        <v>0</v>
      </c>
      <c r="H328" s="402">
        <v>0</v>
      </c>
      <c r="I328" s="1053">
        <f t="shared" si="35"/>
        <v>0</v>
      </c>
    </row>
    <row r="329" spans="1:9" hidden="1" outlineLevel="1">
      <c r="A329" s="856"/>
      <c r="B329" s="860"/>
      <c r="C329" s="401" t="s">
        <v>433</v>
      </c>
      <c r="D329" s="402">
        <v>0</v>
      </c>
      <c r="E329" s="402">
        <v>0</v>
      </c>
      <c r="F329" s="1058">
        <f t="shared" si="34"/>
        <v>0</v>
      </c>
      <c r="G329" s="402">
        <v>0</v>
      </c>
      <c r="H329" s="402">
        <v>0</v>
      </c>
      <c r="I329" s="1053">
        <f t="shared" si="35"/>
        <v>0</v>
      </c>
    </row>
    <row r="330" spans="1:9" hidden="1" outlineLevel="1">
      <c r="A330" s="856"/>
      <c r="B330" s="860"/>
      <c r="C330" s="401" t="s">
        <v>434</v>
      </c>
      <c r="D330" s="402">
        <v>0</v>
      </c>
      <c r="E330" s="402">
        <v>0</v>
      </c>
      <c r="F330" s="1058">
        <f t="shared" si="34"/>
        <v>0</v>
      </c>
      <c r="G330" s="402">
        <v>0</v>
      </c>
      <c r="H330" s="402">
        <v>0</v>
      </c>
      <c r="I330" s="1053">
        <f t="shared" si="35"/>
        <v>0</v>
      </c>
    </row>
    <row r="331" spans="1:9" hidden="1" outlineLevel="1">
      <c r="A331" s="856"/>
      <c r="B331" s="860"/>
      <c r="C331" s="401" t="s">
        <v>435</v>
      </c>
      <c r="D331" s="403">
        <v>5</v>
      </c>
      <c r="E331" s="402">
        <v>0</v>
      </c>
      <c r="F331" s="1058">
        <f t="shared" si="34"/>
        <v>5</v>
      </c>
      <c r="G331" s="402">
        <v>0</v>
      </c>
      <c r="H331" s="402">
        <v>0</v>
      </c>
      <c r="I331" s="1053">
        <f t="shared" si="35"/>
        <v>0</v>
      </c>
    </row>
    <row r="332" spans="1:9" collapsed="1">
      <c r="A332" s="852" t="s">
        <v>436</v>
      </c>
      <c r="B332" s="852"/>
      <c r="C332" s="852"/>
      <c r="D332" s="243">
        <f t="shared" ref="D332:I332" si="39">SUM(D333:D344)</f>
        <v>2</v>
      </c>
      <c r="E332" s="243">
        <f t="shared" si="39"/>
        <v>0</v>
      </c>
      <c r="F332" s="1057">
        <f t="shared" si="39"/>
        <v>2</v>
      </c>
      <c r="G332" s="243">
        <f t="shared" si="39"/>
        <v>0</v>
      </c>
      <c r="H332" s="243">
        <f t="shared" si="39"/>
        <v>0</v>
      </c>
      <c r="I332" s="1052">
        <f t="shared" si="39"/>
        <v>0</v>
      </c>
    </row>
    <row r="333" spans="1:9" hidden="1" outlineLevel="1">
      <c r="A333" s="861" t="s">
        <v>436</v>
      </c>
      <c r="B333" s="860" t="s">
        <v>437</v>
      </c>
      <c r="C333" s="401" t="s">
        <v>438</v>
      </c>
      <c r="D333" s="402">
        <v>0</v>
      </c>
      <c r="E333" s="402">
        <v>0</v>
      </c>
      <c r="F333" s="1058">
        <f t="shared" si="34"/>
        <v>0</v>
      </c>
      <c r="G333" s="402">
        <v>0</v>
      </c>
      <c r="H333" s="402">
        <v>0</v>
      </c>
      <c r="I333" s="1053">
        <f t="shared" si="35"/>
        <v>0</v>
      </c>
    </row>
    <row r="334" spans="1:9" ht="15" hidden="1" customHeight="1" outlineLevel="1">
      <c r="A334" s="862"/>
      <c r="B334" s="860"/>
      <c r="C334" s="401" t="s">
        <v>439</v>
      </c>
      <c r="D334" s="403">
        <v>1</v>
      </c>
      <c r="E334" s="402">
        <v>0</v>
      </c>
      <c r="F334" s="1058">
        <f t="shared" si="34"/>
        <v>1</v>
      </c>
      <c r="G334" s="402">
        <v>0</v>
      </c>
      <c r="H334" s="402">
        <v>0</v>
      </c>
      <c r="I334" s="1053">
        <f t="shared" si="35"/>
        <v>0</v>
      </c>
    </row>
    <row r="335" spans="1:9" ht="22.5" hidden="1" outlineLevel="1">
      <c r="A335" s="862"/>
      <c r="B335" s="860"/>
      <c r="C335" s="401" t="s">
        <v>440</v>
      </c>
      <c r="D335" s="402">
        <v>0</v>
      </c>
      <c r="E335" s="402">
        <v>0</v>
      </c>
      <c r="F335" s="1058">
        <f t="shared" si="34"/>
        <v>0</v>
      </c>
      <c r="G335" s="402">
        <v>0</v>
      </c>
      <c r="H335" s="402">
        <v>0</v>
      </c>
      <c r="I335" s="1053">
        <f t="shared" si="35"/>
        <v>0</v>
      </c>
    </row>
    <row r="336" spans="1:9" ht="15" hidden="1" customHeight="1" outlineLevel="1">
      <c r="A336" s="862"/>
      <c r="B336" s="401"/>
      <c r="C336" s="401" t="s">
        <v>441</v>
      </c>
      <c r="D336" s="402">
        <v>0</v>
      </c>
      <c r="E336" s="402">
        <v>0</v>
      </c>
      <c r="F336" s="1058">
        <f t="shared" si="34"/>
        <v>0</v>
      </c>
      <c r="G336" s="402">
        <v>0</v>
      </c>
      <c r="H336" s="402">
        <v>0</v>
      </c>
      <c r="I336" s="1053">
        <f t="shared" si="35"/>
        <v>0</v>
      </c>
    </row>
    <row r="337" spans="1:9" ht="22.5" hidden="1" outlineLevel="1">
      <c r="A337" s="862"/>
      <c r="B337" s="401" t="s">
        <v>442</v>
      </c>
      <c r="C337" s="401" t="s">
        <v>443</v>
      </c>
      <c r="D337" s="402">
        <v>0</v>
      </c>
      <c r="E337" s="402">
        <v>0</v>
      </c>
      <c r="F337" s="1058">
        <f t="shared" si="34"/>
        <v>0</v>
      </c>
      <c r="G337" s="402">
        <v>0</v>
      </c>
      <c r="H337" s="402">
        <v>0</v>
      </c>
      <c r="I337" s="1053">
        <f t="shared" si="35"/>
        <v>0</v>
      </c>
    </row>
    <row r="338" spans="1:9" ht="22.5" hidden="1" outlineLevel="1">
      <c r="A338" s="862"/>
      <c r="B338" s="401" t="s">
        <v>444</v>
      </c>
      <c r="C338" s="401" t="s">
        <v>445</v>
      </c>
      <c r="D338" s="402">
        <v>0</v>
      </c>
      <c r="E338" s="402">
        <v>0</v>
      </c>
      <c r="F338" s="1058">
        <f t="shared" si="34"/>
        <v>0</v>
      </c>
      <c r="G338" s="402">
        <v>0</v>
      </c>
      <c r="H338" s="402">
        <v>0</v>
      </c>
      <c r="I338" s="1053">
        <f t="shared" si="35"/>
        <v>0</v>
      </c>
    </row>
    <row r="339" spans="1:9" ht="22.5" hidden="1" outlineLevel="1">
      <c r="A339" s="862"/>
      <c r="B339" s="401" t="s">
        <v>446</v>
      </c>
      <c r="C339" s="401" t="s">
        <v>447</v>
      </c>
      <c r="D339" s="402">
        <v>0</v>
      </c>
      <c r="E339" s="403">
        <v>0</v>
      </c>
      <c r="F339" s="1058">
        <f t="shared" si="34"/>
        <v>0</v>
      </c>
      <c r="G339" s="402">
        <v>0</v>
      </c>
      <c r="H339" s="402">
        <v>0</v>
      </c>
      <c r="I339" s="1053">
        <f t="shared" si="35"/>
        <v>0</v>
      </c>
    </row>
    <row r="340" spans="1:9" ht="33.75" hidden="1" outlineLevel="1">
      <c r="A340" s="862"/>
      <c r="B340" s="401" t="s">
        <v>448</v>
      </c>
      <c r="C340" s="401" t="s">
        <v>449</v>
      </c>
      <c r="D340" s="402">
        <v>0</v>
      </c>
      <c r="E340" s="402">
        <v>0</v>
      </c>
      <c r="F340" s="1058">
        <f t="shared" si="34"/>
        <v>0</v>
      </c>
      <c r="G340" s="402">
        <v>0</v>
      </c>
      <c r="H340" s="402">
        <v>0</v>
      </c>
      <c r="I340" s="1053">
        <f t="shared" si="35"/>
        <v>0</v>
      </c>
    </row>
    <row r="341" spans="1:9" ht="15" hidden="1" customHeight="1" outlineLevel="1">
      <c r="A341" s="862"/>
      <c r="B341" s="860" t="s">
        <v>450</v>
      </c>
      <c r="C341" s="401" t="s">
        <v>451</v>
      </c>
      <c r="D341" s="402">
        <v>0</v>
      </c>
      <c r="E341" s="402">
        <v>0</v>
      </c>
      <c r="F341" s="1058">
        <f t="shared" si="34"/>
        <v>0</v>
      </c>
      <c r="G341" s="402">
        <v>0</v>
      </c>
      <c r="H341" s="402">
        <v>0</v>
      </c>
      <c r="I341" s="1053">
        <f t="shared" si="35"/>
        <v>0</v>
      </c>
    </row>
    <row r="342" spans="1:9" ht="22.5" hidden="1" outlineLevel="1">
      <c r="A342" s="862"/>
      <c r="B342" s="860"/>
      <c r="C342" s="401" t="s">
        <v>452</v>
      </c>
      <c r="D342" s="402">
        <v>0</v>
      </c>
      <c r="E342" s="402">
        <v>0</v>
      </c>
      <c r="F342" s="1058">
        <f t="shared" si="34"/>
        <v>0</v>
      </c>
      <c r="G342" s="402">
        <v>0</v>
      </c>
      <c r="H342" s="402">
        <v>0</v>
      </c>
      <c r="I342" s="1053">
        <f t="shared" si="35"/>
        <v>0</v>
      </c>
    </row>
    <row r="343" spans="1:9" ht="33.75" hidden="1" outlineLevel="1">
      <c r="A343" s="862"/>
      <c r="B343" s="860"/>
      <c r="C343" s="401" t="s">
        <v>453</v>
      </c>
      <c r="D343" s="402">
        <v>0</v>
      </c>
      <c r="E343" s="402">
        <v>0</v>
      </c>
      <c r="F343" s="1058">
        <f t="shared" si="34"/>
        <v>0</v>
      </c>
      <c r="G343" s="402">
        <v>0</v>
      </c>
      <c r="H343" s="402">
        <v>0</v>
      </c>
      <c r="I343" s="1053">
        <f t="shared" si="35"/>
        <v>0</v>
      </c>
    </row>
    <row r="344" spans="1:9" ht="22.5" hidden="1" outlineLevel="1">
      <c r="A344" s="863"/>
      <c r="B344" s="860"/>
      <c r="C344" s="401" t="s">
        <v>454</v>
      </c>
      <c r="D344" s="403">
        <v>1</v>
      </c>
      <c r="E344" s="402">
        <v>0</v>
      </c>
      <c r="F344" s="1058">
        <f t="shared" si="34"/>
        <v>1</v>
      </c>
      <c r="G344" s="402">
        <v>0</v>
      </c>
      <c r="H344" s="402">
        <v>0</v>
      </c>
      <c r="I344" s="1053">
        <f t="shared" si="35"/>
        <v>0</v>
      </c>
    </row>
    <row r="345" spans="1:9" collapsed="1">
      <c r="A345" s="852" t="s">
        <v>455</v>
      </c>
      <c r="B345" s="852"/>
      <c r="C345" s="852"/>
      <c r="D345" s="243">
        <f t="shared" ref="D345:I345" si="40">SUM(D346:D354)</f>
        <v>22</v>
      </c>
      <c r="E345" s="243">
        <f t="shared" si="40"/>
        <v>1</v>
      </c>
      <c r="F345" s="1057">
        <f t="shared" si="40"/>
        <v>23</v>
      </c>
      <c r="G345" s="243">
        <f t="shared" si="40"/>
        <v>0</v>
      </c>
      <c r="H345" s="243">
        <f t="shared" si="40"/>
        <v>0</v>
      </c>
      <c r="I345" s="1052">
        <f t="shared" si="40"/>
        <v>0</v>
      </c>
    </row>
    <row r="346" spans="1:9" hidden="1" outlineLevel="1">
      <c r="A346" s="856" t="s">
        <v>455</v>
      </c>
      <c r="B346" s="860" t="s">
        <v>456</v>
      </c>
      <c r="C346" s="401" t="s">
        <v>457</v>
      </c>
      <c r="D346" s="402">
        <v>4</v>
      </c>
      <c r="E346" s="402">
        <v>0</v>
      </c>
      <c r="F346" s="1058">
        <f t="shared" si="34"/>
        <v>4</v>
      </c>
      <c r="G346" s="402">
        <v>0</v>
      </c>
      <c r="H346" s="402">
        <v>0</v>
      </c>
      <c r="I346" s="1053">
        <f t="shared" si="35"/>
        <v>0</v>
      </c>
    </row>
    <row r="347" spans="1:9" hidden="1" outlineLevel="1">
      <c r="A347" s="856"/>
      <c r="B347" s="860"/>
      <c r="C347" s="401" t="s">
        <v>458</v>
      </c>
      <c r="D347" s="403">
        <v>1</v>
      </c>
      <c r="E347" s="402">
        <v>0</v>
      </c>
      <c r="F347" s="1058">
        <f t="shared" si="34"/>
        <v>1</v>
      </c>
      <c r="G347" s="402">
        <v>0</v>
      </c>
      <c r="H347" s="402">
        <v>0</v>
      </c>
      <c r="I347" s="1053">
        <f t="shared" si="35"/>
        <v>0</v>
      </c>
    </row>
    <row r="348" spans="1:9" ht="22.5" hidden="1" outlineLevel="1">
      <c r="A348" s="856"/>
      <c r="B348" s="860"/>
      <c r="C348" s="401" t="s">
        <v>459</v>
      </c>
      <c r="D348" s="402">
        <v>1</v>
      </c>
      <c r="E348" s="402">
        <v>0</v>
      </c>
      <c r="F348" s="1058">
        <f t="shared" si="34"/>
        <v>1</v>
      </c>
      <c r="G348" s="402">
        <v>0</v>
      </c>
      <c r="H348" s="402">
        <v>0</v>
      </c>
      <c r="I348" s="1053">
        <f t="shared" si="35"/>
        <v>0</v>
      </c>
    </row>
    <row r="349" spans="1:9" hidden="1" outlineLevel="1">
      <c r="A349" s="856"/>
      <c r="B349" s="860"/>
      <c r="C349" s="401" t="s">
        <v>460</v>
      </c>
      <c r="D349" s="403">
        <v>2</v>
      </c>
      <c r="E349" s="402">
        <v>0</v>
      </c>
      <c r="F349" s="1058">
        <f t="shared" si="34"/>
        <v>2</v>
      </c>
      <c r="G349" s="402">
        <v>0</v>
      </c>
      <c r="H349" s="402">
        <v>0</v>
      </c>
      <c r="I349" s="1053">
        <f t="shared" si="35"/>
        <v>0</v>
      </c>
    </row>
    <row r="350" spans="1:9" hidden="1" outlineLevel="1">
      <c r="A350" s="856"/>
      <c r="B350" s="860"/>
      <c r="C350" s="401" t="s">
        <v>461</v>
      </c>
      <c r="D350" s="403">
        <v>6</v>
      </c>
      <c r="E350" s="402">
        <v>0</v>
      </c>
      <c r="F350" s="1058">
        <f t="shared" si="34"/>
        <v>6</v>
      </c>
      <c r="G350" s="402">
        <v>0</v>
      </c>
      <c r="H350" s="402">
        <v>0</v>
      </c>
      <c r="I350" s="1053">
        <f t="shared" si="35"/>
        <v>0</v>
      </c>
    </row>
    <row r="351" spans="1:9" ht="22.5" hidden="1" outlineLevel="1">
      <c r="A351" s="856"/>
      <c r="B351" s="860"/>
      <c r="C351" s="401" t="s">
        <v>462</v>
      </c>
      <c r="D351" s="403">
        <v>1</v>
      </c>
      <c r="E351" s="402">
        <v>0</v>
      </c>
      <c r="F351" s="1058">
        <f t="shared" si="34"/>
        <v>1</v>
      </c>
      <c r="G351" s="402">
        <v>0</v>
      </c>
      <c r="H351" s="402">
        <v>0</v>
      </c>
      <c r="I351" s="1053">
        <f t="shared" si="35"/>
        <v>0</v>
      </c>
    </row>
    <row r="352" spans="1:9" ht="22.5" hidden="1" outlineLevel="1">
      <c r="A352" s="856"/>
      <c r="B352" s="860"/>
      <c r="C352" s="401" t="s">
        <v>463</v>
      </c>
      <c r="D352" s="403">
        <v>3</v>
      </c>
      <c r="E352" s="402">
        <v>0</v>
      </c>
      <c r="F352" s="1058">
        <f t="shared" si="34"/>
        <v>3</v>
      </c>
      <c r="G352" s="402">
        <v>0</v>
      </c>
      <c r="H352" s="402">
        <v>0</v>
      </c>
      <c r="I352" s="1053">
        <f t="shared" si="35"/>
        <v>0</v>
      </c>
    </row>
    <row r="353" spans="1:9" hidden="1" outlineLevel="1">
      <c r="A353" s="856"/>
      <c r="B353" s="860"/>
      <c r="C353" s="401" t="s">
        <v>464</v>
      </c>
      <c r="D353" s="402">
        <v>0</v>
      </c>
      <c r="E353" s="402">
        <v>0</v>
      </c>
      <c r="F353" s="1058">
        <f t="shared" si="34"/>
        <v>0</v>
      </c>
      <c r="G353" s="402">
        <v>0</v>
      </c>
      <c r="H353" s="402">
        <v>0</v>
      </c>
      <c r="I353" s="1053">
        <f t="shared" si="35"/>
        <v>0</v>
      </c>
    </row>
    <row r="354" spans="1:9" ht="33.75" hidden="1" outlineLevel="1">
      <c r="A354" s="856"/>
      <c r="B354" s="401" t="s">
        <v>465</v>
      </c>
      <c r="C354" s="401" t="s">
        <v>466</v>
      </c>
      <c r="D354" s="402">
        <v>4</v>
      </c>
      <c r="E354" s="402">
        <v>1</v>
      </c>
      <c r="F354" s="1058">
        <f t="shared" si="34"/>
        <v>5</v>
      </c>
      <c r="G354" s="402">
        <v>0</v>
      </c>
      <c r="H354" s="402">
        <v>0</v>
      </c>
      <c r="I354" s="1053">
        <f t="shared" si="35"/>
        <v>0</v>
      </c>
    </row>
    <row r="355" spans="1:9" collapsed="1">
      <c r="A355" s="852" t="s">
        <v>467</v>
      </c>
      <c r="B355" s="852"/>
      <c r="C355" s="852"/>
      <c r="D355" s="243">
        <f t="shared" ref="D355:I355" si="41">SUM(D356:D363)</f>
        <v>14</v>
      </c>
      <c r="E355" s="243">
        <f t="shared" si="41"/>
        <v>1</v>
      </c>
      <c r="F355" s="1057">
        <f t="shared" si="41"/>
        <v>15</v>
      </c>
      <c r="G355" s="243">
        <f t="shared" si="41"/>
        <v>0</v>
      </c>
      <c r="H355" s="243">
        <f t="shared" si="41"/>
        <v>0</v>
      </c>
      <c r="I355" s="1052">
        <f t="shared" si="41"/>
        <v>0</v>
      </c>
    </row>
    <row r="356" spans="1:9" hidden="1" outlineLevel="1">
      <c r="A356" s="856" t="s">
        <v>467</v>
      </c>
      <c r="B356" s="860" t="s">
        <v>468</v>
      </c>
      <c r="C356" s="401" t="s">
        <v>469</v>
      </c>
      <c r="D356" s="403">
        <v>6</v>
      </c>
      <c r="E356" s="402">
        <v>1</v>
      </c>
      <c r="F356" s="1058">
        <f t="shared" si="34"/>
        <v>7</v>
      </c>
      <c r="G356" s="402">
        <v>0</v>
      </c>
      <c r="H356" s="402">
        <v>0</v>
      </c>
      <c r="I356" s="1053">
        <f t="shared" si="35"/>
        <v>0</v>
      </c>
    </row>
    <row r="357" spans="1:9" hidden="1" outlineLevel="1">
      <c r="A357" s="856"/>
      <c r="B357" s="860"/>
      <c r="C357" s="401" t="s">
        <v>470</v>
      </c>
      <c r="D357" s="403">
        <v>2</v>
      </c>
      <c r="E357" s="402">
        <v>0</v>
      </c>
      <c r="F357" s="1058">
        <f t="shared" si="34"/>
        <v>2</v>
      </c>
      <c r="G357" s="402">
        <v>0</v>
      </c>
      <c r="H357" s="402">
        <v>0</v>
      </c>
      <c r="I357" s="1053">
        <f t="shared" si="35"/>
        <v>0</v>
      </c>
    </row>
    <row r="358" spans="1:9" hidden="1" outlineLevel="1">
      <c r="A358" s="856"/>
      <c r="B358" s="860"/>
      <c r="C358" s="401" t="s">
        <v>471</v>
      </c>
      <c r="D358" s="403">
        <v>1</v>
      </c>
      <c r="E358" s="402">
        <v>0</v>
      </c>
      <c r="F358" s="1058">
        <f t="shared" si="34"/>
        <v>1</v>
      </c>
      <c r="G358" s="402">
        <v>0</v>
      </c>
      <c r="H358" s="402">
        <v>0</v>
      </c>
      <c r="I358" s="1053">
        <f t="shared" si="35"/>
        <v>0</v>
      </c>
    </row>
    <row r="359" spans="1:9" hidden="1" outlineLevel="1">
      <c r="A359" s="856"/>
      <c r="B359" s="860"/>
      <c r="C359" s="401" t="s">
        <v>472</v>
      </c>
      <c r="D359" s="402">
        <v>1</v>
      </c>
      <c r="E359" s="402">
        <v>0</v>
      </c>
      <c r="F359" s="1058">
        <f t="shared" ref="F359:F429" si="42">+E359+D359</f>
        <v>1</v>
      </c>
      <c r="G359" s="402">
        <v>0</v>
      </c>
      <c r="H359" s="402">
        <v>0</v>
      </c>
      <c r="I359" s="1053">
        <f t="shared" ref="I359:I429" si="43">+H359+G359</f>
        <v>0</v>
      </c>
    </row>
    <row r="360" spans="1:9" hidden="1" outlineLevel="1">
      <c r="A360" s="856"/>
      <c r="B360" s="860" t="s">
        <v>473</v>
      </c>
      <c r="C360" s="401" t="s">
        <v>474</v>
      </c>
      <c r="D360" s="403">
        <v>0</v>
      </c>
      <c r="E360" s="402">
        <v>0</v>
      </c>
      <c r="F360" s="1058">
        <f t="shared" si="42"/>
        <v>0</v>
      </c>
      <c r="G360" s="402">
        <v>0</v>
      </c>
      <c r="H360" s="402">
        <v>0</v>
      </c>
      <c r="I360" s="1053">
        <f t="shared" si="43"/>
        <v>0</v>
      </c>
    </row>
    <row r="361" spans="1:9" ht="22.5" hidden="1" outlineLevel="1">
      <c r="A361" s="856"/>
      <c r="B361" s="860"/>
      <c r="C361" s="401" t="s">
        <v>475</v>
      </c>
      <c r="D361" s="402">
        <v>0</v>
      </c>
      <c r="E361" s="402">
        <v>0</v>
      </c>
      <c r="F361" s="1058">
        <f t="shared" si="42"/>
        <v>0</v>
      </c>
      <c r="G361" s="402">
        <v>0</v>
      </c>
      <c r="H361" s="402">
        <v>0</v>
      </c>
      <c r="I361" s="1053">
        <f t="shared" si="43"/>
        <v>0</v>
      </c>
    </row>
    <row r="362" spans="1:9" hidden="1" outlineLevel="1">
      <c r="A362" s="856"/>
      <c r="B362" s="860"/>
      <c r="C362" s="401" t="s">
        <v>476</v>
      </c>
      <c r="D362" s="402">
        <v>2</v>
      </c>
      <c r="E362" s="402">
        <v>0</v>
      </c>
      <c r="F362" s="1058">
        <f t="shared" si="42"/>
        <v>2</v>
      </c>
      <c r="G362" s="402">
        <v>0</v>
      </c>
      <c r="H362" s="402">
        <v>0</v>
      </c>
      <c r="I362" s="1053">
        <f t="shared" si="43"/>
        <v>0</v>
      </c>
    </row>
    <row r="363" spans="1:9" ht="33.75" hidden="1" outlineLevel="1">
      <c r="A363" s="856"/>
      <c r="B363" s="401" t="s">
        <v>477</v>
      </c>
      <c r="C363" s="401" t="s">
        <v>478</v>
      </c>
      <c r="D363" s="403">
        <v>2</v>
      </c>
      <c r="E363" s="402">
        <v>0</v>
      </c>
      <c r="F363" s="1058">
        <f t="shared" si="42"/>
        <v>2</v>
      </c>
      <c r="G363" s="402">
        <v>0</v>
      </c>
      <c r="H363" s="402">
        <v>0</v>
      </c>
      <c r="I363" s="1053">
        <f t="shared" si="43"/>
        <v>0</v>
      </c>
    </row>
    <row r="364" spans="1:9" collapsed="1">
      <c r="A364" s="852" t="s">
        <v>479</v>
      </c>
      <c r="B364" s="852"/>
      <c r="C364" s="852"/>
      <c r="D364" s="243">
        <v>1</v>
      </c>
      <c r="E364" s="243">
        <v>0</v>
      </c>
      <c r="F364" s="1057">
        <f t="shared" si="42"/>
        <v>1</v>
      </c>
      <c r="G364" s="243">
        <v>0</v>
      </c>
      <c r="H364" s="243">
        <v>0</v>
      </c>
      <c r="I364" s="1052">
        <f t="shared" si="43"/>
        <v>0</v>
      </c>
    </row>
    <row r="365" spans="1:9" collapsed="1">
      <c r="A365" s="852" t="s">
        <v>480</v>
      </c>
      <c r="B365" s="852"/>
      <c r="C365" s="852"/>
      <c r="D365" s="243">
        <v>2</v>
      </c>
      <c r="E365" s="243">
        <v>0</v>
      </c>
      <c r="F365" s="1057">
        <f t="shared" si="42"/>
        <v>2</v>
      </c>
      <c r="G365" s="243">
        <v>0</v>
      </c>
      <c r="H365" s="243">
        <v>0</v>
      </c>
      <c r="I365" s="1052">
        <f t="shared" si="43"/>
        <v>0</v>
      </c>
    </row>
    <row r="366" spans="1:9" collapsed="1">
      <c r="A366" s="852" t="s">
        <v>481</v>
      </c>
      <c r="B366" s="852"/>
      <c r="C366" s="852"/>
      <c r="D366" s="243">
        <f t="shared" ref="D366:I366" si="44">SUM(D367:D372)</f>
        <v>12</v>
      </c>
      <c r="E366" s="243">
        <f t="shared" si="44"/>
        <v>0</v>
      </c>
      <c r="F366" s="1057">
        <f t="shared" si="44"/>
        <v>12</v>
      </c>
      <c r="G366" s="243">
        <f t="shared" si="44"/>
        <v>0</v>
      </c>
      <c r="H366" s="243">
        <f t="shared" si="44"/>
        <v>0</v>
      </c>
      <c r="I366" s="1052">
        <f t="shared" si="44"/>
        <v>0</v>
      </c>
    </row>
    <row r="367" spans="1:9" hidden="1" outlineLevel="1">
      <c r="A367" s="856" t="s">
        <v>481</v>
      </c>
      <c r="B367" s="860" t="s">
        <v>482</v>
      </c>
      <c r="C367" s="401" t="s">
        <v>483</v>
      </c>
      <c r="D367" s="403">
        <v>6</v>
      </c>
      <c r="E367" s="402">
        <v>0</v>
      </c>
      <c r="F367" s="1058">
        <f t="shared" si="42"/>
        <v>6</v>
      </c>
      <c r="G367" s="402">
        <v>0</v>
      </c>
      <c r="H367" s="402">
        <v>0</v>
      </c>
      <c r="I367" s="1053">
        <f t="shared" si="43"/>
        <v>0</v>
      </c>
    </row>
    <row r="368" spans="1:9" hidden="1" outlineLevel="1">
      <c r="A368" s="856"/>
      <c r="B368" s="860"/>
      <c r="C368" s="401" t="s">
        <v>484</v>
      </c>
      <c r="D368" s="402">
        <v>0</v>
      </c>
      <c r="E368" s="402">
        <v>0</v>
      </c>
      <c r="F368" s="1058">
        <f t="shared" si="42"/>
        <v>0</v>
      </c>
      <c r="G368" s="402">
        <v>0</v>
      </c>
      <c r="H368" s="402">
        <v>0</v>
      </c>
      <c r="I368" s="1053">
        <f t="shared" si="43"/>
        <v>0</v>
      </c>
    </row>
    <row r="369" spans="1:9" ht="22.5" hidden="1" outlineLevel="1">
      <c r="A369" s="856"/>
      <c r="B369" s="860" t="s">
        <v>485</v>
      </c>
      <c r="C369" s="401" t="s">
        <v>486</v>
      </c>
      <c r="D369" s="403">
        <v>4</v>
      </c>
      <c r="E369" s="402">
        <v>0</v>
      </c>
      <c r="F369" s="1058">
        <f t="shared" si="42"/>
        <v>4</v>
      </c>
      <c r="G369" s="402">
        <v>0</v>
      </c>
      <c r="H369" s="402">
        <v>0</v>
      </c>
      <c r="I369" s="1053">
        <f t="shared" si="43"/>
        <v>0</v>
      </c>
    </row>
    <row r="370" spans="1:9" ht="22.5" hidden="1" outlineLevel="1">
      <c r="A370" s="856"/>
      <c r="B370" s="860"/>
      <c r="C370" s="401" t="s">
        <v>487</v>
      </c>
      <c r="D370" s="402">
        <v>0</v>
      </c>
      <c r="E370" s="402">
        <v>0</v>
      </c>
      <c r="F370" s="1058">
        <f t="shared" si="42"/>
        <v>0</v>
      </c>
      <c r="G370" s="402">
        <v>0</v>
      </c>
      <c r="H370" s="402">
        <v>0</v>
      </c>
      <c r="I370" s="1053">
        <f t="shared" si="43"/>
        <v>0</v>
      </c>
    </row>
    <row r="371" spans="1:9" hidden="1" outlineLevel="1">
      <c r="A371" s="856"/>
      <c r="B371" s="860" t="s">
        <v>488</v>
      </c>
      <c r="C371" s="401" t="s">
        <v>489</v>
      </c>
      <c r="D371" s="403">
        <v>1</v>
      </c>
      <c r="E371" s="402">
        <v>0</v>
      </c>
      <c r="F371" s="1058">
        <f t="shared" si="42"/>
        <v>1</v>
      </c>
      <c r="G371" s="402">
        <v>0</v>
      </c>
      <c r="H371" s="402">
        <v>0</v>
      </c>
      <c r="I371" s="1053">
        <f t="shared" si="43"/>
        <v>0</v>
      </c>
    </row>
    <row r="372" spans="1:9" ht="22.5" hidden="1" outlineLevel="1">
      <c r="A372" s="856"/>
      <c r="B372" s="860"/>
      <c r="C372" s="401" t="s">
        <v>490</v>
      </c>
      <c r="D372" s="403">
        <v>1</v>
      </c>
      <c r="E372" s="402">
        <v>0</v>
      </c>
      <c r="F372" s="1058">
        <f t="shared" si="42"/>
        <v>1</v>
      </c>
      <c r="G372" s="402">
        <v>0</v>
      </c>
      <c r="H372" s="402">
        <v>0</v>
      </c>
      <c r="I372" s="1053">
        <f t="shared" si="43"/>
        <v>0</v>
      </c>
    </row>
    <row r="373" spans="1:9" collapsed="1">
      <c r="A373" s="852" t="s">
        <v>491</v>
      </c>
      <c r="B373" s="852"/>
      <c r="C373" s="852"/>
      <c r="D373" s="243">
        <f t="shared" ref="D373:I373" si="45">+D374+D375</f>
        <v>0</v>
      </c>
      <c r="E373" s="243">
        <f t="shared" si="45"/>
        <v>0</v>
      </c>
      <c r="F373" s="1057">
        <f t="shared" si="45"/>
        <v>0</v>
      </c>
      <c r="G373" s="243">
        <f t="shared" si="45"/>
        <v>0</v>
      </c>
      <c r="H373" s="243">
        <f t="shared" si="45"/>
        <v>0</v>
      </c>
      <c r="I373" s="1052">
        <f t="shared" si="45"/>
        <v>0</v>
      </c>
    </row>
    <row r="374" spans="1:9" ht="22.5" hidden="1" outlineLevel="1">
      <c r="A374" s="856" t="s">
        <v>491</v>
      </c>
      <c r="B374" s="860" t="s">
        <v>492</v>
      </c>
      <c r="C374" s="401" t="s">
        <v>492</v>
      </c>
      <c r="D374" s="402">
        <v>0</v>
      </c>
      <c r="E374" s="402">
        <v>0</v>
      </c>
      <c r="F374" s="1058">
        <f t="shared" si="42"/>
        <v>0</v>
      </c>
      <c r="G374" s="402">
        <v>0</v>
      </c>
      <c r="H374" s="402">
        <v>0</v>
      </c>
      <c r="I374" s="1053">
        <f t="shared" si="43"/>
        <v>0</v>
      </c>
    </row>
    <row r="375" spans="1:9" hidden="1" outlineLevel="1">
      <c r="A375" s="856"/>
      <c r="B375" s="860"/>
      <c r="C375" s="401" t="s">
        <v>493</v>
      </c>
      <c r="D375" s="402">
        <v>0</v>
      </c>
      <c r="E375" s="402">
        <v>0</v>
      </c>
      <c r="F375" s="1058">
        <f t="shared" si="42"/>
        <v>0</v>
      </c>
      <c r="G375" s="402">
        <v>0</v>
      </c>
      <c r="H375" s="402">
        <v>0</v>
      </c>
      <c r="I375" s="1053">
        <f t="shared" si="43"/>
        <v>0</v>
      </c>
    </row>
    <row r="376" spans="1:9" collapsed="1">
      <c r="A376" s="1136" t="s">
        <v>494</v>
      </c>
      <c r="B376" s="1136"/>
      <c r="C376" s="1136"/>
      <c r="D376" s="243">
        <f t="shared" ref="D376:I376" si="46">+D377+D378</f>
        <v>260</v>
      </c>
      <c r="E376" s="243">
        <f t="shared" si="46"/>
        <v>0</v>
      </c>
      <c r="F376" s="1057">
        <f t="shared" si="46"/>
        <v>260</v>
      </c>
      <c r="G376" s="243">
        <f t="shared" si="46"/>
        <v>0</v>
      </c>
      <c r="H376" s="243">
        <f t="shared" si="46"/>
        <v>0</v>
      </c>
      <c r="I376" s="1052">
        <f t="shared" si="46"/>
        <v>0</v>
      </c>
    </row>
    <row r="377" spans="1:9" ht="22.5" hidden="1" outlineLevel="1">
      <c r="A377" s="1137" t="s">
        <v>494</v>
      </c>
      <c r="B377" s="1138" t="s">
        <v>495</v>
      </c>
      <c r="C377" s="1138" t="s">
        <v>496</v>
      </c>
      <c r="D377" s="402">
        <v>0</v>
      </c>
      <c r="E377" s="402">
        <v>0</v>
      </c>
      <c r="F377" s="1058">
        <f t="shared" si="42"/>
        <v>0</v>
      </c>
      <c r="G377" s="402">
        <v>0</v>
      </c>
      <c r="H377" s="402">
        <v>0</v>
      </c>
      <c r="I377" s="1053">
        <f t="shared" si="43"/>
        <v>0</v>
      </c>
    </row>
    <row r="378" spans="1:9" ht="45" hidden="1" outlineLevel="1">
      <c r="A378" s="1137"/>
      <c r="B378" s="1138" t="s">
        <v>497</v>
      </c>
      <c r="C378" s="1138" t="s">
        <v>498</v>
      </c>
      <c r="D378" s="403">
        <v>260</v>
      </c>
      <c r="E378" s="402">
        <v>0</v>
      </c>
      <c r="F378" s="1058">
        <f t="shared" si="42"/>
        <v>260</v>
      </c>
      <c r="G378" s="402">
        <v>0</v>
      </c>
      <c r="H378" s="402">
        <v>0</v>
      </c>
      <c r="I378" s="1053">
        <f t="shared" si="43"/>
        <v>0</v>
      </c>
    </row>
    <row r="379" spans="1:9" collapsed="1">
      <c r="A379" s="1136" t="s">
        <v>499</v>
      </c>
      <c r="B379" s="1136"/>
      <c r="C379" s="1136"/>
      <c r="D379" s="243">
        <f t="shared" ref="D379:I379" si="47">SUM(D380:D389)</f>
        <v>143</v>
      </c>
      <c r="E379" s="243">
        <f t="shared" si="47"/>
        <v>0</v>
      </c>
      <c r="F379" s="1057">
        <f t="shared" si="47"/>
        <v>143</v>
      </c>
      <c r="G379" s="243">
        <f t="shared" si="47"/>
        <v>0</v>
      </c>
      <c r="H379" s="243">
        <f t="shared" si="47"/>
        <v>0</v>
      </c>
      <c r="I379" s="1052">
        <f t="shared" si="47"/>
        <v>0</v>
      </c>
    </row>
    <row r="380" spans="1:9" hidden="1" outlineLevel="1">
      <c r="A380" s="1137" t="s">
        <v>499</v>
      </c>
      <c r="B380" s="1139" t="s">
        <v>500</v>
      </c>
      <c r="C380" s="1138" t="s">
        <v>501</v>
      </c>
      <c r="D380" s="403">
        <v>36</v>
      </c>
      <c r="E380" s="402">
        <v>0</v>
      </c>
      <c r="F380" s="1058">
        <f t="shared" si="42"/>
        <v>36</v>
      </c>
      <c r="G380" s="402">
        <v>0</v>
      </c>
      <c r="H380" s="402">
        <v>0</v>
      </c>
      <c r="I380" s="1053">
        <f t="shared" si="43"/>
        <v>0</v>
      </c>
    </row>
    <row r="381" spans="1:9" ht="22.5" hidden="1" outlineLevel="1">
      <c r="A381" s="1137"/>
      <c r="B381" s="1139"/>
      <c r="C381" s="1138" t="s">
        <v>502</v>
      </c>
      <c r="D381" s="403">
        <v>4</v>
      </c>
      <c r="E381" s="402">
        <v>0</v>
      </c>
      <c r="F381" s="1058">
        <f t="shared" si="42"/>
        <v>4</v>
      </c>
      <c r="G381" s="402">
        <v>0</v>
      </c>
      <c r="H381" s="402">
        <v>0</v>
      </c>
      <c r="I381" s="1053">
        <f t="shared" si="43"/>
        <v>0</v>
      </c>
    </row>
    <row r="382" spans="1:9" hidden="1" outlineLevel="1">
      <c r="A382" s="1137"/>
      <c r="B382" s="1139"/>
      <c r="C382" s="1138" t="s">
        <v>503</v>
      </c>
      <c r="D382" s="403">
        <v>16</v>
      </c>
      <c r="E382" s="403">
        <v>0</v>
      </c>
      <c r="F382" s="1058">
        <f t="shared" si="42"/>
        <v>16</v>
      </c>
      <c r="G382" s="402">
        <v>0</v>
      </c>
      <c r="H382" s="402">
        <v>0</v>
      </c>
      <c r="I382" s="1053">
        <f t="shared" si="43"/>
        <v>0</v>
      </c>
    </row>
    <row r="383" spans="1:9" hidden="1" outlineLevel="1">
      <c r="A383" s="1137"/>
      <c r="B383" s="1139"/>
      <c r="C383" s="1138" t="s">
        <v>504</v>
      </c>
      <c r="D383" s="403">
        <v>1</v>
      </c>
      <c r="E383" s="402">
        <v>0</v>
      </c>
      <c r="F383" s="1058">
        <f t="shared" si="42"/>
        <v>1</v>
      </c>
      <c r="G383" s="402">
        <v>0</v>
      </c>
      <c r="H383" s="402">
        <v>0</v>
      </c>
      <c r="I383" s="1053">
        <f t="shared" si="43"/>
        <v>0</v>
      </c>
    </row>
    <row r="384" spans="1:9" hidden="1" outlineLevel="1">
      <c r="A384" s="1137"/>
      <c r="B384" s="1139" t="s">
        <v>505</v>
      </c>
      <c r="C384" s="1138" t="s">
        <v>506</v>
      </c>
      <c r="D384" s="403">
        <v>17</v>
      </c>
      <c r="E384" s="402">
        <v>0</v>
      </c>
      <c r="F384" s="1058">
        <f t="shared" si="42"/>
        <v>17</v>
      </c>
      <c r="G384" s="402">
        <v>0</v>
      </c>
      <c r="H384" s="402">
        <v>0</v>
      </c>
      <c r="I384" s="1053">
        <f t="shared" si="43"/>
        <v>0</v>
      </c>
    </row>
    <row r="385" spans="1:9" ht="22.5" hidden="1" outlineLevel="1">
      <c r="A385" s="1137"/>
      <c r="B385" s="1139"/>
      <c r="C385" s="1138" t="s">
        <v>507</v>
      </c>
      <c r="D385" s="403">
        <v>29</v>
      </c>
      <c r="E385" s="402">
        <v>0</v>
      </c>
      <c r="F385" s="1058">
        <f t="shared" si="42"/>
        <v>29</v>
      </c>
      <c r="G385" s="402">
        <v>0</v>
      </c>
      <c r="H385" s="402">
        <v>0</v>
      </c>
      <c r="I385" s="1053">
        <f t="shared" si="43"/>
        <v>0</v>
      </c>
    </row>
    <row r="386" spans="1:9" ht="22.5" hidden="1" outlineLevel="1">
      <c r="A386" s="1137"/>
      <c r="B386" s="1139"/>
      <c r="C386" s="1138" t="s">
        <v>508</v>
      </c>
      <c r="D386" s="403">
        <v>0</v>
      </c>
      <c r="E386" s="402">
        <v>0</v>
      </c>
      <c r="F386" s="1058">
        <f t="shared" si="42"/>
        <v>0</v>
      </c>
      <c r="G386" s="402">
        <v>0</v>
      </c>
      <c r="H386" s="402">
        <v>0</v>
      </c>
      <c r="I386" s="1053">
        <f t="shared" si="43"/>
        <v>0</v>
      </c>
    </row>
    <row r="387" spans="1:9" hidden="1" outlineLevel="1">
      <c r="A387" s="1137"/>
      <c r="B387" s="1139" t="s">
        <v>509</v>
      </c>
      <c r="C387" s="1138" t="s">
        <v>510</v>
      </c>
      <c r="D387" s="403">
        <v>19</v>
      </c>
      <c r="E387" s="402">
        <v>0</v>
      </c>
      <c r="F387" s="1058">
        <f t="shared" si="42"/>
        <v>19</v>
      </c>
      <c r="G387" s="402">
        <v>0</v>
      </c>
      <c r="H387" s="402">
        <v>0</v>
      </c>
      <c r="I387" s="1053">
        <f t="shared" si="43"/>
        <v>0</v>
      </c>
    </row>
    <row r="388" spans="1:9" hidden="1" outlineLevel="1">
      <c r="A388" s="1137"/>
      <c r="B388" s="1139"/>
      <c r="C388" s="1138" t="s">
        <v>511</v>
      </c>
      <c r="D388" s="403">
        <v>0</v>
      </c>
      <c r="E388" s="402">
        <v>0</v>
      </c>
      <c r="F388" s="1058">
        <f t="shared" si="42"/>
        <v>0</v>
      </c>
      <c r="G388" s="402">
        <v>0</v>
      </c>
      <c r="H388" s="402">
        <v>0</v>
      </c>
      <c r="I388" s="1053">
        <f t="shared" si="43"/>
        <v>0</v>
      </c>
    </row>
    <row r="389" spans="1:9" ht="22.5" hidden="1" outlineLevel="1">
      <c r="A389" s="1137"/>
      <c r="B389" s="1139"/>
      <c r="C389" s="1138" t="s">
        <v>512</v>
      </c>
      <c r="D389" s="403">
        <v>21</v>
      </c>
      <c r="E389" s="402">
        <v>0</v>
      </c>
      <c r="F389" s="1058">
        <f t="shared" si="42"/>
        <v>21</v>
      </c>
      <c r="G389" s="402">
        <v>0</v>
      </c>
      <c r="H389" s="402">
        <v>0</v>
      </c>
      <c r="I389" s="1053">
        <f t="shared" si="43"/>
        <v>0</v>
      </c>
    </row>
    <row r="390" spans="1:9" collapsed="1">
      <c r="A390" s="1136" t="s">
        <v>513</v>
      </c>
      <c r="B390" s="1136"/>
      <c r="C390" s="1136"/>
      <c r="D390" s="243">
        <f t="shared" ref="D390:I390" si="48">SUM(D391:D404)</f>
        <v>97</v>
      </c>
      <c r="E390" s="243">
        <f t="shared" si="48"/>
        <v>1</v>
      </c>
      <c r="F390" s="1057">
        <f t="shared" si="48"/>
        <v>98</v>
      </c>
      <c r="G390" s="243">
        <f t="shared" si="48"/>
        <v>0</v>
      </c>
      <c r="H390" s="243">
        <f t="shared" si="48"/>
        <v>0</v>
      </c>
      <c r="I390" s="1052">
        <f t="shared" si="48"/>
        <v>0</v>
      </c>
    </row>
    <row r="391" spans="1:9" hidden="1" outlineLevel="1">
      <c r="A391" s="856" t="s">
        <v>513</v>
      </c>
      <c r="B391" s="860" t="s">
        <v>514</v>
      </c>
      <c r="C391" s="401" t="s">
        <v>515</v>
      </c>
      <c r="D391" s="403">
        <v>0</v>
      </c>
      <c r="E391" s="402">
        <v>0</v>
      </c>
      <c r="F391" s="1058">
        <f t="shared" si="42"/>
        <v>0</v>
      </c>
      <c r="G391" s="402">
        <v>0</v>
      </c>
      <c r="H391" s="402">
        <v>0</v>
      </c>
      <c r="I391" s="1053">
        <f t="shared" si="43"/>
        <v>0</v>
      </c>
    </row>
    <row r="392" spans="1:9" hidden="1" outlineLevel="1">
      <c r="A392" s="856"/>
      <c r="B392" s="860"/>
      <c r="C392" s="401" t="s">
        <v>516</v>
      </c>
      <c r="D392" s="403">
        <v>15</v>
      </c>
      <c r="E392" s="402">
        <v>0</v>
      </c>
      <c r="F392" s="1058">
        <f t="shared" si="42"/>
        <v>15</v>
      </c>
      <c r="G392" s="402">
        <v>0</v>
      </c>
      <c r="H392" s="402">
        <v>0</v>
      </c>
      <c r="I392" s="1053">
        <f t="shared" si="43"/>
        <v>0</v>
      </c>
    </row>
    <row r="393" spans="1:9" hidden="1" outlineLevel="1">
      <c r="A393" s="856"/>
      <c r="B393" s="860"/>
      <c r="C393" s="401" t="s">
        <v>517</v>
      </c>
      <c r="D393" s="403">
        <v>0</v>
      </c>
      <c r="E393" s="402">
        <v>0</v>
      </c>
      <c r="F393" s="1058">
        <f t="shared" si="42"/>
        <v>0</v>
      </c>
      <c r="G393" s="402">
        <v>0</v>
      </c>
      <c r="H393" s="402">
        <v>0</v>
      </c>
      <c r="I393" s="1053">
        <f t="shared" si="43"/>
        <v>0</v>
      </c>
    </row>
    <row r="394" spans="1:9" hidden="1" outlineLevel="1">
      <c r="A394" s="856"/>
      <c r="B394" s="860" t="s">
        <v>518</v>
      </c>
      <c r="C394" s="401" t="s">
        <v>519</v>
      </c>
      <c r="D394" s="403">
        <v>14</v>
      </c>
      <c r="E394" s="402">
        <v>0</v>
      </c>
      <c r="F394" s="1058">
        <f t="shared" si="42"/>
        <v>14</v>
      </c>
      <c r="G394" s="402">
        <v>0</v>
      </c>
      <c r="H394" s="402">
        <v>0</v>
      </c>
      <c r="I394" s="1053">
        <f t="shared" si="43"/>
        <v>0</v>
      </c>
    </row>
    <row r="395" spans="1:9" ht="22.5" hidden="1" outlineLevel="1">
      <c r="A395" s="856"/>
      <c r="B395" s="860"/>
      <c r="C395" s="401" t="s">
        <v>520</v>
      </c>
      <c r="D395" s="403">
        <v>2</v>
      </c>
      <c r="E395" s="402">
        <v>0</v>
      </c>
      <c r="F395" s="1058">
        <f t="shared" si="42"/>
        <v>2</v>
      </c>
      <c r="G395" s="402">
        <v>0</v>
      </c>
      <c r="H395" s="402">
        <v>0</v>
      </c>
      <c r="I395" s="1053">
        <f t="shared" si="43"/>
        <v>0</v>
      </c>
    </row>
    <row r="396" spans="1:9" ht="33.75" hidden="1" outlineLevel="1">
      <c r="A396" s="856"/>
      <c r="B396" s="860"/>
      <c r="C396" s="401" t="s">
        <v>521</v>
      </c>
      <c r="D396" s="403">
        <v>3</v>
      </c>
      <c r="E396" s="402">
        <v>0</v>
      </c>
      <c r="F396" s="1058">
        <f t="shared" si="42"/>
        <v>3</v>
      </c>
      <c r="G396" s="402">
        <v>0</v>
      </c>
      <c r="H396" s="402">
        <v>0</v>
      </c>
      <c r="I396" s="1053">
        <f t="shared" si="43"/>
        <v>0</v>
      </c>
    </row>
    <row r="397" spans="1:9" hidden="1" outlineLevel="1">
      <c r="A397" s="856"/>
      <c r="B397" s="860"/>
      <c r="C397" s="401" t="s">
        <v>522</v>
      </c>
      <c r="D397" s="403">
        <v>4</v>
      </c>
      <c r="E397" s="402">
        <v>0</v>
      </c>
      <c r="F397" s="1058">
        <f t="shared" si="42"/>
        <v>4</v>
      </c>
      <c r="G397" s="402">
        <v>0</v>
      </c>
      <c r="H397" s="402">
        <v>0</v>
      </c>
      <c r="I397" s="1053">
        <f t="shared" si="43"/>
        <v>0</v>
      </c>
    </row>
    <row r="398" spans="1:9" hidden="1" outlineLevel="1">
      <c r="A398" s="856"/>
      <c r="B398" s="860" t="s">
        <v>523</v>
      </c>
      <c r="C398" s="401" t="s">
        <v>524</v>
      </c>
      <c r="D398" s="403">
        <v>2</v>
      </c>
      <c r="E398" s="402">
        <v>0</v>
      </c>
      <c r="F398" s="1058">
        <f t="shared" si="42"/>
        <v>2</v>
      </c>
      <c r="G398" s="402">
        <v>0</v>
      </c>
      <c r="H398" s="402">
        <v>0</v>
      </c>
      <c r="I398" s="1053">
        <f t="shared" si="43"/>
        <v>0</v>
      </c>
    </row>
    <row r="399" spans="1:9" hidden="1" outlineLevel="1">
      <c r="A399" s="856"/>
      <c r="B399" s="860"/>
      <c r="C399" s="401" t="s">
        <v>525</v>
      </c>
      <c r="D399" s="403">
        <v>3</v>
      </c>
      <c r="E399" s="402">
        <v>0</v>
      </c>
      <c r="F399" s="1058">
        <f t="shared" si="42"/>
        <v>3</v>
      </c>
      <c r="G399" s="402">
        <v>0</v>
      </c>
      <c r="H399" s="402">
        <v>0</v>
      </c>
      <c r="I399" s="1053">
        <f t="shared" si="43"/>
        <v>0</v>
      </c>
    </row>
    <row r="400" spans="1:9" hidden="1" outlineLevel="1">
      <c r="A400" s="856"/>
      <c r="B400" s="860"/>
      <c r="C400" s="401" t="s">
        <v>526</v>
      </c>
      <c r="D400" s="403">
        <v>5</v>
      </c>
      <c r="E400" s="402">
        <v>0</v>
      </c>
      <c r="F400" s="1058">
        <f t="shared" si="42"/>
        <v>5</v>
      </c>
      <c r="G400" s="402">
        <v>0</v>
      </c>
      <c r="H400" s="402">
        <v>0</v>
      </c>
      <c r="I400" s="1053">
        <f t="shared" si="43"/>
        <v>0</v>
      </c>
    </row>
    <row r="401" spans="1:9" hidden="1" outlineLevel="1">
      <c r="A401" s="856"/>
      <c r="B401" s="860"/>
      <c r="C401" s="401" t="s">
        <v>527</v>
      </c>
      <c r="D401" s="403">
        <v>3</v>
      </c>
      <c r="E401" s="402">
        <v>0</v>
      </c>
      <c r="F401" s="1058">
        <f t="shared" si="42"/>
        <v>3</v>
      </c>
      <c r="G401" s="402">
        <v>0</v>
      </c>
      <c r="H401" s="402">
        <v>0</v>
      </c>
      <c r="I401" s="1053">
        <f t="shared" si="43"/>
        <v>0</v>
      </c>
    </row>
    <row r="402" spans="1:9" ht="22.5" hidden="1" outlineLevel="1">
      <c r="A402" s="856"/>
      <c r="B402" s="860"/>
      <c r="C402" s="401" t="s">
        <v>528</v>
      </c>
      <c r="D402" s="403">
        <v>10</v>
      </c>
      <c r="E402" s="402">
        <v>0</v>
      </c>
      <c r="F402" s="1058">
        <f t="shared" si="42"/>
        <v>10</v>
      </c>
      <c r="G402" s="402">
        <v>0</v>
      </c>
      <c r="H402" s="402">
        <v>0</v>
      </c>
      <c r="I402" s="1053">
        <f t="shared" si="43"/>
        <v>0</v>
      </c>
    </row>
    <row r="403" spans="1:9" hidden="1" outlineLevel="1">
      <c r="A403" s="856"/>
      <c r="B403" s="860" t="s">
        <v>529</v>
      </c>
      <c r="C403" s="401" t="s">
        <v>530</v>
      </c>
      <c r="D403" s="403">
        <v>6</v>
      </c>
      <c r="E403" s="402">
        <v>0</v>
      </c>
      <c r="F403" s="1058">
        <f t="shared" si="42"/>
        <v>6</v>
      </c>
      <c r="G403" s="402">
        <v>0</v>
      </c>
      <c r="H403" s="402">
        <v>0</v>
      </c>
      <c r="I403" s="1053">
        <f t="shared" si="43"/>
        <v>0</v>
      </c>
    </row>
    <row r="404" spans="1:9" ht="22.5" hidden="1" outlineLevel="1">
      <c r="A404" s="856"/>
      <c r="B404" s="860"/>
      <c r="C404" s="401" t="s">
        <v>531</v>
      </c>
      <c r="D404" s="403">
        <v>30</v>
      </c>
      <c r="E404" s="402">
        <v>1</v>
      </c>
      <c r="F404" s="1058">
        <f t="shared" si="42"/>
        <v>31</v>
      </c>
      <c r="G404" s="402">
        <v>0</v>
      </c>
      <c r="H404" s="402">
        <v>0</v>
      </c>
      <c r="I404" s="1053">
        <f t="shared" si="43"/>
        <v>0</v>
      </c>
    </row>
    <row r="405" spans="1:9" collapsed="1">
      <c r="A405" s="852" t="s">
        <v>532</v>
      </c>
      <c r="B405" s="852"/>
      <c r="C405" s="852"/>
      <c r="D405" s="243">
        <f t="shared" ref="D405:I405" si="49">SUM(D406:D411)</f>
        <v>10</v>
      </c>
      <c r="E405" s="243">
        <f t="shared" si="49"/>
        <v>0</v>
      </c>
      <c r="F405" s="1057">
        <f t="shared" si="49"/>
        <v>10</v>
      </c>
      <c r="G405" s="243">
        <f t="shared" si="49"/>
        <v>0</v>
      </c>
      <c r="H405" s="243">
        <f t="shared" si="49"/>
        <v>0</v>
      </c>
      <c r="I405" s="1052">
        <f t="shared" si="49"/>
        <v>0</v>
      </c>
    </row>
    <row r="406" spans="1:9" ht="22.5" hidden="1" outlineLevel="1">
      <c r="A406" s="856" t="s">
        <v>532</v>
      </c>
      <c r="B406" s="860" t="s">
        <v>533</v>
      </c>
      <c r="C406" s="401" t="s">
        <v>534</v>
      </c>
      <c r="D406" s="403">
        <v>0</v>
      </c>
      <c r="E406" s="402">
        <v>0</v>
      </c>
      <c r="F406" s="1058">
        <f t="shared" si="42"/>
        <v>0</v>
      </c>
      <c r="G406" s="402">
        <v>0</v>
      </c>
      <c r="H406" s="402">
        <v>0</v>
      </c>
      <c r="I406" s="1053">
        <f t="shared" si="43"/>
        <v>0</v>
      </c>
    </row>
    <row r="407" spans="1:9" hidden="1" outlineLevel="1">
      <c r="A407" s="856"/>
      <c r="B407" s="860"/>
      <c r="C407" s="401" t="s">
        <v>535</v>
      </c>
      <c r="D407" s="402">
        <v>0</v>
      </c>
      <c r="E407" s="402">
        <v>0</v>
      </c>
      <c r="F407" s="1058">
        <f t="shared" si="42"/>
        <v>0</v>
      </c>
      <c r="G407" s="402">
        <v>0</v>
      </c>
      <c r="H407" s="402">
        <v>0</v>
      </c>
      <c r="I407" s="1053">
        <f t="shared" si="43"/>
        <v>0</v>
      </c>
    </row>
    <row r="408" spans="1:9" ht="33.75" hidden="1" outlineLevel="1">
      <c r="A408" s="856"/>
      <c r="B408" s="401" t="s">
        <v>536</v>
      </c>
      <c r="C408" s="401" t="s">
        <v>537</v>
      </c>
      <c r="D408" s="403">
        <v>10</v>
      </c>
      <c r="E408" s="402">
        <v>0</v>
      </c>
      <c r="F408" s="1058">
        <f t="shared" si="42"/>
        <v>10</v>
      </c>
      <c r="G408" s="402">
        <v>0</v>
      </c>
      <c r="H408" s="402">
        <v>0</v>
      </c>
      <c r="I408" s="1053">
        <f t="shared" si="43"/>
        <v>0</v>
      </c>
    </row>
    <row r="409" spans="1:9" ht="22.5" hidden="1" outlineLevel="1">
      <c r="A409" s="856"/>
      <c r="B409" s="860" t="s">
        <v>538</v>
      </c>
      <c r="C409" s="401" t="s">
        <v>539</v>
      </c>
      <c r="D409" s="403">
        <v>0</v>
      </c>
      <c r="E409" s="402">
        <v>0</v>
      </c>
      <c r="F409" s="1058">
        <f t="shared" si="42"/>
        <v>0</v>
      </c>
      <c r="G409" s="402">
        <v>0</v>
      </c>
      <c r="H409" s="402">
        <v>0</v>
      </c>
      <c r="I409" s="1053">
        <f t="shared" si="43"/>
        <v>0</v>
      </c>
    </row>
    <row r="410" spans="1:9" ht="22.5" hidden="1" outlineLevel="1">
      <c r="A410" s="856"/>
      <c r="B410" s="860"/>
      <c r="C410" s="401" t="s">
        <v>540</v>
      </c>
      <c r="D410" s="403">
        <v>0</v>
      </c>
      <c r="E410" s="402">
        <v>0</v>
      </c>
      <c r="F410" s="1058">
        <f t="shared" si="42"/>
        <v>0</v>
      </c>
      <c r="G410" s="402">
        <v>0</v>
      </c>
      <c r="H410" s="402">
        <v>0</v>
      </c>
      <c r="I410" s="1053">
        <f t="shared" si="43"/>
        <v>0</v>
      </c>
    </row>
    <row r="411" spans="1:9" ht="56.25" hidden="1" outlineLevel="1">
      <c r="A411" s="856"/>
      <c r="B411" s="401" t="s">
        <v>541</v>
      </c>
      <c r="C411" s="401" t="s">
        <v>542</v>
      </c>
      <c r="D411" s="403">
        <v>0</v>
      </c>
      <c r="E411" s="402">
        <v>0</v>
      </c>
      <c r="F411" s="1058">
        <f t="shared" si="42"/>
        <v>0</v>
      </c>
      <c r="G411" s="402">
        <v>0</v>
      </c>
      <c r="H411" s="402">
        <v>0</v>
      </c>
      <c r="I411" s="1053">
        <f t="shared" si="43"/>
        <v>0</v>
      </c>
    </row>
    <row r="412" spans="1:9" collapsed="1">
      <c r="A412" s="852" t="s">
        <v>543</v>
      </c>
      <c r="B412" s="852"/>
      <c r="C412" s="852"/>
      <c r="D412" s="243">
        <f t="shared" ref="D412:I412" si="50">SUM(D413:D460)</f>
        <v>29</v>
      </c>
      <c r="E412" s="243">
        <f t="shared" si="50"/>
        <v>2</v>
      </c>
      <c r="F412" s="1057">
        <f t="shared" si="50"/>
        <v>31</v>
      </c>
      <c r="G412" s="243">
        <f t="shared" si="50"/>
        <v>0</v>
      </c>
      <c r="H412" s="243">
        <f t="shared" si="50"/>
        <v>0</v>
      </c>
      <c r="I412" s="1052">
        <f t="shared" si="50"/>
        <v>0</v>
      </c>
    </row>
    <row r="413" spans="1:9" ht="33.75" hidden="1" outlineLevel="1">
      <c r="A413" s="856" t="s">
        <v>543</v>
      </c>
      <c r="B413" s="860" t="s">
        <v>544</v>
      </c>
      <c r="C413" s="401" t="s">
        <v>545</v>
      </c>
      <c r="D413" s="402">
        <v>0</v>
      </c>
      <c r="E413" s="402">
        <v>0</v>
      </c>
      <c r="F413" s="1058">
        <f t="shared" si="42"/>
        <v>0</v>
      </c>
      <c r="G413" s="402">
        <v>0</v>
      </c>
      <c r="H413" s="402">
        <v>0</v>
      </c>
      <c r="I413" s="1053">
        <f t="shared" si="43"/>
        <v>0</v>
      </c>
    </row>
    <row r="414" spans="1:9" ht="33.75" hidden="1" outlineLevel="1">
      <c r="A414" s="856"/>
      <c r="B414" s="860"/>
      <c r="C414" s="401" t="s">
        <v>546</v>
      </c>
      <c r="D414" s="403">
        <v>0</v>
      </c>
      <c r="E414" s="402">
        <v>0</v>
      </c>
      <c r="F414" s="1058">
        <f t="shared" si="42"/>
        <v>0</v>
      </c>
      <c r="G414" s="402">
        <v>0</v>
      </c>
      <c r="H414" s="402">
        <v>0</v>
      </c>
      <c r="I414" s="1053">
        <f t="shared" si="43"/>
        <v>0</v>
      </c>
    </row>
    <row r="415" spans="1:9" ht="22.5" hidden="1" outlineLevel="1">
      <c r="A415" s="856"/>
      <c r="B415" s="860"/>
      <c r="C415" s="401" t="s">
        <v>547</v>
      </c>
      <c r="D415" s="403">
        <v>1</v>
      </c>
      <c r="E415" s="402">
        <v>0</v>
      </c>
      <c r="F415" s="1058">
        <f t="shared" si="42"/>
        <v>1</v>
      </c>
      <c r="G415" s="402">
        <v>0</v>
      </c>
      <c r="H415" s="402">
        <v>0</v>
      </c>
      <c r="I415" s="1053">
        <f t="shared" si="43"/>
        <v>0</v>
      </c>
    </row>
    <row r="416" spans="1:9" ht="22.5" hidden="1" outlineLevel="1">
      <c r="A416" s="856"/>
      <c r="B416" s="860"/>
      <c r="C416" s="401" t="s">
        <v>548</v>
      </c>
      <c r="D416" s="402">
        <v>0</v>
      </c>
      <c r="E416" s="402">
        <v>0</v>
      </c>
      <c r="F416" s="1058">
        <f t="shared" si="42"/>
        <v>0</v>
      </c>
      <c r="G416" s="402">
        <v>0</v>
      </c>
      <c r="H416" s="402">
        <v>0</v>
      </c>
      <c r="I416" s="1053">
        <f t="shared" si="43"/>
        <v>0</v>
      </c>
    </row>
    <row r="417" spans="1:9" ht="22.5" hidden="1" outlineLevel="1">
      <c r="A417" s="856"/>
      <c r="B417" s="860"/>
      <c r="C417" s="401" t="s">
        <v>549</v>
      </c>
      <c r="D417" s="402">
        <v>0</v>
      </c>
      <c r="E417" s="402">
        <v>0</v>
      </c>
      <c r="F417" s="1058">
        <f t="shared" si="42"/>
        <v>0</v>
      </c>
      <c r="G417" s="402">
        <v>0</v>
      </c>
      <c r="H417" s="402">
        <v>0</v>
      </c>
      <c r="I417" s="1053">
        <f t="shared" si="43"/>
        <v>0</v>
      </c>
    </row>
    <row r="418" spans="1:9" ht="22.5" hidden="1" outlineLevel="1">
      <c r="A418" s="856"/>
      <c r="B418" s="860"/>
      <c r="C418" s="401" t="s">
        <v>550</v>
      </c>
      <c r="D418" s="403">
        <v>1</v>
      </c>
      <c r="E418" s="402">
        <v>0</v>
      </c>
      <c r="F418" s="1058">
        <f t="shared" si="42"/>
        <v>1</v>
      </c>
      <c r="G418" s="402">
        <v>0</v>
      </c>
      <c r="H418" s="402">
        <v>0</v>
      </c>
      <c r="I418" s="1053">
        <f t="shared" si="43"/>
        <v>0</v>
      </c>
    </row>
    <row r="419" spans="1:9" ht="22.5" hidden="1" outlineLevel="1">
      <c r="A419" s="856"/>
      <c r="B419" s="860"/>
      <c r="C419" s="401" t="s">
        <v>551</v>
      </c>
      <c r="D419" s="403">
        <v>2</v>
      </c>
      <c r="E419" s="403">
        <v>0</v>
      </c>
      <c r="F419" s="1058">
        <f t="shared" si="42"/>
        <v>2</v>
      </c>
      <c r="G419" s="402">
        <v>0</v>
      </c>
      <c r="H419" s="402">
        <v>0</v>
      </c>
      <c r="I419" s="1053">
        <f t="shared" si="43"/>
        <v>0</v>
      </c>
    </row>
    <row r="420" spans="1:9" ht="22.5" hidden="1" outlineLevel="1">
      <c r="A420" s="856"/>
      <c r="B420" s="860"/>
      <c r="C420" s="401" t="s">
        <v>552</v>
      </c>
      <c r="D420" s="403">
        <v>2</v>
      </c>
      <c r="E420" s="402">
        <v>0</v>
      </c>
      <c r="F420" s="1058">
        <f t="shared" si="42"/>
        <v>2</v>
      </c>
      <c r="G420" s="402">
        <v>0</v>
      </c>
      <c r="H420" s="402">
        <v>0</v>
      </c>
      <c r="I420" s="1053">
        <f t="shared" si="43"/>
        <v>0</v>
      </c>
    </row>
    <row r="421" spans="1:9" hidden="1" outlineLevel="1">
      <c r="A421" s="856"/>
      <c r="B421" s="860"/>
      <c r="C421" s="401" t="s">
        <v>553</v>
      </c>
      <c r="D421" s="402">
        <v>1</v>
      </c>
      <c r="E421" s="402">
        <v>0</v>
      </c>
      <c r="F421" s="1058">
        <f t="shared" si="42"/>
        <v>1</v>
      </c>
      <c r="G421" s="402">
        <v>0</v>
      </c>
      <c r="H421" s="402">
        <v>0</v>
      </c>
      <c r="I421" s="1053">
        <f t="shared" si="43"/>
        <v>0</v>
      </c>
    </row>
    <row r="422" spans="1:9" ht="22.5" hidden="1" outlineLevel="1">
      <c r="A422" s="856"/>
      <c r="B422" s="860" t="s">
        <v>554</v>
      </c>
      <c r="C422" s="401" t="s">
        <v>555</v>
      </c>
      <c r="D422" s="403">
        <v>0</v>
      </c>
      <c r="E422" s="402">
        <v>0</v>
      </c>
      <c r="F422" s="1058">
        <f t="shared" si="42"/>
        <v>0</v>
      </c>
      <c r="G422" s="402">
        <v>0</v>
      </c>
      <c r="H422" s="402">
        <v>0</v>
      </c>
      <c r="I422" s="1053">
        <f t="shared" si="43"/>
        <v>0</v>
      </c>
    </row>
    <row r="423" spans="1:9" hidden="1" outlineLevel="1">
      <c r="A423" s="856"/>
      <c r="B423" s="860"/>
      <c r="C423" s="401" t="s">
        <v>556</v>
      </c>
      <c r="D423" s="402">
        <v>0</v>
      </c>
      <c r="E423" s="402">
        <v>0</v>
      </c>
      <c r="F423" s="1058">
        <f t="shared" si="42"/>
        <v>0</v>
      </c>
      <c r="G423" s="402">
        <v>0</v>
      </c>
      <c r="H423" s="402">
        <v>0</v>
      </c>
      <c r="I423" s="1053">
        <f t="shared" si="43"/>
        <v>0</v>
      </c>
    </row>
    <row r="424" spans="1:9" hidden="1" outlineLevel="1">
      <c r="A424" s="856"/>
      <c r="B424" s="860"/>
      <c r="C424" s="401" t="s">
        <v>557</v>
      </c>
      <c r="D424" s="402">
        <v>0</v>
      </c>
      <c r="E424" s="402">
        <v>0</v>
      </c>
      <c r="F424" s="1058">
        <f t="shared" si="42"/>
        <v>0</v>
      </c>
      <c r="G424" s="402">
        <v>0</v>
      </c>
      <c r="H424" s="402">
        <v>0</v>
      </c>
      <c r="I424" s="1053">
        <f t="shared" si="43"/>
        <v>0</v>
      </c>
    </row>
    <row r="425" spans="1:9" hidden="1" outlineLevel="1">
      <c r="A425" s="856"/>
      <c r="B425" s="860"/>
      <c r="C425" s="401" t="s">
        <v>558</v>
      </c>
      <c r="D425" s="402">
        <v>0</v>
      </c>
      <c r="E425" s="402">
        <v>0</v>
      </c>
      <c r="F425" s="1058">
        <f t="shared" si="42"/>
        <v>0</v>
      </c>
      <c r="G425" s="402">
        <v>0</v>
      </c>
      <c r="H425" s="402">
        <v>0</v>
      </c>
      <c r="I425" s="1053">
        <f t="shared" si="43"/>
        <v>0</v>
      </c>
    </row>
    <row r="426" spans="1:9" hidden="1" outlineLevel="1">
      <c r="A426" s="856"/>
      <c r="B426" s="860" t="s">
        <v>559</v>
      </c>
      <c r="C426" s="401" t="s">
        <v>560</v>
      </c>
      <c r="D426" s="403">
        <v>0</v>
      </c>
      <c r="E426" s="403">
        <v>0</v>
      </c>
      <c r="F426" s="1058">
        <f t="shared" si="42"/>
        <v>0</v>
      </c>
      <c r="G426" s="402">
        <v>0</v>
      </c>
      <c r="H426" s="402">
        <v>0</v>
      </c>
      <c r="I426" s="1053">
        <f t="shared" si="43"/>
        <v>0</v>
      </c>
    </row>
    <row r="427" spans="1:9" hidden="1" outlineLevel="1">
      <c r="A427" s="856"/>
      <c r="B427" s="860"/>
      <c r="C427" s="401" t="s">
        <v>561</v>
      </c>
      <c r="D427" s="403">
        <v>1</v>
      </c>
      <c r="E427" s="402">
        <v>0</v>
      </c>
      <c r="F427" s="1058">
        <f t="shared" si="42"/>
        <v>1</v>
      </c>
      <c r="G427" s="402">
        <v>0</v>
      </c>
      <c r="H427" s="402">
        <v>0</v>
      </c>
      <c r="I427" s="1053">
        <f t="shared" si="43"/>
        <v>0</v>
      </c>
    </row>
    <row r="428" spans="1:9" ht="22.5" hidden="1" outlineLevel="1">
      <c r="A428" s="856"/>
      <c r="B428" s="860"/>
      <c r="C428" s="401" t="s">
        <v>562</v>
      </c>
      <c r="D428" s="402">
        <v>1</v>
      </c>
      <c r="E428" s="402">
        <v>0</v>
      </c>
      <c r="F428" s="1058">
        <f t="shared" si="42"/>
        <v>1</v>
      </c>
      <c r="G428" s="402">
        <v>0</v>
      </c>
      <c r="H428" s="402">
        <v>0</v>
      </c>
      <c r="I428" s="1053">
        <f t="shared" si="43"/>
        <v>0</v>
      </c>
    </row>
    <row r="429" spans="1:9" hidden="1" outlineLevel="1">
      <c r="A429" s="856"/>
      <c r="B429" s="860"/>
      <c r="C429" s="401" t="s">
        <v>563</v>
      </c>
      <c r="D429" s="402">
        <v>1</v>
      </c>
      <c r="E429" s="402">
        <v>0</v>
      </c>
      <c r="F429" s="1058">
        <f t="shared" si="42"/>
        <v>1</v>
      </c>
      <c r="G429" s="402">
        <v>0</v>
      </c>
      <c r="H429" s="402">
        <v>0</v>
      </c>
      <c r="I429" s="1053">
        <f t="shared" si="43"/>
        <v>0</v>
      </c>
    </row>
    <row r="430" spans="1:9" hidden="1" outlineLevel="1">
      <c r="A430" s="856"/>
      <c r="B430" s="860"/>
      <c r="C430" s="401" t="s">
        <v>564</v>
      </c>
      <c r="D430" s="403">
        <v>1</v>
      </c>
      <c r="E430" s="402">
        <v>0</v>
      </c>
      <c r="F430" s="1058">
        <f t="shared" ref="F430:F494" si="51">+E430+D430</f>
        <v>1</v>
      </c>
      <c r="G430" s="402">
        <v>0</v>
      </c>
      <c r="H430" s="402">
        <v>0</v>
      </c>
      <c r="I430" s="1053">
        <f t="shared" ref="I430:I494" si="52">+H430+G430</f>
        <v>0</v>
      </c>
    </row>
    <row r="431" spans="1:9" ht="22.5" hidden="1" outlineLevel="1">
      <c r="A431" s="856"/>
      <c r="B431" s="860"/>
      <c r="C431" s="401" t="s">
        <v>565</v>
      </c>
      <c r="D431" s="403">
        <v>0</v>
      </c>
      <c r="E431" s="402">
        <v>0</v>
      </c>
      <c r="F431" s="1058">
        <f t="shared" si="51"/>
        <v>0</v>
      </c>
      <c r="G431" s="402">
        <v>0</v>
      </c>
      <c r="H431" s="402">
        <v>0</v>
      </c>
      <c r="I431" s="1053">
        <f t="shared" si="52"/>
        <v>0</v>
      </c>
    </row>
    <row r="432" spans="1:9" ht="22.5" hidden="1" outlineLevel="1">
      <c r="A432" s="856"/>
      <c r="B432" s="860"/>
      <c r="C432" s="401" t="s">
        <v>566</v>
      </c>
      <c r="D432" s="402">
        <v>0</v>
      </c>
      <c r="E432" s="402">
        <v>0</v>
      </c>
      <c r="F432" s="1058">
        <f t="shared" si="51"/>
        <v>0</v>
      </c>
      <c r="G432" s="402">
        <v>0</v>
      </c>
      <c r="H432" s="402">
        <v>0</v>
      </c>
      <c r="I432" s="1053">
        <f t="shared" si="52"/>
        <v>0</v>
      </c>
    </row>
    <row r="433" spans="1:9" ht="22.5" hidden="1" outlineLevel="1">
      <c r="A433" s="856"/>
      <c r="B433" s="860"/>
      <c r="C433" s="401" t="s">
        <v>567</v>
      </c>
      <c r="D433" s="402">
        <v>0</v>
      </c>
      <c r="E433" s="402">
        <v>0</v>
      </c>
      <c r="F433" s="1058">
        <f t="shared" si="51"/>
        <v>0</v>
      </c>
      <c r="G433" s="402">
        <v>0</v>
      </c>
      <c r="H433" s="402">
        <v>0</v>
      </c>
      <c r="I433" s="1053">
        <f t="shared" si="52"/>
        <v>0</v>
      </c>
    </row>
    <row r="434" spans="1:9" ht="33.75" hidden="1" outlineLevel="1">
      <c r="A434" s="856"/>
      <c r="B434" s="860"/>
      <c r="C434" s="401" t="s">
        <v>568</v>
      </c>
      <c r="D434" s="403">
        <v>2</v>
      </c>
      <c r="E434" s="402">
        <v>0</v>
      </c>
      <c r="F434" s="1058">
        <f t="shared" si="51"/>
        <v>2</v>
      </c>
      <c r="G434" s="402">
        <v>0</v>
      </c>
      <c r="H434" s="402">
        <v>0</v>
      </c>
      <c r="I434" s="1053">
        <f t="shared" si="52"/>
        <v>0</v>
      </c>
    </row>
    <row r="435" spans="1:9" hidden="1" outlineLevel="1">
      <c r="A435" s="856"/>
      <c r="B435" s="860" t="s">
        <v>569</v>
      </c>
      <c r="C435" s="401" t="s">
        <v>570</v>
      </c>
      <c r="D435" s="403">
        <v>0</v>
      </c>
      <c r="E435" s="402">
        <v>0</v>
      </c>
      <c r="F435" s="1058">
        <f t="shared" si="51"/>
        <v>0</v>
      </c>
      <c r="G435" s="402">
        <v>0</v>
      </c>
      <c r="H435" s="402">
        <v>0</v>
      </c>
      <c r="I435" s="1053">
        <f t="shared" si="52"/>
        <v>0</v>
      </c>
    </row>
    <row r="436" spans="1:9" hidden="1" outlineLevel="1">
      <c r="A436" s="856"/>
      <c r="B436" s="860"/>
      <c r="C436" s="401" t="s">
        <v>571</v>
      </c>
      <c r="D436" s="402">
        <v>0</v>
      </c>
      <c r="E436" s="402">
        <v>0</v>
      </c>
      <c r="F436" s="1058">
        <f t="shared" si="51"/>
        <v>0</v>
      </c>
      <c r="G436" s="402">
        <v>0</v>
      </c>
      <c r="H436" s="402">
        <v>0</v>
      </c>
      <c r="I436" s="1053">
        <f t="shared" si="52"/>
        <v>0</v>
      </c>
    </row>
    <row r="437" spans="1:9" hidden="1" outlineLevel="1">
      <c r="A437" s="856"/>
      <c r="B437" s="860"/>
      <c r="C437" s="401" t="s">
        <v>572</v>
      </c>
      <c r="D437" s="403">
        <v>1</v>
      </c>
      <c r="E437" s="402">
        <v>0</v>
      </c>
      <c r="F437" s="1058">
        <f t="shared" si="51"/>
        <v>1</v>
      </c>
      <c r="G437" s="402">
        <v>0</v>
      </c>
      <c r="H437" s="402">
        <v>0</v>
      </c>
      <c r="I437" s="1053">
        <f t="shared" si="52"/>
        <v>0</v>
      </c>
    </row>
    <row r="438" spans="1:9" ht="22.5" hidden="1" outlineLevel="1">
      <c r="A438" s="856"/>
      <c r="B438" s="860"/>
      <c r="C438" s="401" t="s">
        <v>573</v>
      </c>
      <c r="D438" s="403">
        <v>0</v>
      </c>
      <c r="E438" s="402">
        <v>0</v>
      </c>
      <c r="F438" s="1058">
        <f t="shared" si="51"/>
        <v>0</v>
      </c>
      <c r="G438" s="402">
        <v>0</v>
      </c>
      <c r="H438" s="402">
        <v>0</v>
      </c>
      <c r="I438" s="1053">
        <f t="shared" si="52"/>
        <v>0</v>
      </c>
    </row>
    <row r="439" spans="1:9" ht="22.5" hidden="1" outlineLevel="1">
      <c r="A439" s="856"/>
      <c r="B439" s="860"/>
      <c r="C439" s="401" t="s">
        <v>574</v>
      </c>
      <c r="D439" s="402">
        <v>0</v>
      </c>
      <c r="E439" s="402">
        <v>0</v>
      </c>
      <c r="F439" s="1058">
        <f t="shared" si="51"/>
        <v>0</v>
      </c>
      <c r="G439" s="402">
        <v>0</v>
      </c>
      <c r="H439" s="402">
        <v>0</v>
      </c>
      <c r="I439" s="1053">
        <f t="shared" si="52"/>
        <v>0</v>
      </c>
    </row>
    <row r="440" spans="1:9" hidden="1" outlineLevel="1">
      <c r="A440" s="856"/>
      <c r="B440" s="860"/>
      <c r="C440" s="401" t="s">
        <v>575</v>
      </c>
      <c r="D440" s="403">
        <v>3</v>
      </c>
      <c r="E440" s="402">
        <v>0</v>
      </c>
      <c r="F440" s="1058">
        <f t="shared" si="51"/>
        <v>3</v>
      </c>
      <c r="G440" s="402">
        <v>0</v>
      </c>
      <c r="H440" s="402">
        <v>0</v>
      </c>
      <c r="I440" s="1053">
        <f t="shared" si="52"/>
        <v>0</v>
      </c>
    </row>
    <row r="441" spans="1:9" ht="22.5" hidden="1" outlineLevel="1">
      <c r="A441" s="856"/>
      <c r="B441" s="860"/>
      <c r="C441" s="401" t="s">
        <v>576</v>
      </c>
      <c r="D441" s="403">
        <v>0</v>
      </c>
      <c r="E441" s="402">
        <v>0</v>
      </c>
      <c r="F441" s="1058">
        <f t="shared" si="51"/>
        <v>0</v>
      </c>
      <c r="G441" s="402">
        <v>0</v>
      </c>
      <c r="H441" s="402">
        <v>0</v>
      </c>
      <c r="I441" s="1053">
        <f t="shared" si="52"/>
        <v>0</v>
      </c>
    </row>
    <row r="442" spans="1:9" hidden="1" outlineLevel="1">
      <c r="A442" s="856"/>
      <c r="B442" s="860"/>
      <c r="C442" s="401" t="s">
        <v>577</v>
      </c>
      <c r="D442" s="403">
        <v>0</v>
      </c>
      <c r="E442" s="402">
        <v>0</v>
      </c>
      <c r="F442" s="1058">
        <f t="shared" si="51"/>
        <v>0</v>
      </c>
      <c r="G442" s="402">
        <v>0</v>
      </c>
      <c r="H442" s="402">
        <v>0</v>
      </c>
      <c r="I442" s="1053">
        <f t="shared" si="52"/>
        <v>0</v>
      </c>
    </row>
    <row r="443" spans="1:9" hidden="1" outlineLevel="1">
      <c r="A443" s="856"/>
      <c r="B443" s="860"/>
      <c r="C443" s="401" t="s">
        <v>578</v>
      </c>
      <c r="D443" s="402">
        <v>0</v>
      </c>
      <c r="E443" s="402">
        <v>1</v>
      </c>
      <c r="F443" s="1058">
        <f t="shared" si="51"/>
        <v>1</v>
      </c>
      <c r="G443" s="402">
        <v>0</v>
      </c>
      <c r="H443" s="402">
        <v>0</v>
      </c>
      <c r="I443" s="1053">
        <f t="shared" si="52"/>
        <v>0</v>
      </c>
    </row>
    <row r="444" spans="1:9" ht="22.5" hidden="1" outlineLevel="1">
      <c r="A444" s="856"/>
      <c r="B444" s="860" t="s">
        <v>579</v>
      </c>
      <c r="C444" s="401" t="s">
        <v>580</v>
      </c>
      <c r="D444" s="402">
        <v>1</v>
      </c>
      <c r="E444" s="402">
        <v>0</v>
      </c>
      <c r="F444" s="1058">
        <f t="shared" si="51"/>
        <v>1</v>
      </c>
      <c r="G444" s="402">
        <v>0</v>
      </c>
      <c r="H444" s="402">
        <v>0</v>
      </c>
      <c r="I444" s="1053">
        <f t="shared" si="52"/>
        <v>0</v>
      </c>
    </row>
    <row r="445" spans="1:9" ht="33.75" hidden="1" outlineLevel="1">
      <c r="A445" s="856"/>
      <c r="B445" s="860"/>
      <c r="C445" s="401" t="s">
        <v>581</v>
      </c>
      <c r="D445" s="403">
        <v>0</v>
      </c>
      <c r="E445" s="402">
        <v>0</v>
      </c>
      <c r="F445" s="1058">
        <f t="shared" si="51"/>
        <v>0</v>
      </c>
      <c r="G445" s="402">
        <v>0</v>
      </c>
      <c r="H445" s="402">
        <v>0</v>
      </c>
      <c r="I445" s="1053">
        <f t="shared" si="52"/>
        <v>0</v>
      </c>
    </row>
    <row r="446" spans="1:9" ht="22.5" hidden="1" outlineLevel="1">
      <c r="A446" s="856"/>
      <c r="B446" s="860" t="s">
        <v>582</v>
      </c>
      <c r="C446" s="401" t="s">
        <v>583</v>
      </c>
      <c r="D446" s="402">
        <v>0</v>
      </c>
      <c r="E446" s="402">
        <v>0</v>
      </c>
      <c r="F446" s="1058">
        <f t="shared" si="51"/>
        <v>0</v>
      </c>
      <c r="G446" s="402">
        <v>0</v>
      </c>
      <c r="H446" s="402">
        <v>0</v>
      </c>
      <c r="I446" s="1053">
        <f t="shared" si="52"/>
        <v>0</v>
      </c>
    </row>
    <row r="447" spans="1:9" hidden="1" outlineLevel="1">
      <c r="A447" s="856"/>
      <c r="B447" s="860"/>
      <c r="C447" s="401" t="s">
        <v>584</v>
      </c>
      <c r="D447" s="403">
        <v>0</v>
      </c>
      <c r="E447" s="402">
        <v>0</v>
      </c>
      <c r="F447" s="1058">
        <f t="shared" si="51"/>
        <v>0</v>
      </c>
      <c r="G447" s="402">
        <v>0</v>
      </c>
      <c r="H447" s="402">
        <v>0</v>
      </c>
      <c r="I447" s="1053">
        <f t="shared" si="52"/>
        <v>0</v>
      </c>
    </row>
    <row r="448" spans="1:9" ht="22.5" hidden="1" outlineLevel="1">
      <c r="A448" s="856"/>
      <c r="B448" s="860"/>
      <c r="C448" s="401" t="s">
        <v>585</v>
      </c>
      <c r="D448" s="402">
        <v>0</v>
      </c>
      <c r="E448" s="402">
        <v>0</v>
      </c>
      <c r="F448" s="1058">
        <f t="shared" si="51"/>
        <v>0</v>
      </c>
      <c r="G448" s="402">
        <v>0</v>
      </c>
      <c r="H448" s="402">
        <v>0</v>
      </c>
      <c r="I448" s="1053">
        <f t="shared" si="52"/>
        <v>0</v>
      </c>
    </row>
    <row r="449" spans="1:9" ht="22.5" hidden="1" outlineLevel="1">
      <c r="A449" s="856"/>
      <c r="B449" s="860"/>
      <c r="C449" s="401" t="s">
        <v>586</v>
      </c>
      <c r="D449" s="403">
        <v>0</v>
      </c>
      <c r="E449" s="402">
        <v>0</v>
      </c>
      <c r="F449" s="1058">
        <f t="shared" si="51"/>
        <v>0</v>
      </c>
      <c r="G449" s="402">
        <v>0</v>
      </c>
      <c r="H449" s="402">
        <v>0</v>
      </c>
      <c r="I449" s="1053">
        <f t="shared" si="52"/>
        <v>0</v>
      </c>
    </row>
    <row r="450" spans="1:9" hidden="1" outlineLevel="1">
      <c r="A450" s="856"/>
      <c r="B450" s="860"/>
      <c r="C450" s="401" t="s">
        <v>587</v>
      </c>
      <c r="D450" s="402">
        <v>0</v>
      </c>
      <c r="E450" s="402">
        <v>0</v>
      </c>
      <c r="F450" s="1058">
        <f t="shared" si="51"/>
        <v>0</v>
      </c>
      <c r="G450" s="402">
        <v>0</v>
      </c>
      <c r="H450" s="402">
        <v>0</v>
      </c>
      <c r="I450" s="1053">
        <f t="shared" si="52"/>
        <v>0</v>
      </c>
    </row>
    <row r="451" spans="1:9" ht="22.5" hidden="1" outlineLevel="1">
      <c r="A451" s="856"/>
      <c r="B451" s="860"/>
      <c r="C451" s="401" t="s">
        <v>588</v>
      </c>
      <c r="D451" s="402">
        <v>0</v>
      </c>
      <c r="E451" s="402">
        <v>0</v>
      </c>
      <c r="F451" s="1058">
        <f t="shared" si="51"/>
        <v>0</v>
      </c>
      <c r="G451" s="402">
        <v>0</v>
      </c>
      <c r="H451" s="402">
        <v>0</v>
      </c>
      <c r="I451" s="1053">
        <f t="shared" si="52"/>
        <v>0</v>
      </c>
    </row>
    <row r="452" spans="1:9" ht="22.5" hidden="1" outlineLevel="1">
      <c r="A452" s="856"/>
      <c r="B452" s="860"/>
      <c r="C452" s="401" t="s">
        <v>589</v>
      </c>
      <c r="D452" s="402">
        <v>1</v>
      </c>
      <c r="E452" s="402">
        <v>0</v>
      </c>
      <c r="F452" s="1058">
        <f t="shared" si="51"/>
        <v>1</v>
      </c>
      <c r="G452" s="402">
        <v>0</v>
      </c>
      <c r="H452" s="402">
        <v>0</v>
      </c>
      <c r="I452" s="1053">
        <f t="shared" si="52"/>
        <v>0</v>
      </c>
    </row>
    <row r="453" spans="1:9" ht="22.5" hidden="1" outlineLevel="1">
      <c r="A453" s="856"/>
      <c r="B453" s="860" t="s">
        <v>590</v>
      </c>
      <c r="C453" s="401" t="s">
        <v>591</v>
      </c>
      <c r="D453" s="402">
        <v>2</v>
      </c>
      <c r="E453" s="402">
        <v>0</v>
      </c>
      <c r="F453" s="1058">
        <f t="shared" si="51"/>
        <v>2</v>
      </c>
      <c r="G453" s="402">
        <v>0</v>
      </c>
      <c r="H453" s="402">
        <v>0</v>
      </c>
      <c r="I453" s="1053">
        <f t="shared" si="52"/>
        <v>0</v>
      </c>
    </row>
    <row r="454" spans="1:9" ht="22.5" hidden="1" outlineLevel="1">
      <c r="A454" s="856"/>
      <c r="B454" s="860"/>
      <c r="C454" s="401" t="s">
        <v>592</v>
      </c>
      <c r="D454" s="402">
        <v>1</v>
      </c>
      <c r="E454" s="402">
        <v>0</v>
      </c>
      <c r="F454" s="1058">
        <f t="shared" si="51"/>
        <v>1</v>
      </c>
      <c r="G454" s="402">
        <v>0</v>
      </c>
      <c r="H454" s="402">
        <v>0</v>
      </c>
      <c r="I454" s="1053">
        <f t="shared" si="52"/>
        <v>0</v>
      </c>
    </row>
    <row r="455" spans="1:9" ht="22.5" hidden="1" outlineLevel="1">
      <c r="A455" s="856"/>
      <c r="B455" s="860"/>
      <c r="C455" s="401" t="s">
        <v>593</v>
      </c>
      <c r="D455" s="403">
        <v>3</v>
      </c>
      <c r="E455" s="402">
        <v>1</v>
      </c>
      <c r="F455" s="1058">
        <f t="shared" si="51"/>
        <v>4</v>
      </c>
      <c r="G455" s="402">
        <v>0</v>
      </c>
      <c r="H455" s="402">
        <v>0</v>
      </c>
      <c r="I455" s="1053">
        <f t="shared" si="52"/>
        <v>0</v>
      </c>
    </row>
    <row r="456" spans="1:9" ht="22.5" hidden="1" outlineLevel="1">
      <c r="A456" s="856"/>
      <c r="B456" s="860"/>
      <c r="C456" s="401" t="s">
        <v>594</v>
      </c>
      <c r="D456" s="403">
        <v>1</v>
      </c>
      <c r="E456" s="402">
        <v>0</v>
      </c>
      <c r="F456" s="1058">
        <f t="shared" si="51"/>
        <v>1</v>
      </c>
      <c r="G456" s="402">
        <v>0</v>
      </c>
      <c r="H456" s="402">
        <v>0</v>
      </c>
      <c r="I456" s="1053">
        <f t="shared" si="52"/>
        <v>0</v>
      </c>
    </row>
    <row r="457" spans="1:9" hidden="1" outlineLevel="1">
      <c r="A457" s="856"/>
      <c r="B457" s="860"/>
      <c r="C457" s="401" t="s">
        <v>595</v>
      </c>
      <c r="D457" s="402">
        <v>1</v>
      </c>
      <c r="E457" s="402">
        <v>0</v>
      </c>
      <c r="F457" s="1058">
        <f t="shared" si="51"/>
        <v>1</v>
      </c>
      <c r="G457" s="402">
        <v>0</v>
      </c>
      <c r="H457" s="402">
        <v>0</v>
      </c>
      <c r="I457" s="1053">
        <f t="shared" si="52"/>
        <v>0</v>
      </c>
    </row>
    <row r="458" spans="1:9" hidden="1" outlineLevel="1">
      <c r="A458" s="856"/>
      <c r="B458" s="860"/>
      <c r="C458" s="401" t="s">
        <v>596</v>
      </c>
      <c r="D458" s="402">
        <v>0</v>
      </c>
      <c r="E458" s="402">
        <v>0</v>
      </c>
      <c r="F458" s="1058">
        <f t="shared" si="51"/>
        <v>0</v>
      </c>
      <c r="G458" s="402">
        <v>0</v>
      </c>
      <c r="H458" s="402">
        <v>0</v>
      </c>
      <c r="I458" s="1053">
        <f t="shared" si="52"/>
        <v>0</v>
      </c>
    </row>
    <row r="459" spans="1:9" hidden="1" outlineLevel="1">
      <c r="A459" s="856"/>
      <c r="B459" s="860"/>
      <c r="C459" s="401" t="s">
        <v>597</v>
      </c>
      <c r="D459" s="402">
        <v>2</v>
      </c>
      <c r="E459" s="402">
        <v>0</v>
      </c>
      <c r="F459" s="1058">
        <f t="shared" si="51"/>
        <v>2</v>
      </c>
      <c r="G459" s="402">
        <v>0</v>
      </c>
      <c r="H459" s="402">
        <v>0</v>
      </c>
      <c r="I459" s="1053">
        <f t="shared" si="52"/>
        <v>0</v>
      </c>
    </row>
    <row r="460" spans="1:9" ht="56.25" hidden="1" outlineLevel="1">
      <c r="A460" s="856"/>
      <c r="B460" s="401" t="s">
        <v>598</v>
      </c>
      <c r="C460" s="401" t="s">
        <v>599</v>
      </c>
      <c r="D460" s="402">
        <v>0</v>
      </c>
      <c r="E460" s="402">
        <v>0</v>
      </c>
      <c r="F460" s="1058">
        <f t="shared" si="51"/>
        <v>0</v>
      </c>
      <c r="G460" s="402">
        <v>0</v>
      </c>
      <c r="H460" s="402">
        <v>0</v>
      </c>
      <c r="I460" s="1053">
        <f t="shared" si="52"/>
        <v>0</v>
      </c>
    </row>
    <row r="461" spans="1:9" collapsed="1">
      <c r="A461" s="852" t="s">
        <v>600</v>
      </c>
      <c r="B461" s="852"/>
      <c r="C461" s="852"/>
      <c r="D461" s="243">
        <f t="shared" ref="D461:I461" si="53">SUM(D462:D498)</f>
        <v>36</v>
      </c>
      <c r="E461" s="243">
        <f t="shared" si="53"/>
        <v>2</v>
      </c>
      <c r="F461" s="1057">
        <f t="shared" si="53"/>
        <v>38</v>
      </c>
      <c r="G461" s="243">
        <f t="shared" si="53"/>
        <v>0</v>
      </c>
      <c r="H461" s="243">
        <f t="shared" si="53"/>
        <v>0</v>
      </c>
      <c r="I461" s="1052">
        <f t="shared" si="53"/>
        <v>0</v>
      </c>
    </row>
    <row r="462" spans="1:9" ht="33.75" hidden="1" outlineLevel="1">
      <c r="A462" s="856" t="s">
        <v>600</v>
      </c>
      <c r="B462" s="860" t="s">
        <v>601</v>
      </c>
      <c r="C462" s="401" t="s">
        <v>602</v>
      </c>
      <c r="D462" s="403">
        <v>10</v>
      </c>
      <c r="E462" s="402">
        <v>1</v>
      </c>
      <c r="F462" s="1058">
        <f t="shared" si="51"/>
        <v>11</v>
      </c>
      <c r="G462" s="402">
        <v>0</v>
      </c>
      <c r="H462" s="402">
        <v>0</v>
      </c>
      <c r="I462" s="1053">
        <f t="shared" si="52"/>
        <v>0</v>
      </c>
    </row>
    <row r="463" spans="1:9" ht="22.5" hidden="1" outlineLevel="1">
      <c r="A463" s="856"/>
      <c r="B463" s="860"/>
      <c r="C463" s="401" t="s">
        <v>603</v>
      </c>
      <c r="D463" s="403">
        <v>0</v>
      </c>
      <c r="E463" s="402">
        <v>0</v>
      </c>
      <c r="F463" s="1058">
        <f t="shared" si="51"/>
        <v>0</v>
      </c>
      <c r="G463" s="402">
        <v>0</v>
      </c>
      <c r="H463" s="402">
        <v>0</v>
      </c>
      <c r="I463" s="1053">
        <f t="shared" si="52"/>
        <v>0</v>
      </c>
    </row>
    <row r="464" spans="1:9" ht="22.5" hidden="1" outlineLevel="1">
      <c r="A464" s="856"/>
      <c r="B464" s="860" t="s">
        <v>604</v>
      </c>
      <c r="C464" s="401" t="s">
        <v>605</v>
      </c>
      <c r="D464" s="402">
        <v>0</v>
      </c>
      <c r="E464" s="402">
        <v>0</v>
      </c>
      <c r="F464" s="1058">
        <f t="shared" si="51"/>
        <v>0</v>
      </c>
      <c r="G464" s="402">
        <v>0</v>
      </c>
      <c r="H464" s="402">
        <v>0</v>
      </c>
      <c r="I464" s="1053">
        <f t="shared" si="52"/>
        <v>0</v>
      </c>
    </row>
    <row r="465" spans="1:9" ht="22.5" hidden="1" outlineLevel="1">
      <c r="A465" s="856"/>
      <c r="B465" s="860"/>
      <c r="C465" s="401" t="s">
        <v>606</v>
      </c>
      <c r="D465" s="402">
        <v>1</v>
      </c>
      <c r="E465" s="402">
        <v>0</v>
      </c>
      <c r="F465" s="1058">
        <f t="shared" si="51"/>
        <v>1</v>
      </c>
      <c r="G465" s="402">
        <v>0</v>
      </c>
      <c r="H465" s="402">
        <v>0</v>
      </c>
      <c r="I465" s="1053">
        <f t="shared" si="52"/>
        <v>0</v>
      </c>
    </row>
    <row r="466" spans="1:9" ht="33.75" hidden="1" outlineLevel="1">
      <c r="A466" s="856"/>
      <c r="B466" s="860"/>
      <c r="C466" s="401" t="s">
        <v>607</v>
      </c>
      <c r="D466" s="402">
        <v>0</v>
      </c>
      <c r="E466" s="402">
        <v>0</v>
      </c>
      <c r="F466" s="1058">
        <f t="shared" si="51"/>
        <v>0</v>
      </c>
      <c r="G466" s="402">
        <v>0</v>
      </c>
      <c r="H466" s="402">
        <v>0</v>
      </c>
      <c r="I466" s="1053">
        <f t="shared" si="52"/>
        <v>0</v>
      </c>
    </row>
    <row r="467" spans="1:9" ht="33.75" hidden="1" outlineLevel="1">
      <c r="A467" s="856"/>
      <c r="B467" s="860"/>
      <c r="C467" s="401" t="s">
        <v>608</v>
      </c>
      <c r="D467" s="402">
        <v>0</v>
      </c>
      <c r="E467" s="402">
        <v>0</v>
      </c>
      <c r="F467" s="1058">
        <f t="shared" si="51"/>
        <v>0</v>
      </c>
      <c r="G467" s="402">
        <v>0</v>
      </c>
      <c r="H467" s="402">
        <v>0</v>
      </c>
      <c r="I467" s="1053">
        <f t="shared" si="52"/>
        <v>0</v>
      </c>
    </row>
    <row r="468" spans="1:9" ht="22.5" hidden="1" outlineLevel="1">
      <c r="A468" s="856"/>
      <c r="B468" s="860"/>
      <c r="C468" s="401" t="s">
        <v>609</v>
      </c>
      <c r="D468" s="402">
        <v>1</v>
      </c>
      <c r="E468" s="402">
        <v>0</v>
      </c>
      <c r="F468" s="1058">
        <f t="shared" si="51"/>
        <v>1</v>
      </c>
      <c r="G468" s="402">
        <v>0</v>
      </c>
      <c r="H468" s="402">
        <v>0</v>
      </c>
      <c r="I468" s="1053">
        <f t="shared" si="52"/>
        <v>0</v>
      </c>
    </row>
    <row r="469" spans="1:9" ht="22.5" hidden="1" outlineLevel="1">
      <c r="A469" s="856"/>
      <c r="B469" s="860"/>
      <c r="C469" s="401" t="s">
        <v>610</v>
      </c>
      <c r="D469" s="402">
        <v>0</v>
      </c>
      <c r="E469" s="402">
        <v>0</v>
      </c>
      <c r="F469" s="1058">
        <f t="shared" si="51"/>
        <v>0</v>
      </c>
      <c r="G469" s="402">
        <v>0</v>
      </c>
      <c r="H469" s="402">
        <v>0</v>
      </c>
      <c r="I469" s="1053">
        <f t="shared" si="52"/>
        <v>0</v>
      </c>
    </row>
    <row r="470" spans="1:9" ht="33.75" hidden="1" outlineLevel="1">
      <c r="A470" s="856"/>
      <c r="B470" s="860"/>
      <c r="C470" s="401" t="s">
        <v>611</v>
      </c>
      <c r="D470" s="402">
        <v>1</v>
      </c>
      <c r="E470" s="402">
        <v>1</v>
      </c>
      <c r="F470" s="1058">
        <f t="shared" si="51"/>
        <v>2</v>
      </c>
      <c r="G470" s="402">
        <v>0</v>
      </c>
      <c r="H470" s="402">
        <v>0</v>
      </c>
      <c r="I470" s="1053">
        <f t="shared" si="52"/>
        <v>0</v>
      </c>
    </row>
    <row r="471" spans="1:9" ht="56.25" hidden="1" outlineLevel="1">
      <c r="A471" s="856"/>
      <c r="B471" s="401" t="s">
        <v>612</v>
      </c>
      <c r="C471" s="401" t="s">
        <v>613</v>
      </c>
      <c r="D471" s="403">
        <v>8</v>
      </c>
      <c r="E471" s="402">
        <v>0</v>
      </c>
      <c r="F471" s="1058">
        <f t="shared" si="51"/>
        <v>8</v>
      </c>
      <c r="G471" s="402">
        <v>0</v>
      </c>
      <c r="H471" s="402">
        <v>0</v>
      </c>
      <c r="I471" s="1053">
        <f t="shared" si="52"/>
        <v>0</v>
      </c>
    </row>
    <row r="472" spans="1:9" ht="33.75" hidden="1" outlineLevel="1">
      <c r="A472" s="856"/>
      <c r="B472" s="860" t="s">
        <v>614</v>
      </c>
      <c r="C472" s="401" t="s">
        <v>615</v>
      </c>
      <c r="D472" s="402">
        <v>1</v>
      </c>
      <c r="E472" s="402">
        <v>0</v>
      </c>
      <c r="F472" s="1058">
        <f t="shared" si="51"/>
        <v>1</v>
      </c>
      <c r="G472" s="402">
        <v>0</v>
      </c>
      <c r="H472" s="402">
        <v>0</v>
      </c>
      <c r="I472" s="1053">
        <f t="shared" si="52"/>
        <v>0</v>
      </c>
    </row>
    <row r="473" spans="1:9" ht="33.75" hidden="1" outlineLevel="1">
      <c r="A473" s="856"/>
      <c r="B473" s="860"/>
      <c r="C473" s="401" t="s">
        <v>616</v>
      </c>
      <c r="D473" s="402">
        <v>0</v>
      </c>
      <c r="E473" s="402">
        <v>0</v>
      </c>
      <c r="F473" s="1058">
        <f t="shared" si="51"/>
        <v>0</v>
      </c>
      <c r="G473" s="402">
        <v>0</v>
      </c>
      <c r="H473" s="402">
        <v>0</v>
      </c>
      <c r="I473" s="1053">
        <f t="shared" si="52"/>
        <v>0</v>
      </c>
    </row>
    <row r="474" spans="1:9" ht="33.75" hidden="1" outlineLevel="1">
      <c r="A474" s="856"/>
      <c r="B474" s="860"/>
      <c r="C474" s="401" t="s">
        <v>617</v>
      </c>
      <c r="D474" s="402">
        <v>0</v>
      </c>
      <c r="E474" s="402">
        <v>0</v>
      </c>
      <c r="F474" s="1058">
        <f t="shared" si="51"/>
        <v>0</v>
      </c>
      <c r="G474" s="402">
        <v>0</v>
      </c>
      <c r="H474" s="402">
        <v>0</v>
      </c>
      <c r="I474" s="1053">
        <f t="shared" si="52"/>
        <v>0</v>
      </c>
    </row>
    <row r="475" spans="1:9" ht="22.5" hidden="1" outlineLevel="1">
      <c r="A475" s="856"/>
      <c r="B475" s="860" t="s">
        <v>618</v>
      </c>
      <c r="C475" s="401" t="s">
        <v>619</v>
      </c>
      <c r="D475" s="402">
        <v>1</v>
      </c>
      <c r="E475" s="402">
        <v>0</v>
      </c>
      <c r="F475" s="1058">
        <f t="shared" si="51"/>
        <v>1</v>
      </c>
      <c r="G475" s="402">
        <v>0</v>
      </c>
      <c r="H475" s="402">
        <v>0</v>
      </c>
      <c r="I475" s="1053">
        <f t="shared" si="52"/>
        <v>0</v>
      </c>
    </row>
    <row r="476" spans="1:9" ht="22.5" hidden="1" outlineLevel="1">
      <c r="A476" s="856"/>
      <c r="B476" s="860"/>
      <c r="C476" s="401" t="s">
        <v>620</v>
      </c>
      <c r="D476" s="403">
        <v>3</v>
      </c>
      <c r="E476" s="402">
        <v>0</v>
      </c>
      <c r="F476" s="1058">
        <f t="shared" si="51"/>
        <v>3</v>
      </c>
      <c r="G476" s="402">
        <v>0</v>
      </c>
      <c r="H476" s="402">
        <v>0</v>
      </c>
      <c r="I476" s="1053">
        <f t="shared" si="52"/>
        <v>0</v>
      </c>
    </row>
    <row r="477" spans="1:9" ht="33.75" hidden="1" outlineLevel="1">
      <c r="A477" s="856"/>
      <c r="B477" s="860"/>
      <c r="C477" s="401" t="s">
        <v>621</v>
      </c>
      <c r="D477" s="402">
        <v>0</v>
      </c>
      <c r="E477" s="402">
        <v>0</v>
      </c>
      <c r="F477" s="1058">
        <f t="shared" si="51"/>
        <v>0</v>
      </c>
      <c r="G477" s="402">
        <v>0</v>
      </c>
      <c r="H477" s="402">
        <v>0</v>
      </c>
      <c r="I477" s="1053">
        <f t="shared" si="52"/>
        <v>0</v>
      </c>
    </row>
    <row r="478" spans="1:9" ht="22.5" hidden="1" outlineLevel="1">
      <c r="A478" s="856"/>
      <c r="B478" s="860"/>
      <c r="C478" s="401" t="s">
        <v>622</v>
      </c>
      <c r="D478" s="403">
        <v>1</v>
      </c>
      <c r="E478" s="403">
        <v>0</v>
      </c>
      <c r="F478" s="1058">
        <f t="shared" si="51"/>
        <v>1</v>
      </c>
      <c r="G478" s="402">
        <v>0</v>
      </c>
      <c r="H478" s="402">
        <v>0</v>
      </c>
      <c r="I478" s="1053">
        <f t="shared" si="52"/>
        <v>0</v>
      </c>
    </row>
    <row r="479" spans="1:9" ht="33.75" hidden="1" outlineLevel="1">
      <c r="A479" s="856"/>
      <c r="B479" s="860"/>
      <c r="C479" s="401" t="s">
        <v>623</v>
      </c>
      <c r="D479" s="403">
        <v>2</v>
      </c>
      <c r="E479" s="402">
        <v>0</v>
      </c>
      <c r="F479" s="1058">
        <f t="shared" si="51"/>
        <v>2</v>
      </c>
      <c r="G479" s="402">
        <v>0</v>
      </c>
      <c r="H479" s="402">
        <v>0</v>
      </c>
      <c r="I479" s="1053">
        <f t="shared" si="52"/>
        <v>0</v>
      </c>
    </row>
    <row r="480" spans="1:9" ht="22.5" hidden="1" outlineLevel="1">
      <c r="A480" s="856"/>
      <c r="B480" s="860" t="s">
        <v>624</v>
      </c>
      <c r="C480" s="401" t="s">
        <v>625</v>
      </c>
      <c r="D480" s="402">
        <v>0</v>
      </c>
      <c r="E480" s="402">
        <v>0</v>
      </c>
      <c r="F480" s="1058">
        <f t="shared" si="51"/>
        <v>0</v>
      </c>
      <c r="G480" s="402">
        <v>0</v>
      </c>
      <c r="H480" s="402">
        <v>0</v>
      </c>
      <c r="I480" s="1053">
        <f t="shared" si="52"/>
        <v>0</v>
      </c>
    </row>
    <row r="481" spans="1:9" ht="33.75" hidden="1" outlineLevel="1">
      <c r="A481" s="856"/>
      <c r="B481" s="860"/>
      <c r="C481" s="401" t="s">
        <v>626</v>
      </c>
      <c r="D481" s="402">
        <v>0</v>
      </c>
      <c r="E481" s="402">
        <v>0</v>
      </c>
      <c r="F481" s="1058">
        <f t="shared" si="51"/>
        <v>0</v>
      </c>
      <c r="G481" s="402">
        <v>0</v>
      </c>
      <c r="H481" s="402">
        <v>0</v>
      </c>
      <c r="I481" s="1053">
        <f t="shared" si="52"/>
        <v>0</v>
      </c>
    </row>
    <row r="482" spans="1:9" ht="33.75" hidden="1" outlineLevel="1">
      <c r="A482" s="856"/>
      <c r="B482" s="860"/>
      <c r="C482" s="401" t="s">
        <v>627</v>
      </c>
      <c r="D482" s="402">
        <v>0</v>
      </c>
      <c r="E482" s="402">
        <v>0</v>
      </c>
      <c r="F482" s="1058">
        <f t="shared" si="51"/>
        <v>0</v>
      </c>
      <c r="G482" s="402">
        <v>0</v>
      </c>
      <c r="H482" s="402">
        <v>0</v>
      </c>
      <c r="I482" s="1053">
        <f t="shared" si="52"/>
        <v>0</v>
      </c>
    </row>
    <row r="483" spans="1:9" ht="22.5" hidden="1" outlineLevel="1">
      <c r="A483" s="856"/>
      <c r="B483" s="860"/>
      <c r="C483" s="401" t="s">
        <v>628</v>
      </c>
      <c r="D483" s="402">
        <v>0</v>
      </c>
      <c r="E483" s="402">
        <v>0</v>
      </c>
      <c r="F483" s="1058">
        <f t="shared" si="51"/>
        <v>0</v>
      </c>
      <c r="G483" s="402">
        <v>0</v>
      </c>
      <c r="H483" s="402">
        <v>0</v>
      </c>
      <c r="I483" s="1053">
        <f t="shared" si="52"/>
        <v>0</v>
      </c>
    </row>
    <row r="484" spans="1:9" ht="22.5" hidden="1" outlineLevel="1">
      <c r="A484" s="856"/>
      <c r="B484" s="860"/>
      <c r="C484" s="401" t="s">
        <v>629</v>
      </c>
      <c r="D484" s="402">
        <v>1</v>
      </c>
      <c r="E484" s="402">
        <v>0</v>
      </c>
      <c r="F484" s="1058">
        <f t="shared" si="51"/>
        <v>1</v>
      </c>
      <c r="G484" s="402">
        <v>0</v>
      </c>
      <c r="H484" s="402">
        <v>0</v>
      </c>
      <c r="I484" s="1053">
        <f t="shared" si="52"/>
        <v>0</v>
      </c>
    </row>
    <row r="485" spans="1:9" ht="22.5" hidden="1" outlineLevel="1">
      <c r="A485" s="856"/>
      <c r="B485" s="860" t="s">
        <v>630</v>
      </c>
      <c r="C485" s="401" t="s">
        <v>631</v>
      </c>
      <c r="D485" s="403">
        <v>0</v>
      </c>
      <c r="E485" s="402">
        <v>0</v>
      </c>
      <c r="F485" s="1058">
        <f t="shared" si="51"/>
        <v>0</v>
      </c>
      <c r="G485" s="402">
        <v>0</v>
      </c>
      <c r="H485" s="402">
        <v>0</v>
      </c>
      <c r="I485" s="1053">
        <f t="shared" si="52"/>
        <v>0</v>
      </c>
    </row>
    <row r="486" spans="1:9" ht="33.75" hidden="1" outlineLevel="1">
      <c r="A486" s="856"/>
      <c r="B486" s="860"/>
      <c r="C486" s="401" t="s">
        <v>632</v>
      </c>
      <c r="D486" s="402">
        <v>1</v>
      </c>
      <c r="E486" s="402">
        <v>0</v>
      </c>
      <c r="F486" s="1058">
        <f t="shared" si="51"/>
        <v>1</v>
      </c>
      <c r="G486" s="402">
        <v>0</v>
      </c>
      <c r="H486" s="402">
        <v>0</v>
      </c>
      <c r="I486" s="1053">
        <f t="shared" si="52"/>
        <v>0</v>
      </c>
    </row>
    <row r="487" spans="1:9" ht="33.75" hidden="1" outlineLevel="1">
      <c r="A487" s="856"/>
      <c r="B487" s="860"/>
      <c r="C487" s="401" t="s">
        <v>633</v>
      </c>
      <c r="D487" s="403">
        <v>0</v>
      </c>
      <c r="E487" s="402">
        <v>0</v>
      </c>
      <c r="F487" s="1058">
        <f t="shared" si="51"/>
        <v>0</v>
      </c>
      <c r="G487" s="402">
        <v>0</v>
      </c>
      <c r="H487" s="402">
        <v>0</v>
      </c>
      <c r="I487" s="1053">
        <f t="shared" si="52"/>
        <v>0</v>
      </c>
    </row>
    <row r="488" spans="1:9" ht="33.75" hidden="1" outlineLevel="1">
      <c r="A488" s="856"/>
      <c r="B488" s="860"/>
      <c r="C488" s="401" t="s">
        <v>634</v>
      </c>
      <c r="D488" s="402">
        <v>1</v>
      </c>
      <c r="E488" s="402">
        <v>0</v>
      </c>
      <c r="F488" s="1058">
        <f t="shared" si="51"/>
        <v>1</v>
      </c>
      <c r="G488" s="402">
        <v>0</v>
      </c>
      <c r="H488" s="402">
        <v>0</v>
      </c>
      <c r="I488" s="1053">
        <f t="shared" si="52"/>
        <v>0</v>
      </c>
    </row>
    <row r="489" spans="1:9" ht="33.75" hidden="1" outlineLevel="1">
      <c r="A489" s="856"/>
      <c r="B489" s="860"/>
      <c r="C489" s="401" t="s">
        <v>635</v>
      </c>
      <c r="D489" s="402">
        <v>0</v>
      </c>
      <c r="E489" s="402">
        <v>0</v>
      </c>
      <c r="F489" s="1058">
        <f t="shared" si="51"/>
        <v>0</v>
      </c>
      <c r="G489" s="402">
        <v>0</v>
      </c>
      <c r="H489" s="402">
        <v>0</v>
      </c>
      <c r="I489" s="1053">
        <f t="shared" si="52"/>
        <v>0</v>
      </c>
    </row>
    <row r="490" spans="1:9" ht="33.75" hidden="1" outlineLevel="1">
      <c r="A490" s="856"/>
      <c r="B490" s="860"/>
      <c r="C490" s="401" t="s">
        <v>636</v>
      </c>
      <c r="D490" s="403">
        <v>0</v>
      </c>
      <c r="E490" s="402">
        <v>0</v>
      </c>
      <c r="F490" s="1058">
        <f t="shared" si="51"/>
        <v>0</v>
      </c>
      <c r="G490" s="402">
        <v>0</v>
      </c>
      <c r="H490" s="402">
        <v>0</v>
      </c>
      <c r="I490" s="1053">
        <f t="shared" si="52"/>
        <v>0</v>
      </c>
    </row>
    <row r="491" spans="1:9" ht="22.5" hidden="1" outlineLevel="1">
      <c r="A491" s="856"/>
      <c r="B491" s="860"/>
      <c r="C491" s="401" t="s">
        <v>637</v>
      </c>
      <c r="D491" s="403">
        <v>0</v>
      </c>
      <c r="E491" s="402">
        <v>0</v>
      </c>
      <c r="F491" s="1058">
        <f t="shared" si="51"/>
        <v>0</v>
      </c>
      <c r="G491" s="402">
        <v>0</v>
      </c>
      <c r="H491" s="402">
        <v>0</v>
      </c>
      <c r="I491" s="1053">
        <f t="shared" si="52"/>
        <v>0</v>
      </c>
    </row>
    <row r="492" spans="1:9" ht="22.5" hidden="1" outlineLevel="1">
      <c r="A492" s="856"/>
      <c r="B492" s="860"/>
      <c r="C492" s="401" t="s">
        <v>638</v>
      </c>
      <c r="D492" s="403">
        <v>1</v>
      </c>
      <c r="E492" s="402">
        <v>0</v>
      </c>
      <c r="F492" s="1058">
        <f t="shared" si="51"/>
        <v>1</v>
      </c>
      <c r="G492" s="402">
        <v>0</v>
      </c>
      <c r="H492" s="402">
        <v>0</v>
      </c>
      <c r="I492" s="1053">
        <f t="shared" si="52"/>
        <v>0</v>
      </c>
    </row>
    <row r="493" spans="1:9" ht="22.5" hidden="1" outlineLevel="1">
      <c r="A493" s="856"/>
      <c r="B493" s="860"/>
      <c r="C493" s="401" t="s">
        <v>639</v>
      </c>
      <c r="D493" s="402">
        <v>0</v>
      </c>
      <c r="E493" s="402">
        <v>0</v>
      </c>
      <c r="F493" s="1058">
        <f t="shared" si="51"/>
        <v>0</v>
      </c>
      <c r="G493" s="402">
        <v>0</v>
      </c>
      <c r="H493" s="402">
        <v>0</v>
      </c>
      <c r="I493" s="1053">
        <f t="shared" si="52"/>
        <v>0</v>
      </c>
    </row>
    <row r="494" spans="1:9" ht="33.75" hidden="1" outlineLevel="1">
      <c r="A494" s="856"/>
      <c r="B494" s="860" t="s">
        <v>640</v>
      </c>
      <c r="C494" s="401" t="s">
        <v>641</v>
      </c>
      <c r="D494" s="402">
        <v>0</v>
      </c>
      <c r="E494" s="402">
        <v>0</v>
      </c>
      <c r="F494" s="1058">
        <f t="shared" si="51"/>
        <v>0</v>
      </c>
      <c r="G494" s="402">
        <v>0</v>
      </c>
      <c r="H494" s="402">
        <v>0</v>
      </c>
      <c r="I494" s="1053">
        <f t="shared" si="52"/>
        <v>0</v>
      </c>
    </row>
    <row r="495" spans="1:9" ht="33.75" hidden="1" outlineLevel="1">
      <c r="A495" s="856"/>
      <c r="B495" s="860"/>
      <c r="C495" s="401" t="s">
        <v>642</v>
      </c>
      <c r="D495" s="402">
        <v>0</v>
      </c>
      <c r="E495" s="402">
        <v>0</v>
      </c>
      <c r="F495" s="1058">
        <f t="shared" ref="F495:F570" si="54">+E495+D495</f>
        <v>0</v>
      </c>
      <c r="G495" s="402">
        <v>0</v>
      </c>
      <c r="H495" s="402">
        <v>0</v>
      </c>
      <c r="I495" s="1053">
        <f t="shared" ref="I495:I570" si="55">+H495+G495</f>
        <v>0</v>
      </c>
    </row>
    <row r="496" spans="1:9" ht="22.5" hidden="1" outlineLevel="1">
      <c r="A496" s="856"/>
      <c r="B496" s="860"/>
      <c r="C496" s="401" t="s">
        <v>643</v>
      </c>
      <c r="D496" s="402">
        <v>0</v>
      </c>
      <c r="E496" s="402">
        <v>0</v>
      </c>
      <c r="F496" s="1058">
        <f t="shared" si="54"/>
        <v>0</v>
      </c>
      <c r="G496" s="402">
        <v>0</v>
      </c>
      <c r="H496" s="402">
        <v>0</v>
      </c>
      <c r="I496" s="1053">
        <f t="shared" si="55"/>
        <v>0</v>
      </c>
    </row>
    <row r="497" spans="1:9" ht="22.5" hidden="1" outlineLevel="1">
      <c r="A497" s="856"/>
      <c r="B497" s="860" t="s">
        <v>644</v>
      </c>
      <c r="C497" s="401" t="s">
        <v>645</v>
      </c>
      <c r="D497" s="402">
        <v>0</v>
      </c>
      <c r="E497" s="402">
        <v>0</v>
      </c>
      <c r="F497" s="1058">
        <f t="shared" si="54"/>
        <v>0</v>
      </c>
      <c r="G497" s="402">
        <v>0</v>
      </c>
      <c r="H497" s="402">
        <v>0</v>
      </c>
      <c r="I497" s="1053">
        <f t="shared" si="55"/>
        <v>0</v>
      </c>
    </row>
    <row r="498" spans="1:9" ht="22.5" hidden="1" outlineLevel="1">
      <c r="A498" s="856"/>
      <c r="B498" s="860"/>
      <c r="C498" s="401" t="s">
        <v>646</v>
      </c>
      <c r="D498" s="402">
        <v>3</v>
      </c>
      <c r="E498" s="402">
        <v>0</v>
      </c>
      <c r="F498" s="1058">
        <f t="shared" si="54"/>
        <v>3</v>
      </c>
      <c r="G498" s="402">
        <v>0</v>
      </c>
      <c r="H498" s="402">
        <v>0</v>
      </c>
      <c r="I498" s="1053">
        <f t="shared" si="55"/>
        <v>0</v>
      </c>
    </row>
    <row r="499" spans="1:9" collapsed="1">
      <c r="A499" s="852" t="s">
        <v>647</v>
      </c>
      <c r="B499" s="852"/>
      <c r="C499" s="852"/>
      <c r="D499" s="243">
        <f t="shared" ref="D499:I499" si="56">SUM(D500:D511)</f>
        <v>170</v>
      </c>
      <c r="E499" s="243">
        <f t="shared" si="56"/>
        <v>2</v>
      </c>
      <c r="F499" s="1057">
        <f t="shared" si="56"/>
        <v>172</v>
      </c>
      <c r="G499" s="243">
        <f t="shared" si="56"/>
        <v>0</v>
      </c>
      <c r="H499" s="243">
        <f t="shared" si="56"/>
        <v>0</v>
      </c>
      <c r="I499" s="1052">
        <f t="shared" si="56"/>
        <v>0</v>
      </c>
    </row>
    <row r="500" spans="1:9" ht="33.75" hidden="1" outlineLevel="1">
      <c r="A500" s="856" t="s">
        <v>647</v>
      </c>
      <c r="B500" s="401" t="s">
        <v>648</v>
      </c>
      <c r="C500" s="401" t="s">
        <v>649</v>
      </c>
      <c r="D500" s="402">
        <v>1</v>
      </c>
      <c r="E500" s="402">
        <v>0</v>
      </c>
      <c r="F500" s="1058">
        <f t="shared" si="54"/>
        <v>1</v>
      </c>
      <c r="G500" s="402">
        <v>0</v>
      </c>
      <c r="H500" s="402">
        <v>0</v>
      </c>
      <c r="I500" s="1053">
        <f t="shared" si="55"/>
        <v>0</v>
      </c>
    </row>
    <row r="501" spans="1:9" ht="22.5" hidden="1" outlineLevel="1">
      <c r="A501" s="856"/>
      <c r="B501" s="401" t="s">
        <v>650</v>
      </c>
      <c r="C501" s="401" t="s">
        <v>651</v>
      </c>
      <c r="D501" s="402">
        <v>0</v>
      </c>
      <c r="E501" s="402">
        <v>0</v>
      </c>
      <c r="F501" s="1058">
        <f t="shared" si="54"/>
        <v>0</v>
      </c>
      <c r="G501" s="402">
        <v>0</v>
      </c>
      <c r="H501" s="402">
        <v>0</v>
      </c>
      <c r="I501" s="1053">
        <f t="shared" si="55"/>
        <v>0</v>
      </c>
    </row>
    <row r="502" spans="1:9" ht="22.5" hidden="1" outlineLevel="1">
      <c r="A502" s="856"/>
      <c r="B502" s="860" t="s">
        <v>652</v>
      </c>
      <c r="C502" s="401" t="s">
        <v>653</v>
      </c>
      <c r="D502" s="403">
        <v>15</v>
      </c>
      <c r="E502" s="402">
        <v>0</v>
      </c>
      <c r="F502" s="1058">
        <f t="shared" si="54"/>
        <v>15</v>
      </c>
      <c r="G502" s="402">
        <v>0</v>
      </c>
      <c r="H502" s="402">
        <v>0</v>
      </c>
      <c r="I502" s="1053">
        <f t="shared" si="55"/>
        <v>0</v>
      </c>
    </row>
    <row r="503" spans="1:9" hidden="1" outlineLevel="1">
      <c r="A503" s="856"/>
      <c r="B503" s="860"/>
      <c r="C503" s="401" t="s">
        <v>654</v>
      </c>
      <c r="D503" s="402">
        <v>3</v>
      </c>
      <c r="E503" s="402">
        <v>0</v>
      </c>
      <c r="F503" s="1058">
        <f t="shared" si="54"/>
        <v>3</v>
      </c>
      <c r="G503" s="402">
        <v>0</v>
      </c>
      <c r="H503" s="402">
        <v>0</v>
      </c>
      <c r="I503" s="1053">
        <f t="shared" si="55"/>
        <v>0</v>
      </c>
    </row>
    <row r="504" spans="1:9" hidden="1" outlineLevel="1">
      <c r="A504" s="856"/>
      <c r="B504" s="860"/>
      <c r="C504" s="401" t="s">
        <v>655</v>
      </c>
      <c r="D504" s="402">
        <v>0</v>
      </c>
      <c r="E504" s="402">
        <v>0</v>
      </c>
      <c r="F504" s="1058">
        <f t="shared" si="54"/>
        <v>0</v>
      </c>
      <c r="G504" s="402">
        <v>0</v>
      </c>
      <c r="H504" s="402">
        <v>0</v>
      </c>
      <c r="I504" s="1053">
        <f t="shared" si="55"/>
        <v>0</v>
      </c>
    </row>
    <row r="505" spans="1:9" ht="22.5" hidden="1" outlineLevel="1">
      <c r="A505" s="856"/>
      <c r="B505" s="860"/>
      <c r="C505" s="401" t="s">
        <v>656</v>
      </c>
      <c r="D505" s="402">
        <v>0</v>
      </c>
      <c r="E505" s="402">
        <v>0</v>
      </c>
      <c r="F505" s="1058">
        <f t="shared" si="54"/>
        <v>0</v>
      </c>
      <c r="G505" s="402">
        <v>0</v>
      </c>
      <c r="H505" s="402">
        <v>0</v>
      </c>
      <c r="I505" s="1053">
        <f t="shared" si="55"/>
        <v>0</v>
      </c>
    </row>
    <row r="506" spans="1:9" hidden="1" outlineLevel="1">
      <c r="A506" s="856"/>
      <c r="B506" s="860"/>
      <c r="C506" s="401" t="s">
        <v>657</v>
      </c>
      <c r="D506" s="402">
        <v>0</v>
      </c>
      <c r="E506" s="402">
        <v>0</v>
      </c>
      <c r="F506" s="1058">
        <f t="shared" si="54"/>
        <v>0</v>
      </c>
      <c r="G506" s="402">
        <v>0</v>
      </c>
      <c r="H506" s="402">
        <v>0</v>
      </c>
      <c r="I506" s="1053">
        <f t="shared" si="55"/>
        <v>0</v>
      </c>
    </row>
    <row r="507" spans="1:9" hidden="1" outlineLevel="1">
      <c r="A507" s="856"/>
      <c r="B507" s="860"/>
      <c r="C507" s="401" t="s">
        <v>658</v>
      </c>
      <c r="D507" s="403">
        <v>3</v>
      </c>
      <c r="E507" s="402">
        <v>0</v>
      </c>
      <c r="F507" s="1058">
        <f t="shared" si="54"/>
        <v>3</v>
      </c>
      <c r="G507" s="402">
        <v>0</v>
      </c>
      <c r="H507" s="402">
        <v>0</v>
      </c>
      <c r="I507" s="1053">
        <f t="shared" si="55"/>
        <v>0</v>
      </c>
    </row>
    <row r="508" spans="1:9" ht="33.75" hidden="1" outlineLevel="1">
      <c r="A508" s="856"/>
      <c r="B508" s="860"/>
      <c r="C508" s="401" t="s">
        <v>659</v>
      </c>
      <c r="D508" s="403">
        <v>5</v>
      </c>
      <c r="E508" s="402">
        <v>1</v>
      </c>
      <c r="F508" s="1058">
        <f t="shared" si="54"/>
        <v>6</v>
      </c>
      <c r="G508" s="402">
        <v>0</v>
      </c>
      <c r="H508" s="402">
        <v>0</v>
      </c>
      <c r="I508" s="1053">
        <f t="shared" si="55"/>
        <v>0</v>
      </c>
    </row>
    <row r="509" spans="1:9" hidden="1" outlineLevel="1">
      <c r="A509" s="856"/>
      <c r="B509" s="860" t="s">
        <v>660</v>
      </c>
      <c r="C509" s="401" t="s">
        <v>661</v>
      </c>
      <c r="D509" s="403">
        <v>111</v>
      </c>
      <c r="E509" s="402">
        <v>0</v>
      </c>
      <c r="F509" s="1058">
        <f t="shared" si="54"/>
        <v>111</v>
      </c>
      <c r="G509" s="402">
        <v>0</v>
      </c>
      <c r="H509" s="402">
        <v>0</v>
      </c>
      <c r="I509" s="1053">
        <f t="shared" si="55"/>
        <v>0</v>
      </c>
    </row>
    <row r="510" spans="1:9" ht="22.5" hidden="1" outlineLevel="1">
      <c r="A510" s="856"/>
      <c r="B510" s="860"/>
      <c r="C510" s="401" t="s">
        <v>662</v>
      </c>
      <c r="D510" s="403">
        <v>32</v>
      </c>
      <c r="E510" s="402">
        <v>1</v>
      </c>
      <c r="F510" s="1058">
        <f t="shared" si="54"/>
        <v>33</v>
      </c>
      <c r="G510" s="402">
        <v>0</v>
      </c>
      <c r="H510" s="402">
        <v>0</v>
      </c>
      <c r="I510" s="1053">
        <f t="shared" si="55"/>
        <v>0</v>
      </c>
    </row>
    <row r="511" spans="1:9" ht="22.5" hidden="1" outlineLevel="1">
      <c r="A511" s="856"/>
      <c r="B511" s="401" t="s">
        <v>663</v>
      </c>
      <c r="C511" s="401" t="s">
        <v>664</v>
      </c>
      <c r="D511" s="403">
        <v>0</v>
      </c>
      <c r="E511" s="402">
        <v>0</v>
      </c>
      <c r="F511" s="1058">
        <f t="shared" si="54"/>
        <v>0</v>
      </c>
      <c r="G511" s="402">
        <v>0</v>
      </c>
      <c r="H511" s="402">
        <v>0</v>
      </c>
      <c r="I511" s="1053">
        <f t="shared" si="55"/>
        <v>0</v>
      </c>
    </row>
    <row r="512" spans="1:9" collapsed="1">
      <c r="A512" s="852" t="s">
        <v>665</v>
      </c>
      <c r="B512" s="852"/>
      <c r="C512" s="852"/>
      <c r="D512" s="243">
        <f t="shared" ref="D512:I512" si="57">SUM(D513:D520)</f>
        <v>9</v>
      </c>
      <c r="E512" s="243">
        <f t="shared" si="57"/>
        <v>0</v>
      </c>
      <c r="F512" s="1057">
        <f t="shared" si="57"/>
        <v>9</v>
      </c>
      <c r="G512" s="243">
        <f t="shared" si="57"/>
        <v>0</v>
      </c>
      <c r="H512" s="243">
        <f t="shared" si="57"/>
        <v>0</v>
      </c>
      <c r="I512" s="1052">
        <f t="shared" si="57"/>
        <v>0</v>
      </c>
    </row>
    <row r="513" spans="1:9" hidden="1" outlineLevel="1">
      <c r="A513" s="856" t="s">
        <v>665</v>
      </c>
      <c r="B513" s="860" t="s">
        <v>666</v>
      </c>
      <c r="C513" s="401" t="s">
        <v>667</v>
      </c>
      <c r="D513" s="402">
        <v>0</v>
      </c>
      <c r="E513" s="402">
        <v>0</v>
      </c>
      <c r="F513" s="1058">
        <f t="shared" si="54"/>
        <v>0</v>
      </c>
      <c r="G513" s="402">
        <v>0</v>
      </c>
      <c r="H513" s="402">
        <v>0</v>
      </c>
      <c r="I513" s="1053">
        <f t="shared" si="55"/>
        <v>0</v>
      </c>
    </row>
    <row r="514" spans="1:9" ht="22.5" hidden="1" outlineLevel="1">
      <c r="A514" s="856"/>
      <c r="B514" s="860"/>
      <c r="C514" s="401" t="s">
        <v>668</v>
      </c>
      <c r="D514" s="403">
        <v>1</v>
      </c>
      <c r="E514" s="402">
        <v>0</v>
      </c>
      <c r="F514" s="1058">
        <f t="shared" si="54"/>
        <v>1</v>
      </c>
      <c r="G514" s="402">
        <v>0</v>
      </c>
      <c r="H514" s="402">
        <v>0</v>
      </c>
      <c r="I514" s="1053">
        <f t="shared" si="55"/>
        <v>0</v>
      </c>
    </row>
    <row r="515" spans="1:9" hidden="1" outlineLevel="1">
      <c r="A515" s="856"/>
      <c r="B515" s="860"/>
      <c r="C515" s="401" t="s">
        <v>669</v>
      </c>
      <c r="D515" s="402">
        <v>0</v>
      </c>
      <c r="E515" s="402">
        <v>0</v>
      </c>
      <c r="F515" s="1058">
        <f t="shared" si="54"/>
        <v>0</v>
      </c>
      <c r="G515" s="402">
        <v>0</v>
      </c>
      <c r="H515" s="402">
        <v>0</v>
      </c>
      <c r="I515" s="1053">
        <f t="shared" si="55"/>
        <v>0</v>
      </c>
    </row>
    <row r="516" spans="1:9" hidden="1" outlineLevel="1">
      <c r="A516" s="856"/>
      <c r="B516" s="860"/>
      <c r="C516" s="401" t="s">
        <v>670</v>
      </c>
      <c r="D516" s="402">
        <v>0</v>
      </c>
      <c r="E516" s="402">
        <v>0</v>
      </c>
      <c r="F516" s="1058">
        <f t="shared" si="54"/>
        <v>0</v>
      </c>
      <c r="G516" s="402">
        <v>0</v>
      </c>
      <c r="H516" s="402">
        <v>0</v>
      </c>
      <c r="I516" s="1053">
        <f t="shared" si="55"/>
        <v>0</v>
      </c>
    </row>
    <row r="517" spans="1:9" ht="33.75" hidden="1" outlineLevel="1">
      <c r="A517" s="856"/>
      <c r="B517" s="860"/>
      <c r="C517" s="401" t="s">
        <v>671</v>
      </c>
      <c r="D517" s="402">
        <v>0</v>
      </c>
      <c r="E517" s="402">
        <v>0</v>
      </c>
      <c r="F517" s="1058">
        <f t="shared" si="54"/>
        <v>0</v>
      </c>
      <c r="G517" s="402">
        <v>0</v>
      </c>
      <c r="H517" s="402">
        <v>0</v>
      </c>
      <c r="I517" s="1053">
        <f t="shared" si="55"/>
        <v>0</v>
      </c>
    </row>
    <row r="518" spans="1:9" ht="33.75" hidden="1" outlineLevel="1">
      <c r="A518" s="856"/>
      <c r="B518" s="401" t="s">
        <v>672</v>
      </c>
      <c r="C518" s="401" t="s">
        <v>673</v>
      </c>
      <c r="D518" s="403">
        <v>7</v>
      </c>
      <c r="E518" s="402">
        <v>0</v>
      </c>
      <c r="F518" s="1058">
        <f t="shared" si="54"/>
        <v>7</v>
      </c>
      <c r="G518" s="402">
        <v>0</v>
      </c>
      <c r="H518" s="402">
        <v>0</v>
      </c>
      <c r="I518" s="1053">
        <f t="shared" si="55"/>
        <v>0</v>
      </c>
    </row>
    <row r="519" spans="1:9" ht="22.5" hidden="1" outlineLevel="1">
      <c r="A519" s="856"/>
      <c r="B519" s="401" t="s">
        <v>674</v>
      </c>
      <c r="C519" s="401" t="s">
        <v>675</v>
      </c>
      <c r="D519" s="402">
        <v>1</v>
      </c>
      <c r="E519" s="402">
        <v>0</v>
      </c>
      <c r="F519" s="1058">
        <f t="shared" si="54"/>
        <v>1</v>
      </c>
      <c r="G519" s="402">
        <v>0</v>
      </c>
      <c r="H519" s="402">
        <v>0</v>
      </c>
      <c r="I519" s="1053">
        <f t="shared" si="55"/>
        <v>0</v>
      </c>
    </row>
    <row r="520" spans="1:9" ht="22.5" hidden="1" outlineLevel="1">
      <c r="A520" s="856"/>
      <c r="B520" s="401" t="s">
        <v>676</v>
      </c>
      <c r="C520" s="401" t="s">
        <v>677</v>
      </c>
      <c r="D520" s="402">
        <v>0</v>
      </c>
      <c r="E520" s="402">
        <v>0</v>
      </c>
      <c r="F520" s="1058">
        <f t="shared" si="54"/>
        <v>0</v>
      </c>
      <c r="G520" s="402">
        <v>0</v>
      </c>
      <c r="H520" s="402">
        <v>0</v>
      </c>
      <c r="I520" s="1053">
        <f t="shared" si="55"/>
        <v>0</v>
      </c>
    </row>
    <row r="521" spans="1:9" collapsed="1">
      <c r="A521" s="852" t="s">
        <v>678</v>
      </c>
      <c r="B521" s="852"/>
      <c r="C521" s="852"/>
      <c r="D521" s="243">
        <f t="shared" ref="D521:I521" si="58">+D522+D523+D524</f>
        <v>1</v>
      </c>
      <c r="E521" s="243">
        <f t="shared" si="58"/>
        <v>0</v>
      </c>
      <c r="F521" s="1057">
        <f t="shared" si="58"/>
        <v>1</v>
      </c>
      <c r="G521" s="243">
        <f t="shared" si="58"/>
        <v>0</v>
      </c>
      <c r="H521" s="243">
        <f t="shared" si="58"/>
        <v>0</v>
      </c>
      <c r="I521" s="1052">
        <f t="shared" si="58"/>
        <v>0</v>
      </c>
    </row>
    <row r="522" spans="1:9" ht="22.5" hidden="1" outlineLevel="1">
      <c r="A522" s="856" t="s">
        <v>678</v>
      </c>
      <c r="B522" s="401" t="s">
        <v>679</v>
      </c>
      <c r="C522" s="401" t="s">
        <v>680</v>
      </c>
      <c r="D522" s="402">
        <v>1</v>
      </c>
      <c r="E522" s="403">
        <v>0</v>
      </c>
      <c r="F522" s="1058">
        <f t="shared" si="54"/>
        <v>1</v>
      </c>
      <c r="G522" s="402">
        <v>0</v>
      </c>
      <c r="H522" s="402">
        <v>0</v>
      </c>
      <c r="I522" s="1053">
        <f t="shared" si="55"/>
        <v>0</v>
      </c>
    </row>
    <row r="523" spans="1:9" hidden="1" outlineLevel="1">
      <c r="A523" s="856"/>
      <c r="B523" s="860" t="s">
        <v>681</v>
      </c>
      <c r="C523" s="401" t="s">
        <v>682</v>
      </c>
      <c r="D523" s="402">
        <v>0</v>
      </c>
      <c r="E523" s="402">
        <v>0</v>
      </c>
      <c r="F523" s="1058">
        <f t="shared" si="54"/>
        <v>0</v>
      </c>
      <c r="G523" s="402">
        <v>0</v>
      </c>
      <c r="H523" s="402">
        <v>0</v>
      </c>
      <c r="I523" s="1053">
        <f t="shared" si="55"/>
        <v>0</v>
      </c>
    </row>
    <row r="524" spans="1:9" hidden="1" outlineLevel="1">
      <c r="A524" s="856"/>
      <c r="B524" s="860"/>
      <c r="C524" s="401" t="s">
        <v>683</v>
      </c>
      <c r="D524" s="402">
        <v>0</v>
      </c>
      <c r="E524" s="402">
        <v>0</v>
      </c>
      <c r="F524" s="1058">
        <f t="shared" si="54"/>
        <v>0</v>
      </c>
      <c r="G524" s="402">
        <v>0</v>
      </c>
      <c r="H524" s="402">
        <v>0</v>
      </c>
      <c r="I524" s="1053">
        <f t="shared" si="55"/>
        <v>0</v>
      </c>
    </row>
    <row r="525" spans="1:9" collapsed="1">
      <c r="A525" s="852" t="s">
        <v>684</v>
      </c>
      <c r="B525" s="852"/>
      <c r="C525" s="852"/>
      <c r="D525" s="243">
        <f t="shared" ref="D525:I525" si="59">SUM(D526:D532)</f>
        <v>29</v>
      </c>
      <c r="E525" s="243">
        <f t="shared" si="59"/>
        <v>0</v>
      </c>
      <c r="F525" s="1057">
        <f t="shared" si="59"/>
        <v>29</v>
      </c>
      <c r="G525" s="243">
        <f t="shared" si="59"/>
        <v>0</v>
      </c>
      <c r="H525" s="243">
        <f t="shared" si="59"/>
        <v>0</v>
      </c>
      <c r="I525" s="1052">
        <f t="shared" si="59"/>
        <v>0</v>
      </c>
    </row>
    <row r="526" spans="1:9" hidden="1" outlineLevel="1">
      <c r="A526" s="856" t="s">
        <v>684</v>
      </c>
      <c r="B526" s="860" t="s">
        <v>685</v>
      </c>
      <c r="C526" s="401" t="s">
        <v>686</v>
      </c>
      <c r="D526" s="403">
        <v>9</v>
      </c>
      <c r="E526" s="403">
        <v>0</v>
      </c>
      <c r="F526" s="1058">
        <f t="shared" si="54"/>
        <v>9</v>
      </c>
      <c r="G526" s="402">
        <v>0</v>
      </c>
      <c r="H526" s="402">
        <v>0</v>
      </c>
      <c r="I526" s="1053">
        <f t="shared" si="55"/>
        <v>0</v>
      </c>
    </row>
    <row r="527" spans="1:9" ht="22.5" hidden="1" outlineLevel="1">
      <c r="A527" s="856"/>
      <c r="B527" s="860"/>
      <c r="C527" s="401" t="s">
        <v>687</v>
      </c>
      <c r="D527" s="403">
        <v>0</v>
      </c>
      <c r="E527" s="402">
        <v>0</v>
      </c>
      <c r="F527" s="1058">
        <f t="shared" si="54"/>
        <v>0</v>
      </c>
      <c r="G527" s="402">
        <v>0</v>
      </c>
      <c r="H527" s="402">
        <v>0</v>
      </c>
      <c r="I527" s="1053">
        <f t="shared" si="55"/>
        <v>0</v>
      </c>
    </row>
    <row r="528" spans="1:9" ht="22.5" hidden="1" outlineLevel="1">
      <c r="A528" s="856"/>
      <c r="B528" s="860" t="s">
        <v>688</v>
      </c>
      <c r="C528" s="401" t="s">
        <v>689</v>
      </c>
      <c r="D528" s="403">
        <v>2</v>
      </c>
      <c r="E528" s="402">
        <v>0</v>
      </c>
      <c r="F528" s="1058">
        <f t="shared" si="54"/>
        <v>2</v>
      </c>
      <c r="G528" s="402">
        <v>0</v>
      </c>
      <c r="H528" s="402">
        <v>0</v>
      </c>
      <c r="I528" s="1053">
        <f t="shared" si="55"/>
        <v>0</v>
      </c>
    </row>
    <row r="529" spans="1:9" ht="22.5" hidden="1" outlineLevel="1">
      <c r="A529" s="856"/>
      <c r="B529" s="860"/>
      <c r="C529" s="401" t="s">
        <v>690</v>
      </c>
      <c r="D529" s="403">
        <v>2</v>
      </c>
      <c r="E529" s="402">
        <v>0</v>
      </c>
      <c r="F529" s="1058">
        <f t="shared" si="54"/>
        <v>2</v>
      </c>
      <c r="G529" s="402">
        <v>0</v>
      </c>
      <c r="H529" s="402">
        <v>0</v>
      </c>
      <c r="I529" s="1053">
        <f t="shared" si="55"/>
        <v>0</v>
      </c>
    </row>
    <row r="530" spans="1:9" ht="22.5" hidden="1" outlineLevel="1">
      <c r="A530" s="856"/>
      <c r="B530" s="860"/>
      <c r="C530" s="401" t="s">
        <v>691</v>
      </c>
      <c r="D530" s="403">
        <v>3</v>
      </c>
      <c r="E530" s="402">
        <v>0</v>
      </c>
      <c r="F530" s="1058">
        <f t="shared" si="54"/>
        <v>3</v>
      </c>
      <c r="G530" s="402">
        <v>0</v>
      </c>
      <c r="H530" s="402">
        <v>0</v>
      </c>
      <c r="I530" s="1053">
        <f t="shared" si="55"/>
        <v>0</v>
      </c>
    </row>
    <row r="531" spans="1:9" hidden="1" outlineLevel="1">
      <c r="A531" s="856"/>
      <c r="B531" s="860"/>
      <c r="C531" s="401" t="s">
        <v>692</v>
      </c>
      <c r="D531" s="403">
        <v>9</v>
      </c>
      <c r="E531" s="402">
        <v>0</v>
      </c>
      <c r="F531" s="1058">
        <f t="shared" si="54"/>
        <v>9</v>
      </c>
      <c r="G531" s="402">
        <v>0</v>
      </c>
      <c r="H531" s="402">
        <v>0</v>
      </c>
      <c r="I531" s="1053">
        <f t="shared" si="55"/>
        <v>0</v>
      </c>
    </row>
    <row r="532" spans="1:9" hidden="1" outlineLevel="1">
      <c r="A532" s="856"/>
      <c r="B532" s="860"/>
      <c r="C532" s="401" t="s">
        <v>693</v>
      </c>
      <c r="D532" s="403">
        <v>4</v>
      </c>
      <c r="E532" s="402">
        <v>0</v>
      </c>
      <c r="F532" s="1058">
        <f t="shared" si="54"/>
        <v>4</v>
      </c>
      <c r="G532" s="402">
        <v>0</v>
      </c>
      <c r="H532" s="402">
        <v>0</v>
      </c>
      <c r="I532" s="1053">
        <f t="shared" si="55"/>
        <v>0</v>
      </c>
    </row>
    <row r="533" spans="1:9" collapsed="1">
      <c r="A533" s="852" t="s">
        <v>694</v>
      </c>
      <c r="B533" s="852"/>
      <c r="C533" s="852"/>
      <c r="D533" s="243">
        <f t="shared" ref="D533:I533" si="60">+D534+D535</f>
        <v>6</v>
      </c>
      <c r="E533" s="243">
        <f t="shared" si="60"/>
        <v>0</v>
      </c>
      <c r="F533" s="1057">
        <f t="shared" si="60"/>
        <v>6</v>
      </c>
      <c r="G533" s="243">
        <f t="shared" si="60"/>
        <v>0</v>
      </c>
      <c r="H533" s="243">
        <f t="shared" si="60"/>
        <v>0</v>
      </c>
      <c r="I533" s="1052">
        <f t="shared" si="60"/>
        <v>0</v>
      </c>
    </row>
    <row r="534" spans="1:9" ht="45" hidden="1" outlineLevel="1">
      <c r="A534" s="856" t="s">
        <v>694</v>
      </c>
      <c r="B534" s="401" t="s">
        <v>695</v>
      </c>
      <c r="C534" s="401" t="s">
        <v>696</v>
      </c>
      <c r="D534" s="403">
        <v>1</v>
      </c>
      <c r="E534" s="402">
        <v>0</v>
      </c>
      <c r="F534" s="1058">
        <f t="shared" si="54"/>
        <v>1</v>
      </c>
      <c r="G534" s="402">
        <v>0</v>
      </c>
      <c r="H534" s="402">
        <v>0</v>
      </c>
      <c r="I534" s="1053">
        <f t="shared" si="55"/>
        <v>0</v>
      </c>
    </row>
    <row r="535" spans="1:9" ht="22.5" hidden="1" outlineLevel="1">
      <c r="A535" s="856"/>
      <c r="B535" s="401" t="s">
        <v>697</v>
      </c>
      <c r="C535" s="401" t="s">
        <v>698</v>
      </c>
      <c r="D535" s="403">
        <v>5</v>
      </c>
      <c r="E535" s="402">
        <v>0</v>
      </c>
      <c r="F535" s="1058">
        <f t="shared" si="54"/>
        <v>5</v>
      </c>
      <c r="G535" s="402">
        <v>0</v>
      </c>
      <c r="H535" s="402">
        <v>0</v>
      </c>
      <c r="I535" s="1053">
        <f t="shared" si="55"/>
        <v>0</v>
      </c>
    </row>
    <row r="536" spans="1:9" collapsed="1">
      <c r="A536" s="852" t="s">
        <v>699</v>
      </c>
      <c r="B536" s="852"/>
      <c r="C536" s="852"/>
      <c r="D536" s="243">
        <f t="shared" ref="D536:I536" si="61">SUM(D537:D540)</f>
        <v>13</v>
      </c>
      <c r="E536" s="243">
        <f t="shared" si="61"/>
        <v>1</v>
      </c>
      <c r="F536" s="1057">
        <f t="shared" si="61"/>
        <v>14</v>
      </c>
      <c r="G536" s="243">
        <f t="shared" si="61"/>
        <v>0</v>
      </c>
      <c r="H536" s="243">
        <f t="shared" si="61"/>
        <v>0</v>
      </c>
      <c r="I536" s="1052">
        <f t="shared" si="61"/>
        <v>0</v>
      </c>
    </row>
    <row r="537" spans="1:9" ht="22.5" hidden="1" outlineLevel="1">
      <c r="A537" s="856" t="s">
        <v>699</v>
      </c>
      <c r="B537" s="401" t="s">
        <v>700</v>
      </c>
      <c r="C537" s="401" t="s">
        <v>701</v>
      </c>
      <c r="D537" s="403">
        <v>13</v>
      </c>
      <c r="E537" s="402">
        <v>1</v>
      </c>
      <c r="F537" s="1058">
        <f t="shared" si="54"/>
        <v>14</v>
      </c>
      <c r="G537" s="402">
        <v>0</v>
      </c>
      <c r="H537" s="402">
        <v>0</v>
      </c>
      <c r="I537" s="1053">
        <f t="shared" si="55"/>
        <v>0</v>
      </c>
    </row>
    <row r="538" spans="1:9" ht="33.75" hidden="1" outlineLevel="1">
      <c r="A538" s="856"/>
      <c r="B538" s="401" t="s">
        <v>702</v>
      </c>
      <c r="C538" s="401" t="s">
        <v>703</v>
      </c>
      <c r="D538" s="402">
        <v>0</v>
      </c>
      <c r="E538" s="402">
        <v>0</v>
      </c>
      <c r="F538" s="1058">
        <f t="shared" si="54"/>
        <v>0</v>
      </c>
      <c r="G538" s="402">
        <v>0</v>
      </c>
      <c r="H538" s="402">
        <v>0</v>
      </c>
      <c r="I538" s="1053">
        <f t="shared" si="55"/>
        <v>0</v>
      </c>
    </row>
    <row r="539" spans="1:9" ht="45" hidden="1" outlineLevel="1">
      <c r="A539" s="856"/>
      <c r="B539" s="401" t="s">
        <v>704</v>
      </c>
      <c r="C539" s="401" t="s">
        <v>705</v>
      </c>
      <c r="D539" s="402">
        <v>0</v>
      </c>
      <c r="E539" s="402">
        <v>0</v>
      </c>
      <c r="F539" s="1058">
        <f t="shared" si="54"/>
        <v>0</v>
      </c>
      <c r="G539" s="402">
        <v>0</v>
      </c>
      <c r="H539" s="402">
        <v>0</v>
      </c>
      <c r="I539" s="1053">
        <f t="shared" si="55"/>
        <v>0</v>
      </c>
    </row>
    <row r="540" spans="1:9" ht="22.5" hidden="1" outlineLevel="1">
      <c r="A540" s="856"/>
      <c r="B540" s="401" t="s">
        <v>706</v>
      </c>
      <c r="C540" s="401" t="s">
        <v>707</v>
      </c>
      <c r="D540" s="402">
        <v>0</v>
      </c>
      <c r="E540" s="402">
        <v>0</v>
      </c>
      <c r="F540" s="1058">
        <f t="shared" si="54"/>
        <v>0</v>
      </c>
      <c r="G540" s="402">
        <v>0</v>
      </c>
      <c r="H540" s="402">
        <v>0</v>
      </c>
      <c r="I540" s="1053">
        <f t="shared" si="55"/>
        <v>0</v>
      </c>
    </row>
    <row r="541" spans="1:9" collapsed="1">
      <c r="A541" s="852" t="s">
        <v>708</v>
      </c>
      <c r="B541" s="852"/>
      <c r="C541" s="852"/>
      <c r="D541" s="243">
        <f t="shared" ref="D541:I541" si="62">SUM(D542:D545)</f>
        <v>14</v>
      </c>
      <c r="E541" s="243">
        <f t="shared" si="62"/>
        <v>0</v>
      </c>
      <c r="F541" s="1057">
        <f t="shared" si="62"/>
        <v>14</v>
      </c>
      <c r="G541" s="243">
        <f t="shared" si="62"/>
        <v>0</v>
      </c>
      <c r="H541" s="243">
        <f t="shared" si="62"/>
        <v>0</v>
      </c>
      <c r="I541" s="1052">
        <f t="shared" si="62"/>
        <v>0</v>
      </c>
    </row>
    <row r="542" spans="1:9" ht="33.75" hidden="1" outlineLevel="1">
      <c r="A542" s="856" t="s">
        <v>708</v>
      </c>
      <c r="B542" s="401" t="s">
        <v>709</v>
      </c>
      <c r="C542" s="401" t="s">
        <v>710</v>
      </c>
      <c r="D542" s="403">
        <v>10</v>
      </c>
      <c r="E542" s="403">
        <v>0</v>
      </c>
      <c r="F542" s="1058">
        <f t="shared" si="54"/>
        <v>10</v>
      </c>
      <c r="G542" s="402">
        <v>0</v>
      </c>
      <c r="H542" s="402">
        <v>0</v>
      </c>
      <c r="I542" s="1053">
        <f t="shared" si="55"/>
        <v>0</v>
      </c>
    </row>
    <row r="543" spans="1:9" ht="22.5" hidden="1" outlineLevel="1">
      <c r="A543" s="856"/>
      <c r="B543" s="860" t="s">
        <v>711</v>
      </c>
      <c r="C543" s="401" t="s">
        <v>712</v>
      </c>
      <c r="D543" s="402">
        <v>0</v>
      </c>
      <c r="E543" s="402">
        <v>0</v>
      </c>
      <c r="F543" s="1058">
        <f t="shared" si="54"/>
        <v>0</v>
      </c>
      <c r="G543" s="402">
        <v>0</v>
      </c>
      <c r="H543" s="402">
        <v>0</v>
      </c>
      <c r="I543" s="1053">
        <f t="shared" si="55"/>
        <v>0</v>
      </c>
    </row>
    <row r="544" spans="1:9" hidden="1" outlineLevel="1">
      <c r="A544" s="856"/>
      <c r="B544" s="860"/>
      <c r="C544" s="401" t="s">
        <v>713</v>
      </c>
      <c r="D544" s="403">
        <v>4</v>
      </c>
      <c r="E544" s="402">
        <v>0</v>
      </c>
      <c r="F544" s="1058">
        <f t="shared" si="54"/>
        <v>4</v>
      </c>
      <c r="G544" s="402">
        <v>0</v>
      </c>
      <c r="H544" s="402">
        <v>0</v>
      </c>
      <c r="I544" s="1053">
        <f t="shared" si="55"/>
        <v>0</v>
      </c>
    </row>
    <row r="545" spans="1:9" ht="22.5" hidden="1" outlineLevel="1">
      <c r="A545" s="856"/>
      <c r="B545" s="401" t="s">
        <v>714</v>
      </c>
      <c r="C545" s="401" t="s">
        <v>715</v>
      </c>
      <c r="D545" s="402">
        <v>0</v>
      </c>
      <c r="E545" s="402">
        <v>0</v>
      </c>
      <c r="F545" s="1058">
        <f t="shared" si="54"/>
        <v>0</v>
      </c>
      <c r="G545" s="402">
        <v>0</v>
      </c>
      <c r="H545" s="402">
        <v>0</v>
      </c>
      <c r="I545" s="1053">
        <f t="shared" si="55"/>
        <v>0</v>
      </c>
    </row>
    <row r="546" spans="1:9" collapsed="1">
      <c r="A546" s="852" t="s">
        <v>716</v>
      </c>
      <c r="B546" s="852"/>
      <c r="C546" s="852"/>
      <c r="D546" s="243">
        <f t="shared" ref="D546:I546" si="63">SUM(D547:D553)</f>
        <v>1</v>
      </c>
      <c r="E546" s="243">
        <f t="shared" si="63"/>
        <v>0</v>
      </c>
      <c r="F546" s="1057">
        <f t="shared" si="63"/>
        <v>1</v>
      </c>
      <c r="G546" s="243">
        <f t="shared" si="63"/>
        <v>0</v>
      </c>
      <c r="H546" s="243">
        <f t="shared" si="63"/>
        <v>0</v>
      </c>
      <c r="I546" s="1052">
        <f t="shared" si="63"/>
        <v>0</v>
      </c>
    </row>
    <row r="547" spans="1:9" hidden="1" outlineLevel="1">
      <c r="A547" s="856" t="s">
        <v>716</v>
      </c>
      <c r="B547" s="860" t="s">
        <v>717</v>
      </c>
      <c r="C547" s="401" t="s">
        <v>718</v>
      </c>
      <c r="D547" s="402">
        <v>0</v>
      </c>
      <c r="E547" s="402">
        <v>0</v>
      </c>
      <c r="F547" s="1058">
        <f t="shared" si="54"/>
        <v>0</v>
      </c>
      <c r="G547" s="402">
        <v>0</v>
      </c>
      <c r="H547" s="402">
        <v>0</v>
      </c>
      <c r="I547" s="1053">
        <f t="shared" si="55"/>
        <v>0</v>
      </c>
    </row>
    <row r="548" spans="1:9" ht="22.5" hidden="1" outlineLevel="1">
      <c r="A548" s="856"/>
      <c r="B548" s="860"/>
      <c r="C548" s="401" t="s">
        <v>719</v>
      </c>
      <c r="D548" s="402">
        <v>0</v>
      </c>
      <c r="E548" s="402">
        <v>0</v>
      </c>
      <c r="F548" s="1058">
        <f t="shared" si="54"/>
        <v>0</v>
      </c>
      <c r="G548" s="402">
        <v>0</v>
      </c>
      <c r="H548" s="402">
        <v>0</v>
      </c>
      <c r="I548" s="1053">
        <f t="shared" si="55"/>
        <v>0</v>
      </c>
    </row>
    <row r="549" spans="1:9" hidden="1" outlineLevel="1">
      <c r="A549" s="856"/>
      <c r="B549" s="860"/>
      <c r="C549" s="401" t="s">
        <v>720</v>
      </c>
      <c r="D549" s="402">
        <v>1</v>
      </c>
      <c r="E549" s="402">
        <v>0</v>
      </c>
      <c r="F549" s="1058">
        <f t="shared" si="54"/>
        <v>1</v>
      </c>
      <c r="G549" s="402">
        <v>0</v>
      </c>
      <c r="H549" s="402">
        <v>0</v>
      </c>
      <c r="I549" s="1053">
        <f t="shared" si="55"/>
        <v>0</v>
      </c>
    </row>
    <row r="550" spans="1:9" hidden="1" outlineLevel="1">
      <c r="A550" s="856"/>
      <c r="B550" s="860"/>
      <c r="C550" s="401" t="s">
        <v>721</v>
      </c>
      <c r="D550" s="402">
        <v>0</v>
      </c>
      <c r="E550" s="402">
        <v>0</v>
      </c>
      <c r="F550" s="1058">
        <f t="shared" si="54"/>
        <v>0</v>
      </c>
      <c r="G550" s="402">
        <v>0</v>
      </c>
      <c r="H550" s="402">
        <v>0</v>
      </c>
      <c r="I550" s="1053">
        <f t="shared" si="55"/>
        <v>0</v>
      </c>
    </row>
    <row r="551" spans="1:9" hidden="1" outlineLevel="1">
      <c r="A551" s="856"/>
      <c r="B551" s="860"/>
      <c r="C551" s="401" t="s">
        <v>722</v>
      </c>
      <c r="D551" s="402">
        <v>0</v>
      </c>
      <c r="E551" s="402">
        <v>0</v>
      </c>
      <c r="F551" s="1058">
        <f t="shared" si="54"/>
        <v>0</v>
      </c>
      <c r="G551" s="402">
        <v>0</v>
      </c>
      <c r="H551" s="402">
        <v>0</v>
      </c>
      <c r="I551" s="1053">
        <f t="shared" si="55"/>
        <v>0</v>
      </c>
    </row>
    <row r="552" spans="1:9" hidden="1" outlineLevel="1">
      <c r="A552" s="856"/>
      <c r="B552" s="860" t="s">
        <v>723</v>
      </c>
      <c r="C552" s="401" t="s">
        <v>724</v>
      </c>
      <c r="D552" s="402">
        <v>0</v>
      </c>
      <c r="E552" s="402">
        <v>0</v>
      </c>
      <c r="F552" s="1058">
        <f t="shared" si="54"/>
        <v>0</v>
      </c>
      <c r="G552" s="402">
        <v>0</v>
      </c>
      <c r="H552" s="402">
        <v>0</v>
      </c>
      <c r="I552" s="1053">
        <f t="shared" si="55"/>
        <v>0</v>
      </c>
    </row>
    <row r="553" spans="1:9" ht="22.5" hidden="1" outlineLevel="1">
      <c r="A553" s="856"/>
      <c r="B553" s="860"/>
      <c r="C553" s="401" t="s">
        <v>725</v>
      </c>
      <c r="D553" s="402">
        <v>0</v>
      </c>
      <c r="E553" s="402">
        <v>0</v>
      </c>
      <c r="F553" s="1058">
        <f t="shared" si="54"/>
        <v>0</v>
      </c>
      <c r="G553" s="402">
        <v>0</v>
      </c>
      <c r="H553" s="402">
        <v>0</v>
      </c>
      <c r="I553" s="1053">
        <f t="shared" si="55"/>
        <v>0</v>
      </c>
    </row>
    <row r="554" spans="1:9" ht="24.75" customHeight="1" collapsed="1">
      <c r="A554" s="852" t="s">
        <v>726</v>
      </c>
      <c r="B554" s="852"/>
      <c r="C554" s="852"/>
      <c r="D554" s="243">
        <f t="shared" ref="D554:I554" si="64">SUM(D555:D559)</f>
        <v>0</v>
      </c>
      <c r="E554" s="243">
        <f t="shared" si="64"/>
        <v>0</v>
      </c>
      <c r="F554" s="1057">
        <f t="shared" si="64"/>
        <v>0</v>
      </c>
      <c r="G554" s="243">
        <f t="shared" si="64"/>
        <v>0</v>
      </c>
      <c r="H554" s="243">
        <f t="shared" si="64"/>
        <v>0</v>
      </c>
      <c r="I554" s="1052">
        <f t="shared" si="64"/>
        <v>0</v>
      </c>
    </row>
    <row r="555" spans="1:9" ht="22.5" hidden="1" outlineLevel="1">
      <c r="A555" s="856" t="s">
        <v>726</v>
      </c>
      <c r="B555" s="860" t="s">
        <v>727</v>
      </c>
      <c r="C555" s="401" t="s">
        <v>728</v>
      </c>
      <c r="D555" s="402">
        <v>0</v>
      </c>
      <c r="E555" s="402">
        <v>0</v>
      </c>
      <c r="F555" s="1058">
        <f t="shared" si="54"/>
        <v>0</v>
      </c>
      <c r="G555" s="402">
        <v>0</v>
      </c>
      <c r="H555" s="402">
        <v>0</v>
      </c>
      <c r="I555" s="1053">
        <f t="shared" si="55"/>
        <v>0</v>
      </c>
    </row>
    <row r="556" spans="1:9" ht="22.5" hidden="1" outlineLevel="1">
      <c r="A556" s="856"/>
      <c r="B556" s="860"/>
      <c r="C556" s="401" t="s">
        <v>729</v>
      </c>
      <c r="D556" s="402">
        <v>0</v>
      </c>
      <c r="E556" s="402">
        <v>0</v>
      </c>
      <c r="F556" s="1058">
        <f t="shared" si="54"/>
        <v>0</v>
      </c>
      <c r="G556" s="402">
        <v>0</v>
      </c>
      <c r="H556" s="402">
        <v>0</v>
      </c>
      <c r="I556" s="1053">
        <f t="shared" si="55"/>
        <v>0</v>
      </c>
    </row>
    <row r="557" spans="1:9" ht="22.5" hidden="1" outlineLevel="1">
      <c r="A557" s="856"/>
      <c r="B557" s="860"/>
      <c r="C557" s="401" t="s">
        <v>730</v>
      </c>
      <c r="D557" s="402">
        <v>0</v>
      </c>
      <c r="E557" s="402">
        <v>0</v>
      </c>
      <c r="F557" s="1058">
        <f t="shared" si="54"/>
        <v>0</v>
      </c>
      <c r="G557" s="402">
        <v>0</v>
      </c>
      <c r="H557" s="402">
        <v>0</v>
      </c>
      <c r="I557" s="1053">
        <f t="shared" si="55"/>
        <v>0</v>
      </c>
    </row>
    <row r="558" spans="1:9" hidden="1" outlineLevel="1">
      <c r="A558" s="856"/>
      <c r="B558" s="860"/>
      <c r="C558" s="401" t="s">
        <v>731</v>
      </c>
      <c r="D558" s="402">
        <v>0</v>
      </c>
      <c r="E558" s="402">
        <v>0</v>
      </c>
      <c r="F558" s="1058">
        <f t="shared" si="54"/>
        <v>0</v>
      </c>
      <c r="G558" s="402">
        <v>0</v>
      </c>
      <c r="H558" s="402">
        <v>0</v>
      </c>
      <c r="I558" s="1053">
        <f t="shared" si="55"/>
        <v>0</v>
      </c>
    </row>
    <row r="559" spans="1:9" ht="33.75" hidden="1" outlineLevel="1">
      <c r="A559" s="856"/>
      <c r="B559" s="401" t="s">
        <v>732</v>
      </c>
      <c r="C559" s="401" t="s">
        <v>733</v>
      </c>
      <c r="D559" s="403">
        <v>0</v>
      </c>
      <c r="E559" s="402">
        <v>0</v>
      </c>
      <c r="F559" s="1058">
        <f t="shared" si="54"/>
        <v>0</v>
      </c>
      <c r="G559" s="402">
        <v>0</v>
      </c>
      <c r="H559" s="402">
        <v>0</v>
      </c>
      <c r="I559" s="1053">
        <f t="shared" si="55"/>
        <v>0</v>
      </c>
    </row>
    <row r="560" spans="1:9" collapsed="1">
      <c r="A560" s="852" t="s">
        <v>734</v>
      </c>
      <c r="B560" s="852"/>
      <c r="C560" s="852"/>
      <c r="D560" s="243">
        <f t="shared" ref="D560:I560" si="65">+D561+D562</f>
        <v>0</v>
      </c>
      <c r="E560" s="243">
        <f t="shared" si="65"/>
        <v>0</v>
      </c>
      <c r="F560" s="1057">
        <f t="shared" si="65"/>
        <v>0</v>
      </c>
      <c r="G560" s="243">
        <f t="shared" si="65"/>
        <v>0</v>
      </c>
      <c r="H560" s="243">
        <f t="shared" si="65"/>
        <v>0</v>
      </c>
      <c r="I560" s="1052">
        <f t="shared" si="65"/>
        <v>0</v>
      </c>
    </row>
    <row r="561" spans="1:9" hidden="1" outlineLevel="1">
      <c r="A561" s="856" t="s">
        <v>734</v>
      </c>
      <c r="B561" s="401" t="s">
        <v>735</v>
      </c>
      <c r="C561" s="401" t="s">
        <v>736</v>
      </c>
      <c r="D561" s="402">
        <v>0</v>
      </c>
      <c r="E561" s="402">
        <v>0</v>
      </c>
      <c r="F561" s="1058">
        <f t="shared" si="54"/>
        <v>0</v>
      </c>
      <c r="G561" s="402">
        <v>0</v>
      </c>
      <c r="H561" s="402">
        <v>0</v>
      </c>
      <c r="I561" s="1053">
        <f t="shared" si="55"/>
        <v>0</v>
      </c>
    </row>
    <row r="562" spans="1:9" ht="33.75" hidden="1" outlineLevel="1">
      <c r="A562" s="856"/>
      <c r="B562" s="401" t="s">
        <v>737</v>
      </c>
      <c r="C562" s="401" t="s">
        <v>738</v>
      </c>
      <c r="D562" s="402">
        <v>0</v>
      </c>
      <c r="E562" s="402">
        <v>0</v>
      </c>
      <c r="F562" s="1058">
        <f t="shared" si="54"/>
        <v>0</v>
      </c>
      <c r="G562" s="402">
        <v>0</v>
      </c>
      <c r="H562" s="402">
        <v>0</v>
      </c>
      <c r="I562" s="1053">
        <f t="shared" si="55"/>
        <v>0</v>
      </c>
    </row>
    <row r="563" spans="1:9" collapsed="1">
      <c r="A563" s="852" t="s">
        <v>739</v>
      </c>
      <c r="B563" s="852"/>
      <c r="C563" s="852"/>
      <c r="D563" s="243">
        <f t="shared" ref="D563:I563" si="66">SUM(D564:D567)</f>
        <v>3</v>
      </c>
      <c r="E563" s="243">
        <f t="shared" si="66"/>
        <v>0</v>
      </c>
      <c r="F563" s="1057">
        <f t="shared" si="66"/>
        <v>3</v>
      </c>
      <c r="G563" s="243">
        <f t="shared" si="66"/>
        <v>0</v>
      </c>
      <c r="H563" s="243">
        <f t="shared" si="66"/>
        <v>0</v>
      </c>
      <c r="I563" s="1052">
        <f t="shared" si="66"/>
        <v>0</v>
      </c>
    </row>
    <row r="564" spans="1:9" ht="33.75" hidden="1" outlineLevel="1">
      <c r="A564" s="856" t="s">
        <v>739</v>
      </c>
      <c r="B564" s="401" t="s">
        <v>740</v>
      </c>
      <c r="C564" s="401" t="s">
        <v>741</v>
      </c>
      <c r="D564" s="402">
        <v>0</v>
      </c>
      <c r="E564" s="402">
        <v>0</v>
      </c>
      <c r="F564" s="1058">
        <f t="shared" si="54"/>
        <v>0</v>
      </c>
      <c r="G564" s="402">
        <v>0</v>
      </c>
      <c r="H564" s="402">
        <v>0</v>
      </c>
      <c r="I564" s="1053">
        <f t="shared" si="55"/>
        <v>0</v>
      </c>
    </row>
    <row r="565" spans="1:9" ht="33.75" hidden="1" outlineLevel="1">
      <c r="A565" s="856"/>
      <c r="B565" s="401" t="s">
        <v>742</v>
      </c>
      <c r="C565" s="401" t="s">
        <v>743</v>
      </c>
      <c r="D565" s="402">
        <v>1</v>
      </c>
      <c r="E565" s="402">
        <v>0</v>
      </c>
      <c r="F565" s="1058">
        <f t="shared" si="54"/>
        <v>1</v>
      </c>
      <c r="G565" s="402">
        <v>0</v>
      </c>
      <c r="H565" s="402">
        <v>0</v>
      </c>
      <c r="I565" s="1053">
        <f t="shared" si="55"/>
        <v>0</v>
      </c>
    </row>
    <row r="566" spans="1:9" ht="33.75" hidden="1" outlineLevel="1">
      <c r="A566" s="856"/>
      <c r="B566" s="401" t="s">
        <v>744</v>
      </c>
      <c r="C566" s="401" t="s">
        <v>745</v>
      </c>
      <c r="D566" s="403">
        <v>0</v>
      </c>
      <c r="E566" s="402">
        <v>0</v>
      </c>
      <c r="F566" s="1058">
        <f t="shared" si="54"/>
        <v>0</v>
      </c>
      <c r="G566" s="402">
        <v>0</v>
      </c>
      <c r="H566" s="402">
        <v>0</v>
      </c>
      <c r="I566" s="1053">
        <f t="shared" si="55"/>
        <v>0</v>
      </c>
    </row>
    <row r="567" spans="1:9" ht="33.75" hidden="1" outlineLevel="1">
      <c r="A567" s="856"/>
      <c r="B567" s="401" t="s">
        <v>746</v>
      </c>
      <c r="C567" s="401" t="s">
        <v>747</v>
      </c>
      <c r="D567" s="402">
        <v>2</v>
      </c>
      <c r="E567" s="402">
        <v>0</v>
      </c>
      <c r="F567" s="1058">
        <f t="shared" si="54"/>
        <v>2</v>
      </c>
      <c r="G567" s="402">
        <v>0</v>
      </c>
      <c r="H567" s="402">
        <v>0</v>
      </c>
      <c r="I567" s="1053">
        <f t="shared" si="55"/>
        <v>0</v>
      </c>
    </row>
    <row r="568" spans="1:9" collapsed="1">
      <c r="A568" s="852" t="s">
        <v>748</v>
      </c>
      <c r="B568" s="852"/>
      <c r="C568" s="852"/>
      <c r="D568" s="243">
        <f t="shared" ref="D568:I568" si="67">SUM(D569:D572)</f>
        <v>1</v>
      </c>
      <c r="E568" s="243">
        <f t="shared" si="67"/>
        <v>0</v>
      </c>
      <c r="F568" s="1057">
        <f t="shared" si="67"/>
        <v>1</v>
      </c>
      <c r="G568" s="243">
        <f t="shared" si="67"/>
        <v>0</v>
      </c>
      <c r="H568" s="243">
        <f t="shared" si="67"/>
        <v>0</v>
      </c>
      <c r="I568" s="1052">
        <f t="shared" si="67"/>
        <v>0</v>
      </c>
    </row>
    <row r="569" spans="1:9" hidden="1" outlineLevel="1">
      <c r="A569" s="856" t="s">
        <v>748</v>
      </c>
      <c r="B569" s="860" t="s">
        <v>749</v>
      </c>
      <c r="C569" s="401" t="s">
        <v>750</v>
      </c>
      <c r="D569" s="403">
        <v>1</v>
      </c>
      <c r="E569" s="402">
        <v>0</v>
      </c>
      <c r="F569" s="1058">
        <f t="shared" si="54"/>
        <v>1</v>
      </c>
      <c r="G569" s="402">
        <v>0</v>
      </c>
      <c r="H569" s="402">
        <v>0</v>
      </c>
      <c r="I569" s="1053">
        <f t="shared" si="55"/>
        <v>0</v>
      </c>
    </row>
    <row r="570" spans="1:9" hidden="1" outlineLevel="1">
      <c r="A570" s="856"/>
      <c r="B570" s="860"/>
      <c r="C570" s="401" t="s">
        <v>751</v>
      </c>
      <c r="D570" s="402">
        <v>0</v>
      </c>
      <c r="E570" s="402">
        <v>0</v>
      </c>
      <c r="F570" s="1058">
        <f t="shared" si="54"/>
        <v>0</v>
      </c>
      <c r="G570" s="402">
        <v>0</v>
      </c>
      <c r="H570" s="402">
        <v>0</v>
      </c>
      <c r="I570" s="1053">
        <f t="shared" si="55"/>
        <v>0</v>
      </c>
    </row>
    <row r="571" spans="1:9" hidden="1" outlineLevel="1">
      <c r="A571" s="856"/>
      <c r="B571" s="860"/>
      <c r="C571" s="401" t="s">
        <v>752</v>
      </c>
      <c r="D571" s="402">
        <v>0</v>
      </c>
      <c r="E571" s="402">
        <v>0</v>
      </c>
      <c r="F571" s="1058">
        <f t="shared" ref="F571:F648" si="68">+E571+D571</f>
        <v>0</v>
      </c>
      <c r="G571" s="402">
        <v>0</v>
      </c>
      <c r="H571" s="402">
        <v>0</v>
      </c>
      <c r="I571" s="1053">
        <f t="shared" ref="I571:I648" si="69">+H571+G571</f>
        <v>0</v>
      </c>
    </row>
    <row r="572" spans="1:9" ht="22.5" hidden="1" outlineLevel="1">
      <c r="A572" s="856"/>
      <c r="B572" s="860"/>
      <c r="C572" s="401" t="s">
        <v>753</v>
      </c>
      <c r="D572" s="402">
        <v>0</v>
      </c>
      <c r="E572" s="402">
        <v>0</v>
      </c>
      <c r="F572" s="1058">
        <f t="shared" si="68"/>
        <v>0</v>
      </c>
      <c r="G572" s="402">
        <v>0</v>
      </c>
      <c r="H572" s="402">
        <v>0</v>
      </c>
      <c r="I572" s="1053">
        <f t="shared" si="69"/>
        <v>0</v>
      </c>
    </row>
    <row r="573" spans="1:9" collapsed="1">
      <c r="A573" s="852" t="s">
        <v>754</v>
      </c>
      <c r="B573" s="852"/>
      <c r="C573" s="852"/>
      <c r="D573" s="243">
        <f t="shared" ref="D573:I573" si="70">SUM(D574:D577)</f>
        <v>1</v>
      </c>
      <c r="E573" s="243">
        <f t="shared" si="70"/>
        <v>0</v>
      </c>
      <c r="F573" s="1057">
        <f t="shared" si="70"/>
        <v>1</v>
      </c>
      <c r="G573" s="243">
        <f t="shared" si="70"/>
        <v>0</v>
      </c>
      <c r="H573" s="243">
        <f t="shared" si="70"/>
        <v>0</v>
      </c>
      <c r="I573" s="1052">
        <f t="shared" si="70"/>
        <v>0</v>
      </c>
    </row>
    <row r="574" spans="1:9" ht="22.5" hidden="1" outlineLevel="1">
      <c r="A574" s="856" t="s">
        <v>754</v>
      </c>
      <c r="B574" s="860" t="s">
        <v>755</v>
      </c>
      <c r="C574" s="401" t="s">
        <v>756</v>
      </c>
      <c r="D574" s="402">
        <v>0</v>
      </c>
      <c r="E574" s="402">
        <v>0</v>
      </c>
      <c r="F574" s="1058">
        <f t="shared" si="68"/>
        <v>0</v>
      </c>
      <c r="G574" s="402">
        <v>0</v>
      </c>
      <c r="H574" s="402">
        <v>0</v>
      </c>
      <c r="I574" s="1053">
        <f t="shared" si="69"/>
        <v>0</v>
      </c>
    </row>
    <row r="575" spans="1:9" hidden="1" outlineLevel="1">
      <c r="A575" s="856"/>
      <c r="B575" s="860"/>
      <c r="C575" s="401" t="s">
        <v>757</v>
      </c>
      <c r="D575" s="402">
        <v>0</v>
      </c>
      <c r="E575" s="402">
        <v>0</v>
      </c>
      <c r="F575" s="1058">
        <f t="shared" si="68"/>
        <v>0</v>
      </c>
      <c r="G575" s="402">
        <v>0</v>
      </c>
      <c r="H575" s="402">
        <v>0</v>
      </c>
      <c r="I575" s="1053">
        <f t="shared" si="69"/>
        <v>0</v>
      </c>
    </row>
    <row r="576" spans="1:9" hidden="1" outlineLevel="1">
      <c r="A576" s="856"/>
      <c r="B576" s="860" t="s">
        <v>758</v>
      </c>
      <c r="C576" s="401" t="s">
        <v>759</v>
      </c>
      <c r="D576" s="402">
        <v>0</v>
      </c>
      <c r="E576" s="402">
        <v>0</v>
      </c>
      <c r="F576" s="1058">
        <f t="shared" si="68"/>
        <v>0</v>
      </c>
      <c r="G576" s="402">
        <v>0</v>
      </c>
      <c r="H576" s="402">
        <v>0</v>
      </c>
      <c r="I576" s="1053">
        <f t="shared" si="69"/>
        <v>0</v>
      </c>
    </row>
    <row r="577" spans="1:9" ht="22.5" hidden="1" outlineLevel="1">
      <c r="A577" s="856"/>
      <c r="B577" s="860"/>
      <c r="C577" s="401" t="s">
        <v>760</v>
      </c>
      <c r="D577" s="402">
        <v>1</v>
      </c>
      <c r="E577" s="402">
        <v>0</v>
      </c>
      <c r="F577" s="1058">
        <f t="shared" si="68"/>
        <v>1</v>
      </c>
      <c r="G577" s="402">
        <v>0</v>
      </c>
      <c r="H577" s="402">
        <v>0</v>
      </c>
      <c r="I577" s="1053">
        <f t="shared" si="69"/>
        <v>0</v>
      </c>
    </row>
    <row r="578" spans="1:9" collapsed="1">
      <c r="A578" s="852" t="s">
        <v>761</v>
      </c>
      <c r="B578" s="852"/>
      <c r="C578" s="852"/>
      <c r="D578" s="243">
        <f t="shared" ref="D578:I578" si="71">SUM(D579:D585)</f>
        <v>0</v>
      </c>
      <c r="E578" s="243">
        <f t="shared" si="71"/>
        <v>0</v>
      </c>
      <c r="F578" s="1057">
        <f t="shared" si="71"/>
        <v>0</v>
      </c>
      <c r="G578" s="243">
        <f t="shared" si="71"/>
        <v>0</v>
      </c>
      <c r="H578" s="243">
        <f t="shared" si="71"/>
        <v>0</v>
      </c>
      <c r="I578" s="1052">
        <f t="shared" si="71"/>
        <v>0</v>
      </c>
    </row>
    <row r="579" spans="1:9" hidden="1" outlineLevel="1">
      <c r="A579" s="856" t="s">
        <v>761</v>
      </c>
      <c r="B579" s="860" t="s">
        <v>762</v>
      </c>
      <c r="C579" s="401" t="s">
        <v>763</v>
      </c>
      <c r="D579" s="402">
        <v>0</v>
      </c>
      <c r="E579" s="402">
        <v>0</v>
      </c>
      <c r="F579" s="1058">
        <f t="shared" si="68"/>
        <v>0</v>
      </c>
      <c r="G579" s="402">
        <v>0</v>
      </c>
      <c r="H579" s="402">
        <v>0</v>
      </c>
      <c r="I579" s="1053">
        <f t="shared" si="69"/>
        <v>0</v>
      </c>
    </row>
    <row r="580" spans="1:9" hidden="1" outlineLevel="1">
      <c r="A580" s="856"/>
      <c r="B580" s="860"/>
      <c r="C580" s="401" t="s">
        <v>764</v>
      </c>
      <c r="D580" s="402">
        <v>0</v>
      </c>
      <c r="E580" s="402">
        <v>0</v>
      </c>
      <c r="F580" s="1058">
        <f t="shared" si="68"/>
        <v>0</v>
      </c>
      <c r="G580" s="402">
        <v>0</v>
      </c>
      <c r="H580" s="402">
        <v>0</v>
      </c>
      <c r="I580" s="1053">
        <f t="shared" si="69"/>
        <v>0</v>
      </c>
    </row>
    <row r="581" spans="1:9" ht="33.75" hidden="1" outlineLevel="1">
      <c r="A581" s="856"/>
      <c r="B581" s="401" t="s">
        <v>765</v>
      </c>
      <c r="C581" s="401" t="s">
        <v>766</v>
      </c>
      <c r="D581" s="402">
        <v>0</v>
      </c>
      <c r="E581" s="402">
        <v>0</v>
      </c>
      <c r="F581" s="1058">
        <f t="shared" si="68"/>
        <v>0</v>
      </c>
      <c r="G581" s="402">
        <v>0</v>
      </c>
      <c r="H581" s="402">
        <v>0</v>
      </c>
      <c r="I581" s="1053">
        <f t="shared" si="69"/>
        <v>0</v>
      </c>
    </row>
    <row r="582" spans="1:9" ht="22.5" hidden="1" outlineLevel="1">
      <c r="A582" s="856"/>
      <c r="B582" s="401" t="s">
        <v>767</v>
      </c>
      <c r="C582" s="401" t="s">
        <v>768</v>
      </c>
      <c r="D582" s="402">
        <v>0</v>
      </c>
      <c r="E582" s="402">
        <v>0</v>
      </c>
      <c r="F582" s="1058">
        <f t="shared" si="68"/>
        <v>0</v>
      </c>
      <c r="G582" s="402">
        <v>0</v>
      </c>
      <c r="H582" s="402">
        <v>0</v>
      </c>
      <c r="I582" s="1053">
        <f t="shared" si="69"/>
        <v>0</v>
      </c>
    </row>
    <row r="583" spans="1:9" hidden="1" outlineLevel="1">
      <c r="A583" s="856"/>
      <c r="B583" s="860" t="s">
        <v>769</v>
      </c>
      <c r="C583" s="401" t="s">
        <v>770</v>
      </c>
      <c r="D583" s="402">
        <v>0</v>
      </c>
      <c r="E583" s="402">
        <v>0</v>
      </c>
      <c r="F583" s="1058">
        <f t="shared" si="68"/>
        <v>0</v>
      </c>
      <c r="G583" s="402">
        <v>0</v>
      </c>
      <c r="H583" s="402">
        <v>0</v>
      </c>
      <c r="I583" s="1053">
        <f t="shared" si="69"/>
        <v>0</v>
      </c>
    </row>
    <row r="584" spans="1:9" hidden="1" outlineLevel="1">
      <c r="A584" s="856"/>
      <c r="B584" s="860"/>
      <c r="C584" s="401" t="s">
        <v>771</v>
      </c>
      <c r="D584" s="402">
        <v>0</v>
      </c>
      <c r="E584" s="402">
        <v>0</v>
      </c>
      <c r="F584" s="1058">
        <f t="shared" si="68"/>
        <v>0</v>
      </c>
      <c r="G584" s="402">
        <v>0</v>
      </c>
      <c r="H584" s="402">
        <v>0</v>
      </c>
      <c r="I584" s="1053">
        <f t="shared" si="69"/>
        <v>0</v>
      </c>
    </row>
    <row r="585" spans="1:9" ht="33.75" hidden="1" outlineLevel="1">
      <c r="A585" s="856"/>
      <c r="B585" s="860"/>
      <c r="C585" s="401" t="s">
        <v>772</v>
      </c>
      <c r="D585" s="402">
        <v>0</v>
      </c>
      <c r="E585" s="402">
        <v>0</v>
      </c>
      <c r="F585" s="1058">
        <f t="shared" si="68"/>
        <v>0</v>
      </c>
      <c r="G585" s="402">
        <v>0</v>
      </c>
      <c r="H585" s="402">
        <v>0</v>
      </c>
      <c r="I585" s="1053">
        <f t="shared" si="69"/>
        <v>0</v>
      </c>
    </row>
    <row r="586" spans="1:9" collapsed="1">
      <c r="A586" s="852" t="s">
        <v>773</v>
      </c>
      <c r="B586" s="852"/>
      <c r="C586" s="852"/>
      <c r="D586" s="243">
        <f t="shared" ref="D586:I586" si="72">SUM(D587:D590)</f>
        <v>0</v>
      </c>
      <c r="E586" s="243">
        <f t="shared" si="72"/>
        <v>1</v>
      </c>
      <c r="F586" s="1057">
        <f t="shared" si="72"/>
        <v>1</v>
      </c>
      <c r="G586" s="243">
        <f t="shared" si="72"/>
        <v>0</v>
      </c>
      <c r="H586" s="243">
        <f t="shared" si="72"/>
        <v>0</v>
      </c>
      <c r="I586" s="1052">
        <f t="shared" si="72"/>
        <v>0</v>
      </c>
    </row>
    <row r="587" spans="1:9" hidden="1" outlineLevel="1">
      <c r="A587" s="856" t="s">
        <v>773</v>
      </c>
      <c r="B587" s="860" t="s">
        <v>774</v>
      </c>
      <c r="C587" s="401" t="s">
        <v>775</v>
      </c>
      <c r="D587" s="402">
        <v>0</v>
      </c>
      <c r="E587" s="402">
        <v>1</v>
      </c>
      <c r="F587" s="1058">
        <f t="shared" si="68"/>
        <v>1</v>
      </c>
      <c r="G587" s="402">
        <v>0</v>
      </c>
      <c r="H587" s="402">
        <v>0</v>
      </c>
      <c r="I587" s="1053">
        <f t="shared" si="69"/>
        <v>0</v>
      </c>
    </row>
    <row r="588" spans="1:9" hidden="1" outlineLevel="1">
      <c r="A588" s="856"/>
      <c r="B588" s="860"/>
      <c r="C588" s="401" t="s">
        <v>776</v>
      </c>
      <c r="D588" s="402">
        <v>0</v>
      </c>
      <c r="E588" s="402">
        <v>0</v>
      </c>
      <c r="F588" s="1058">
        <f t="shared" si="68"/>
        <v>0</v>
      </c>
      <c r="G588" s="402">
        <v>0</v>
      </c>
      <c r="H588" s="402">
        <v>0</v>
      </c>
      <c r="I588" s="1053">
        <f t="shared" si="69"/>
        <v>0</v>
      </c>
    </row>
    <row r="589" spans="1:9" hidden="1" outlineLevel="1">
      <c r="A589" s="856"/>
      <c r="B589" s="401" t="s">
        <v>777</v>
      </c>
      <c r="C589" s="401" t="s">
        <v>778</v>
      </c>
      <c r="D589" s="402">
        <v>0</v>
      </c>
      <c r="E589" s="402">
        <v>0</v>
      </c>
      <c r="F589" s="1058">
        <f t="shared" si="68"/>
        <v>0</v>
      </c>
      <c r="G589" s="402">
        <v>0</v>
      </c>
      <c r="H589" s="402">
        <v>0</v>
      </c>
      <c r="I589" s="1053">
        <f t="shared" si="69"/>
        <v>0</v>
      </c>
    </row>
    <row r="590" spans="1:9" hidden="1" outlineLevel="1">
      <c r="A590" s="856"/>
      <c r="B590" s="401" t="s">
        <v>779</v>
      </c>
      <c r="C590" s="401" t="s">
        <v>780</v>
      </c>
      <c r="D590" s="402">
        <v>0</v>
      </c>
      <c r="E590" s="402">
        <v>0</v>
      </c>
      <c r="F590" s="1058">
        <f t="shared" si="68"/>
        <v>0</v>
      </c>
      <c r="G590" s="402">
        <v>0</v>
      </c>
      <c r="H590" s="402">
        <v>0</v>
      </c>
      <c r="I590" s="1053">
        <f t="shared" si="69"/>
        <v>0</v>
      </c>
    </row>
    <row r="591" spans="1:9" collapsed="1">
      <c r="A591" s="852" t="s">
        <v>781</v>
      </c>
      <c r="B591" s="852"/>
      <c r="C591" s="852"/>
      <c r="D591" s="243">
        <f t="shared" ref="D591:I591" si="73">SUM(D592:D598)</f>
        <v>1</v>
      </c>
      <c r="E591" s="243">
        <f t="shared" si="73"/>
        <v>1</v>
      </c>
      <c r="F591" s="1057">
        <f t="shared" si="73"/>
        <v>2</v>
      </c>
      <c r="G591" s="243">
        <f t="shared" si="73"/>
        <v>0</v>
      </c>
      <c r="H591" s="243">
        <f t="shared" si="73"/>
        <v>0</v>
      </c>
      <c r="I591" s="1052">
        <f t="shared" si="73"/>
        <v>0</v>
      </c>
    </row>
    <row r="592" spans="1:9" hidden="1" outlineLevel="1">
      <c r="A592" s="856" t="s">
        <v>781</v>
      </c>
      <c r="B592" s="860" t="s">
        <v>782</v>
      </c>
      <c r="C592" s="401" t="s">
        <v>783</v>
      </c>
      <c r="D592" s="402">
        <v>0</v>
      </c>
      <c r="E592" s="402">
        <v>0</v>
      </c>
      <c r="F592" s="1058">
        <f t="shared" si="68"/>
        <v>0</v>
      </c>
      <c r="G592" s="402">
        <v>0</v>
      </c>
      <c r="H592" s="402">
        <v>0</v>
      </c>
      <c r="I592" s="1053">
        <f t="shared" si="69"/>
        <v>0</v>
      </c>
    </row>
    <row r="593" spans="1:9" ht="22.5" hidden="1" outlineLevel="1">
      <c r="A593" s="856"/>
      <c r="B593" s="860"/>
      <c r="C593" s="401" t="s">
        <v>784</v>
      </c>
      <c r="D593" s="402">
        <v>0</v>
      </c>
      <c r="E593" s="402">
        <v>0</v>
      </c>
      <c r="F593" s="1058">
        <f t="shared" si="68"/>
        <v>0</v>
      </c>
      <c r="G593" s="402">
        <v>0</v>
      </c>
      <c r="H593" s="402">
        <v>0</v>
      </c>
      <c r="I593" s="1053">
        <f t="shared" si="69"/>
        <v>0</v>
      </c>
    </row>
    <row r="594" spans="1:9" ht="33.75" hidden="1" outlineLevel="1">
      <c r="A594" s="856"/>
      <c r="B594" s="860"/>
      <c r="C594" s="401" t="s">
        <v>785</v>
      </c>
      <c r="D594" s="402">
        <v>0</v>
      </c>
      <c r="E594" s="402">
        <v>0</v>
      </c>
      <c r="F594" s="1058">
        <f t="shared" si="68"/>
        <v>0</v>
      </c>
      <c r="G594" s="402">
        <v>0</v>
      </c>
      <c r="H594" s="402">
        <v>0</v>
      </c>
      <c r="I594" s="1053">
        <f t="shared" si="69"/>
        <v>0</v>
      </c>
    </row>
    <row r="595" spans="1:9" hidden="1" outlineLevel="1">
      <c r="A595" s="856"/>
      <c r="B595" s="860" t="s">
        <v>786</v>
      </c>
      <c r="C595" s="401" t="s">
        <v>787</v>
      </c>
      <c r="D595" s="402">
        <v>0</v>
      </c>
      <c r="E595" s="402">
        <v>0</v>
      </c>
      <c r="F595" s="1058">
        <f t="shared" si="68"/>
        <v>0</v>
      </c>
      <c r="G595" s="402">
        <v>0</v>
      </c>
      <c r="H595" s="402">
        <v>0</v>
      </c>
      <c r="I595" s="1053">
        <f t="shared" si="69"/>
        <v>0</v>
      </c>
    </row>
    <row r="596" spans="1:9" ht="22.5" hidden="1" outlineLevel="1">
      <c r="A596" s="856"/>
      <c r="B596" s="860"/>
      <c r="C596" s="401" t="s">
        <v>788</v>
      </c>
      <c r="D596" s="402">
        <v>1</v>
      </c>
      <c r="E596" s="402">
        <v>1</v>
      </c>
      <c r="F596" s="1058">
        <f t="shared" si="68"/>
        <v>2</v>
      </c>
      <c r="G596" s="402">
        <v>0</v>
      </c>
      <c r="H596" s="402">
        <v>0</v>
      </c>
      <c r="I596" s="1053">
        <f t="shared" si="69"/>
        <v>0</v>
      </c>
    </row>
    <row r="597" spans="1:9" ht="22.5" hidden="1" outlineLevel="1">
      <c r="A597" s="856"/>
      <c r="B597" s="860"/>
      <c r="C597" s="401" t="s">
        <v>789</v>
      </c>
      <c r="D597" s="402">
        <v>0</v>
      </c>
      <c r="E597" s="402">
        <v>0</v>
      </c>
      <c r="F597" s="1058">
        <f t="shared" si="68"/>
        <v>0</v>
      </c>
      <c r="G597" s="402">
        <v>0</v>
      </c>
      <c r="H597" s="402">
        <v>0</v>
      </c>
      <c r="I597" s="1053">
        <f t="shared" si="69"/>
        <v>0</v>
      </c>
    </row>
    <row r="598" spans="1:9" ht="22.5" hidden="1" outlineLevel="1">
      <c r="A598" s="856"/>
      <c r="B598" s="401" t="s">
        <v>790</v>
      </c>
      <c r="C598" s="401" t="s">
        <v>791</v>
      </c>
      <c r="D598" s="402">
        <v>0</v>
      </c>
      <c r="E598" s="402">
        <v>0</v>
      </c>
      <c r="F598" s="1058">
        <f t="shared" si="68"/>
        <v>0</v>
      </c>
      <c r="G598" s="402">
        <v>0</v>
      </c>
      <c r="H598" s="402">
        <v>0</v>
      </c>
      <c r="I598" s="1053">
        <f t="shared" si="69"/>
        <v>0</v>
      </c>
    </row>
    <row r="599" spans="1:9" collapsed="1">
      <c r="A599" s="852" t="s">
        <v>792</v>
      </c>
      <c r="B599" s="852"/>
      <c r="C599" s="852"/>
      <c r="D599" s="243">
        <f t="shared" ref="D599:I599" si="74">SUM(D600:D603)</f>
        <v>1</v>
      </c>
      <c r="E599" s="243">
        <f t="shared" si="74"/>
        <v>0</v>
      </c>
      <c r="F599" s="1057">
        <f t="shared" si="74"/>
        <v>1</v>
      </c>
      <c r="G599" s="243">
        <f t="shared" si="74"/>
        <v>0</v>
      </c>
      <c r="H599" s="243">
        <f t="shared" si="74"/>
        <v>0</v>
      </c>
      <c r="I599" s="1052">
        <f t="shared" si="74"/>
        <v>0</v>
      </c>
    </row>
    <row r="600" spans="1:9" ht="33.75" hidden="1" outlineLevel="1">
      <c r="A600" s="856" t="s">
        <v>792</v>
      </c>
      <c r="B600" s="401" t="s">
        <v>793</v>
      </c>
      <c r="C600" s="401" t="s">
        <v>794</v>
      </c>
      <c r="D600" s="402">
        <v>0</v>
      </c>
      <c r="E600" s="402">
        <v>0</v>
      </c>
      <c r="F600" s="1058">
        <f t="shared" si="68"/>
        <v>0</v>
      </c>
      <c r="G600" s="402">
        <v>0</v>
      </c>
      <c r="H600" s="402">
        <v>0</v>
      </c>
      <c r="I600" s="1053">
        <f t="shared" si="69"/>
        <v>0</v>
      </c>
    </row>
    <row r="601" spans="1:9" ht="33.75" hidden="1" outlineLevel="1">
      <c r="A601" s="856"/>
      <c r="B601" s="401" t="s">
        <v>795</v>
      </c>
      <c r="C601" s="401" t="s">
        <v>796</v>
      </c>
      <c r="D601" s="402">
        <v>0</v>
      </c>
      <c r="E601" s="402">
        <v>0</v>
      </c>
      <c r="F601" s="1058">
        <f t="shared" si="68"/>
        <v>0</v>
      </c>
      <c r="G601" s="402">
        <v>0</v>
      </c>
      <c r="H601" s="402">
        <v>0</v>
      </c>
      <c r="I601" s="1053">
        <f t="shared" si="69"/>
        <v>0</v>
      </c>
    </row>
    <row r="602" spans="1:9" hidden="1" outlineLevel="1">
      <c r="A602" s="856"/>
      <c r="B602" s="860" t="s">
        <v>797</v>
      </c>
      <c r="C602" s="401" t="s">
        <v>798</v>
      </c>
      <c r="D602" s="403">
        <v>0</v>
      </c>
      <c r="E602" s="402">
        <v>0</v>
      </c>
      <c r="F602" s="1058">
        <f t="shared" si="68"/>
        <v>0</v>
      </c>
      <c r="G602" s="402">
        <v>0</v>
      </c>
      <c r="H602" s="402">
        <v>0</v>
      </c>
      <c r="I602" s="1053">
        <f t="shared" si="69"/>
        <v>0</v>
      </c>
    </row>
    <row r="603" spans="1:9" ht="22.5" hidden="1" outlineLevel="1">
      <c r="A603" s="856"/>
      <c r="B603" s="860"/>
      <c r="C603" s="401" t="s">
        <v>799</v>
      </c>
      <c r="D603" s="402">
        <v>1</v>
      </c>
      <c r="E603" s="402">
        <v>0</v>
      </c>
      <c r="F603" s="1058">
        <f t="shared" si="68"/>
        <v>1</v>
      </c>
      <c r="G603" s="402">
        <v>0</v>
      </c>
      <c r="H603" s="402">
        <v>0</v>
      </c>
      <c r="I603" s="1053">
        <f t="shared" si="69"/>
        <v>0</v>
      </c>
    </row>
    <row r="604" spans="1:9" collapsed="1">
      <c r="A604" s="852" t="s">
        <v>800</v>
      </c>
      <c r="B604" s="852"/>
      <c r="C604" s="852"/>
      <c r="D604" s="243">
        <f t="shared" ref="D604:I604" si="75">SUM(D605:D607)</f>
        <v>0</v>
      </c>
      <c r="E604" s="243">
        <f t="shared" si="75"/>
        <v>0</v>
      </c>
      <c r="F604" s="1057">
        <f t="shared" si="75"/>
        <v>0</v>
      </c>
      <c r="G604" s="243">
        <f t="shared" si="75"/>
        <v>0</v>
      </c>
      <c r="H604" s="243">
        <f t="shared" si="75"/>
        <v>0</v>
      </c>
      <c r="I604" s="1052">
        <f t="shared" si="75"/>
        <v>0</v>
      </c>
    </row>
    <row r="605" spans="1:9" hidden="1" outlineLevel="1">
      <c r="A605" s="856" t="s">
        <v>800</v>
      </c>
      <c r="B605" s="860" t="s">
        <v>801</v>
      </c>
      <c r="C605" s="401" t="s">
        <v>802</v>
      </c>
      <c r="D605" s="403">
        <v>0</v>
      </c>
      <c r="E605" s="402">
        <v>0</v>
      </c>
      <c r="F605" s="1058">
        <f t="shared" si="68"/>
        <v>0</v>
      </c>
      <c r="G605" s="402">
        <v>0</v>
      </c>
      <c r="H605" s="402">
        <v>0</v>
      </c>
      <c r="I605" s="1053">
        <f t="shared" si="69"/>
        <v>0</v>
      </c>
    </row>
    <row r="606" spans="1:9" hidden="1" outlineLevel="1">
      <c r="A606" s="856"/>
      <c r="B606" s="860"/>
      <c r="C606" s="401" t="s">
        <v>803</v>
      </c>
      <c r="D606" s="402">
        <v>0</v>
      </c>
      <c r="E606" s="403">
        <v>0</v>
      </c>
      <c r="F606" s="1058">
        <f t="shared" si="68"/>
        <v>0</v>
      </c>
      <c r="G606" s="402">
        <v>0</v>
      </c>
      <c r="H606" s="402">
        <v>0</v>
      </c>
      <c r="I606" s="1053">
        <f t="shared" si="69"/>
        <v>0</v>
      </c>
    </row>
    <row r="607" spans="1:9" ht="45" hidden="1" outlineLevel="1">
      <c r="A607" s="856"/>
      <c r="B607" s="401" t="s">
        <v>804</v>
      </c>
      <c r="C607" s="401" t="s">
        <v>805</v>
      </c>
      <c r="D607" s="402">
        <v>0</v>
      </c>
      <c r="E607" s="402">
        <v>0</v>
      </c>
      <c r="F607" s="1058">
        <f t="shared" si="68"/>
        <v>0</v>
      </c>
      <c r="G607" s="402">
        <v>0</v>
      </c>
      <c r="H607" s="402">
        <v>0</v>
      </c>
      <c r="I607" s="1053">
        <f t="shared" si="69"/>
        <v>0</v>
      </c>
    </row>
    <row r="608" spans="1:9" collapsed="1">
      <c r="A608" s="852" t="s">
        <v>806</v>
      </c>
      <c r="B608" s="852"/>
      <c r="C608" s="852"/>
      <c r="D608" s="243">
        <f t="shared" ref="D608:I608" si="76">+D609+D610+D611</f>
        <v>3</v>
      </c>
      <c r="E608" s="243">
        <f t="shared" si="76"/>
        <v>0</v>
      </c>
      <c r="F608" s="1057">
        <f t="shared" si="76"/>
        <v>3</v>
      </c>
      <c r="G608" s="243">
        <f t="shared" si="76"/>
        <v>0</v>
      </c>
      <c r="H608" s="243">
        <f t="shared" si="76"/>
        <v>0</v>
      </c>
      <c r="I608" s="1052">
        <f t="shared" si="76"/>
        <v>0</v>
      </c>
    </row>
    <row r="609" spans="1:9" ht="22.5" hidden="1" outlineLevel="1">
      <c r="A609" s="856" t="s">
        <v>806</v>
      </c>
      <c r="B609" s="401" t="s">
        <v>807</v>
      </c>
      <c r="C609" s="401" t="s">
        <v>808</v>
      </c>
      <c r="D609" s="402">
        <v>1</v>
      </c>
      <c r="E609" s="402">
        <v>0</v>
      </c>
      <c r="F609" s="1058">
        <f t="shared" si="68"/>
        <v>1</v>
      </c>
      <c r="G609" s="402">
        <v>0</v>
      </c>
      <c r="H609" s="402">
        <v>0</v>
      </c>
      <c r="I609" s="1053">
        <f t="shared" si="69"/>
        <v>0</v>
      </c>
    </row>
    <row r="610" spans="1:9" hidden="1" outlineLevel="1">
      <c r="A610" s="856"/>
      <c r="B610" s="860" t="s">
        <v>809</v>
      </c>
      <c r="C610" s="401" t="s">
        <v>810</v>
      </c>
      <c r="D610" s="402">
        <v>0</v>
      </c>
      <c r="E610" s="402">
        <v>0</v>
      </c>
      <c r="F610" s="1058">
        <f t="shared" si="68"/>
        <v>0</v>
      </c>
      <c r="G610" s="402">
        <v>0</v>
      </c>
      <c r="H610" s="402">
        <v>0</v>
      </c>
      <c r="I610" s="1053">
        <f t="shared" si="69"/>
        <v>0</v>
      </c>
    </row>
    <row r="611" spans="1:9" ht="22.5" hidden="1" outlineLevel="1">
      <c r="A611" s="856"/>
      <c r="B611" s="860"/>
      <c r="C611" s="401" t="s">
        <v>811</v>
      </c>
      <c r="D611" s="403">
        <v>2</v>
      </c>
      <c r="E611" s="403">
        <v>0</v>
      </c>
      <c r="F611" s="1058">
        <f t="shared" si="68"/>
        <v>2</v>
      </c>
      <c r="G611" s="402">
        <v>0</v>
      </c>
      <c r="H611" s="402">
        <v>0</v>
      </c>
      <c r="I611" s="1053">
        <f t="shared" si="69"/>
        <v>0</v>
      </c>
    </row>
    <row r="612" spans="1:9" collapsed="1">
      <c r="A612" s="852" t="s">
        <v>812</v>
      </c>
      <c r="B612" s="852"/>
      <c r="C612" s="852"/>
      <c r="D612" s="243">
        <f t="shared" ref="D612:I612" si="77">+D613+D614+D615</f>
        <v>10</v>
      </c>
      <c r="E612" s="243">
        <f t="shared" si="77"/>
        <v>0</v>
      </c>
      <c r="F612" s="1057">
        <f t="shared" si="77"/>
        <v>10</v>
      </c>
      <c r="G612" s="243">
        <f t="shared" si="77"/>
        <v>0</v>
      </c>
      <c r="H612" s="243">
        <f t="shared" si="77"/>
        <v>0</v>
      </c>
      <c r="I612" s="1052">
        <f t="shared" si="77"/>
        <v>0</v>
      </c>
    </row>
    <row r="613" spans="1:9" hidden="1" outlineLevel="1">
      <c r="A613" s="856" t="s">
        <v>812</v>
      </c>
      <c r="B613" s="860" t="s">
        <v>813</v>
      </c>
      <c r="C613" s="401" t="s">
        <v>814</v>
      </c>
      <c r="D613" s="403">
        <v>3</v>
      </c>
      <c r="E613" s="402">
        <v>0</v>
      </c>
      <c r="F613" s="1058">
        <f t="shared" si="68"/>
        <v>3</v>
      </c>
      <c r="G613" s="402">
        <v>0</v>
      </c>
      <c r="H613" s="402">
        <v>0</v>
      </c>
      <c r="I613" s="1053">
        <f t="shared" si="69"/>
        <v>0</v>
      </c>
    </row>
    <row r="614" spans="1:9" ht="22.5" hidden="1" outlineLevel="1">
      <c r="A614" s="856"/>
      <c r="B614" s="860"/>
      <c r="C614" s="401" t="s">
        <v>815</v>
      </c>
      <c r="D614" s="403">
        <v>7</v>
      </c>
      <c r="E614" s="402">
        <v>0</v>
      </c>
      <c r="F614" s="1058">
        <f t="shared" si="68"/>
        <v>7</v>
      </c>
      <c r="G614" s="402">
        <v>0</v>
      </c>
      <c r="H614" s="402">
        <v>0</v>
      </c>
      <c r="I614" s="1053">
        <f t="shared" si="69"/>
        <v>0</v>
      </c>
    </row>
    <row r="615" spans="1:9" ht="22.5" hidden="1" outlineLevel="1">
      <c r="A615" s="856"/>
      <c r="B615" s="401" t="s">
        <v>816</v>
      </c>
      <c r="C615" s="401" t="s">
        <v>817</v>
      </c>
      <c r="D615" s="403">
        <v>0</v>
      </c>
      <c r="E615" s="402">
        <v>0</v>
      </c>
      <c r="F615" s="1058">
        <f t="shared" si="68"/>
        <v>0</v>
      </c>
      <c r="G615" s="402">
        <v>0</v>
      </c>
      <c r="H615" s="402">
        <v>0</v>
      </c>
      <c r="I615" s="1053">
        <f t="shared" si="69"/>
        <v>0</v>
      </c>
    </row>
    <row r="616" spans="1:9" collapsed="1">
      <c r="A616" s="852" t="s">
        <v>818</v>
      </c>
      <c r="B616" s="852"/>
      <c r="C616" s="852"/>
      <c r="D616" s="243">
        <f t="shared" ref="D616:I616" si="78">+D617+D618+D619</f>
        <v>0</v>
      </c>
      <c r="E616" s="243">
        <f t="shared" si="78"/>
        <v>0</v>
      </c>
      <c r="F616" s="1057">
        <f t="shared" si="78"/>
        <v>0</v>
      </c>
      <c r="G616" s="243">
        <f t="shared" si="78"/>
        <v>0</v>
      </c>
      <c r="H616" s="243">
        <f t="shared" si="78"/>
        <v>0</v>
      </c>
      <c r="I616" s="1052">
        <f t="shared" si="78"/>
        <v>0</v>
      </c>
    </row>
    <row r="617" spans="1:9" ht="22.5" hidden="1" outlineLevel="1">
      <c r="A617" s="856" t="s">
        <v>818</v>
      </c>
      <c r="B617" s="860" t="s">
        <v>819</v>
      </c>
      <c r="C617" s="401" t="s">
        <v>820</v>
      </c>
      <c r="D617" s="402">
        <v>0</v>
      </c>
      <c r="E617" s="402">
        <v>0</v>
      </c>
      <c r="F617" s="1058">
        <f t="shared" si="68"/>
        <v>0</v>
      </c>
      <c r="G617" s="402">
        <v>0</v>
      </c>
      <c r="H617" s="402">
        <v>0</v>
      </c>
      <c r="I617" s="1053">
        <f t="shared" si="69"/>
        <v>0</v>
      </c>
    </row>
    <row r="618" spans="1:9" ht="33.75" hidden="1" outlineLevel="1">
      <c r="A618" s="856"/>
      <c r="B618" s="860"/>
      <c r="C618" s="401" t="s">
        <v>821</v>
      </c>
      <c r="D618" s="402">
        <v>0</v>
      </c>
      <c r="E618" s="402">
        <v>0</v>
      </c>
      <c r="F618" s="1058">
        <f t="shared" si="68"/>
        <v>0</v>
      </c>
      <c r="G618" s="402">
        <v>0</v>
      </c>
      <c r="H618" s="402">
        <v>0</v>
      </c>
      <c r="I618" s="1053">
        <f t="shared" si="69"/>
        <v>0</v>
      </c>
    </row>
    <row r="619" spans="1:9" ht="56.25" hidden="1" outlineLevel="1">
      <c r="A619" s="856"/>
      <c r="B619" s="401" t="s">
        <v>822</v>
      </c>
      <c r="C619" s="401" t="s">
        <v>823</v>
      </c>
      <c r="D619" s="402">
        <v>0</v>
      </c>
      <c r="E619" s="402">
        <v>0</v>
      </c>
      <c r="F619" s="1058">
        <f t="shared" si="68"/>
        <v>0</v>
      </c>
      <c r="G619" s="402">
        <v>0</v>
      </c>
      <c r="H619" s="402">
        <v>0</v>
      </c>
      <c r="I619" s="1053">
        <f t="shared" si="69"/>
        <v>0</v>
      </c>
    </row>
    <row r="620" spans="1:9" collapsed="1">
      <c r="A620" s="852" t="s">
        <v>824</v>
      </c>
      <c r="B620" s="852"/>
      <c r="C620" s="852"/>
      <c r="D620" s="243">
        <f t="shared" ref="D620:I620" si="79">+D621+D622+D623</f>
        <v>2</v>
      </c>
      <c r="E620" s="243">
        <f t="shared" si="79"/>
        <v>0</v>
      </c>
      <c r="F620" s="1057">
        <f t="shared" si="79"/>
        <v>2</v>
      </c>
      <c r="G620" s="243">
        <f t="shared" si="79"/>
        <v>0</v>
      </c>
      <c r="H620" s="243">
        <f t="shared" si="79"/>
        <v>0</v>
      </c>
      <c r="I620" s="1052">
        <f t="shared" si="79"/>
        <v>0</v>
      </c>
    </row>
    <row r="621" spans="1:9" hidden="1" outlineLevel="1">
      <c r="A621" s="856" t="s">
        <v>824</v>
      </c>
      <c r="B621" s="860" t="s">
        <v>825</v>
      </c>
      <c r="C621" s="401" t="s">
        <v>826</v>
      </c>
      <c r="D621" s="403">
        <v>1</v>
      </c>
      <c r="E621" s="402">
        <v>0</v>
      </c>
      <c r="F621" s="1058">
        <f t="shared" si="68"/>
        <v>1</v>
      </c>
      <c r="G621" s="402">
        <v>0</v>
      </c>
      <c r="H621" s="402">
        <v>0</v>
      </c>
      <c r="I621" s="1053">
        <f t="shared" si="69"/>
        <v>0</v>
      </c>
    </row>
    <row r="622" spans="1:9" ht="33.75" hidden="1" outlineLevel="1">
      <c r="A622" s="856"/>
      <c r="B622" s="860"/>
      <c r="C622" s="401" t="s">
        <v>827</v>
      </c>
      <c r="D622" s="402">
        <v>0</v>
      </c>
      <c r="E622" s="402">
        <v>0</v>
      </c>
      <c r="F622" s="1058">
        <f t="shared" si="68"/>
        <v>0</v>
      </c>
      <c r="G622" s="402">
        <v>0</v>
      </c>
      <c r="H622" s="402">
        <v>0</v>
      </c>
      <c r="I622" s="1053">
        <f t="shared" si="69"/>
        <v>0</v>
      </c>
    </row>
    <row r="623" spans="1:9" ht="33.75" hidden="1" outlineLevel="1">
      <c r="A623" s="856"/>
      <c r="B623" s="401" t="s">
        <v>828</v>
      </c>
      <c r="C623" s="401" t="s">
        <v>829</v>
      </c>
      <c r="D623" s="402">
        <v>1</v>
      </c>
      <c r="E623" s="402">
        <v>0</v>
      </c>
      <c r="F623" s="1058">
        <f t="shared" si="68"/>
        <v>1</v>
      </c>
      <c r="G623" s="402">
        <v>0</v>
      </c>
      <c r="H623" s="402">
        <v>0</v>
      </c>
      <c r="I623" s="1053">
        <f t="shared" si="69"/>
        <v>0</v>
      </c>
    </row>
    <row r="624" spans="1:9" collapsed="1">
      <c r="A624" s="852" t="s">
        <v>830</v>
      </c>
      <c r="B624" s="852"/>
      <c r="C624" s="852"/>
      <c r="D624" s="243">
        <f t="shared" ref="D624:I624" si="80">SUM(D625:D628)</f>
        <v>1</v>
      </c>
      <c r="E624" s="243">
        <f t="shared" si="80"/>
        <v>0</v>
      </c>
      <c r="F624" s="1057">
        <f t="shared" si="80"/>
        <v>1</v>
      </c>
      <c r="G624" s="243">
        <f t="shared" si="80"/>
        <v>0</v>
      </c>
      <c r="H624" s="243">
        <f t="shared" si="80"/>
        <v>0</v>
      </c>
      <c r="I624" s="1052">
        <f t="shared" si="80"/>
        <v>0</v>
      </c>
    </row>
    <row r="625" spans="1:9" ht="22.5" hidden="1" outlineLevel="1">
      <c r="A625" s="856" t="s">
        <v>830</v>
      </c>
      <c r="B625" s="401" t="s">
        <v>831</v>
      </c>
      <c r="C625" s="401" t="s">
        <v>832</v>
      </c>
      <c r="D625" s="402">
        <v>1</v>
      </c>
      <c r="E625" s="402">
        <v>0</v>
      </c>
      <c r="F625" s="1058">
        <f t="shared" si="68"/>
        <v>1</v>
      </c>
      <c r="G625" s="402">
        <v>0</v>
      </c>
      <c r="H625" s="402">
        <v>0</v>
      </c>
      <c r="I625" s="1053">
        <f t="shared" si="69"/>
        <v>0</v>
      </c>
    </row>
    <row r="626" spans="1:9" ht="22.5" hidden="1" outlineLevel="1">
      <c r="A626" s="856"/>
      <c r="B626" s="401" t="s">
        <v>833</v>
      </c>
      <c r="C626" s="401" t="s">
        <v>834</v>
      </c>
      <c r="D626" s="402">
        <v>0</v>
      </c>
      <c r="E626" s="402">
        <v>0</v>
      </c>
      <c r="F626" s="1058">
        <f t="shared" si="68"/>
        <v>0</v>
      </c>
      <c r="G626" s="402">
        <v>0</v>
      </c>
      <c r="H626" s="402">
        <v>0</v>
      </c>
      <c r="I626" s="1053">
        <f t="shared" si="69"/>
        <v>0</v>
      </c>
    </row>
    <row r="627" spans="1:9" ht="22.5" hidden="1" outlineLevel="1">
      <c r="A627" s="856"/>
      <c r="B627" s="401" t="s">
        <v>835</v>
      </c>
      <c r="C627" s="401" t="s">
        <v>836</v>
      </c>
      <c r="D627" s="402">
        <v>0</v>
      </c>
      <c r="E627" s="402">
        <v>0</v>
      </c>
      <c r="F627" s="1058">
        <f t="shared" si="68"/>
        <v>0</v>
      </c>
      <c r="G627" s="402">
        <v>0</v>
      </c>
      <c r="H627" s="402">
        <v>0</v>
      </c>
      <c r="I627" s="1053">
        <f t="shared" si="69"/>
        <v>0</v>
      </c>
    </row>
    <row r="628" spans="1:9" ht="56.25" hidden="1" outlineLevel="1">
      <c r="A628" s="856"/>
      <c r="B628" s="401" t="s">
        <v>837</v>
      </c>
      <c r="C628" s="401" t="s">
        <v>838</v>
      </c>
      <c r="D628" s="402">
        <v>0</v>
      </c>
      <c r="E628" s="402">
        <v>0</v>
      </c>
      <c r="F628" s="1058">
        <f t="shared" si="68"/>
        <v>0</v>
      </c>
      <c r="G628" s="402">
        <v>0</v>
      </c>
      <c r="H628" s="402">
        <v>0</v>
      </c>
      <c r="I628" s="1053">
        <f t="shared" si="69"/>
        <v>0</v>
      </c>
    </row>
    <row r="629" spans="1:9" collapsed="1">
      <c r="A629" s="852" t="s">
        <v>839</v>
      </c>
      <c r="B629" s="852"/>
      <c r="C629" s="852"/>
      <c r="D629" s="243">
        <v>0</v>
      </c>
      <c r="E629" s="243">
        <v>0</v>
      </c>
      <c r="F629" s="1057">
        <f t="shared" si="68"/>
        <v>0</v>
      </c>
      <c r="G629" s="243">
        <v>0</v>
      </c>
      <c r="H629" s="243">
        <v>0</v>
      </c>
      <c r="I629" s="1052">
        <f t="shared" si="69"/>
        <v>0</v>
      </c>
    </row>
    <row r="630" spans="1:9" collapsed="1">
      <c r="A630" s="852" t="s">
        <v>840</v>
      </c>
      <c r="B630" s="852"/>
      <c r="C630" s="852"/>
      <c r="D630" s="243">
        <f t="shared" ref="D630:I630" si="81">SUM(D631:D642)</f>
        <v>2</v>
      </c>
      <c r="E630" s="243">
        <f t="shared" si="81"/>
        <v>0</v>
      </c>
      <c r="F630" s="1057">
        <f t="shared" si="81"/>
        <v>2</v>
      </c>
      <c r="G630" s="243">
        <f t="shared" si="81"/>
        <v>0</v>
      </c>
      <c r="H630" s="243">
        <f t="shared" si="81"/>
        <v>0</v>
      </c>
      <c r="I630" s="1052">
        <f t="shared" si="81"/>
        <v>0</v>
      </c>
    </row>
    <row r="631" spans="1:9" ht="22.5" hidden="1" outlineLevel="1">
      <c r="A631" s="856" t="s">
        <v>840</v>
      </c>
      <c r="B631" s="860" t="s">
        <v>841</v>
      </c>
      <c r="C631" s="401" t="s">
        <v>842</v>
      </c>
      <c r="D631" s="403">
        <v>0</v>
      </c>
      <c r="E631" s="402">
        <v>0</v>
      </c>
      <c r="F631" s="1058">
        <f t="shared" si="68"/>
        <v>0</v>
      </c>
      <c r="G631" s="402">
        <v>0</v>
      </c>
      <c r="H631" s="402">
        <v>0</v>
      </c>
      <c r="I631" s="1053">
        <f t="shared" si="69"/>
        <v>0</v>
      </c>
    </row>
    <row r="632" spans="1:9" hidden="1" outlineLevel="1">
      <c r="A632" s="856"/>
      <c r="B632" s="860"/>
      <c r="C632" s="401" t="s">
        <v>843</v>
      </c>
      <c r="D632" s="403">
        <v>2</v>
      </c>
      <c r="E632" s="402">
        <v>0</v>
      </c>
      <c r="F632" s="1058">
        <f t="shared" si="68"/>
        <v>2</v>
      </c>
      <c r="G632" s="402">
        <v>0</v>
      </c>
      <c r="H632" s="402">
        <v>0</v>
      </c>
      <c r="I632" s="1053">
        <f t="shared" si="69"/>
        <v>0</v>
      </c>
    </row>
    <row r="633" spans="1:9" ht="22.5" hidden="1" outlineLevel="1">
      <c r="A633" s="856"/>
      <c r="B633" s="860" t="s">
        <v>844</v>
      </c>
      <c r="C633" s="401" t="s">
        <v>845</v>
      </c>
      <c r="D633" s="402">
        <v>0</v>
      </c>
      <c r="E633" s="402">
        <v>0</v>
      </c>
      <c r="F633" s="1058">
        <f t="shared" si="68"/>
        <v>0</v>
      </c>
      <c r="G633" s="402">
        <v>0</v>
      </c>
      <c r="H633" s="402">
        <v>0</v>
      </c>
      <c r="I633" s="1053">
        <f t="shared" si="69"/>
        <v>0</v>
      </c>
    </row>
    <row r="634" spans="1:9" hidden="1" outlineLevel="1">
      <c r="A634" s="856"/>
      <c r="B634" s="860"/>
      <c r="C634" s="401" t="s">
        <v>846</v>
      </c>
      <c r="D634" s="402">
        <v>0</v>
      </c>
      <c r="E634" s="402">
        <v>0</v>
      </c>
      <c r="F634" s="1058">
        <f t="shared" si="68"/>
        <v>0</v>
      </c>
      <c r="G634" s="402">
        <v>0</v>
      </c>
      <c r="H634" s="402">
        <v>0</v>
      </c>
      <c r="I634" s="1053">
        <f t="shared" si="69"/>
        <v>0</v>
      </c>
    </row>
    <row r="635" spans="1:9" ht="33.75" hidden="1" outlineLevel="1">
      <c r="A635" s="856"/>
      <c r="B635" s="860"/>
      <c r="C635" s="401" t="s">
        <v>847</v>
      </c>
      <c r="D635" s="402">
        <v>0</v>
      </c>
      <c r="E635" s="402">
        <v>0</v>
      </c>
      <c r="F635" s="1058">
        <f t="shared" si="68"/>
        <v>0</v>
      </c>
      <c r="G635" s="402">
        <v>0</v>
      </c>
      <c r="H635" s="402">
        <v>0</v>
      </c>
      <c r="I635" s="1053">
        <f t="shared" si="69"/>
        <v>0</v>
      </c>
    </row>
    <row r="636" spans="1:9" ht="22.5" hidden="1" outlineLevel="1">
      <c r="A636" s="856"/>
      <c r="B636" s="860" t="s">
        <v>848</v>
      </c>
      <c r="C636" s="401" t="s">
        <v>849</v>
      </c>
      <c r="D636" s="402">
        <v>0</v>
      </c>
      <c r="E636" s="402">
        <v>0</v>
      </c>
      <c r="F636" s="1058">
        <f t="shared" si="68"/>
        <v>0</v>
      </c>
      <c r="G636" s="402">
        <v>0</v>
      </c>
      <c r="H636" s="402">
        <v>0</v>
      </c>
      <c r="I636" s="1053">
        <f t="shared" si="69"/>
        <v>0</v>
      </c>
    </row>
    <row r="637" spans="1:9" ht="33.75" hidden="1" outlineLevel="1">
      <c r="A637" s="856"/>
      <c r="B637" s="860"/>
      <c r="C637" s="401" t="s">
        <v>850</v>
      </c>
      <c r="D637" s="402">
        <v>0</v>
      </c>
      <c r="E637" s="402">
        <v>0</v>
      </c>
      <c r="F637" s="1058">
        <f t="shared" si="68"/>
        <v>0</v>
      </c>
      <c r="G637" s="402">
        <v>0</v>
      </c>
      <c r="H637" s="402">
        <v>0</v>
      </c>
      <c r="I637" s="1053">
        <f t="shared" si="69"/>
        <v>0</v>
      </c>
    </row>
    <row r="638" spans="1:9" ht="22.5" hidden="1" outlineLevel="1">
      <c r="A638" s="856"/>
      <c r="B638" s="860"/>
      <c r="C638" s="401" t="s">
        <v>851</v>
      </c>
      <c r="D638" s="402">
        <v>0</v>
      </c>
      <c r="E638" s="402">
        <v>0</v>
      </c>
      <c r="F638" s="1058">
        <f t="shared" si="68"/>
        <v>0</v>
      </c>
      <c r="G638" s="402">
        <v>0</v>
      </c>
      <c r="H638" s="402">
        <v>0</v>
      </c>
      <c r="I638" s="1053">
        <f t="shared" si="69"/>
        <v>0</v>
      </c>
    </row>
    <row r="639" spans="1:9" ht="22.5" hidden="1" outlineLevel="1">
      <c r="A639" s="856"/>
      <c r="B639" s="860"/>
      <c r="C639" s="401" t="s">
        <v>852</v>
      </c>
      <c r="D639" s="402">
        <v>0</v>
      </c>
      <c r="E639" s="402">
        <v>0</v>
      </c>
      <c r="F639" s="1058">
        <f t="shared" si="68"/>
        <v>0</v>
      </c>
      <c r="G639" s="402">
        <v>0</v>
      </c>
      <c r="H639" s="402">
        <v>0</v>
      </c>
      <c r="I639" s="1053">
        <f t="shared" si="69"/>
        <v>0</v>
      </c>
    </row>
    <row r="640" spans="1:9" ht="22.5" hidden="1" outlineLevel="1">
      <c r="A640" s="856"/>
      <c r="B640" s="860"/>
      <c r="C640" s="401" t="s">
        <v>853</v>
      </c>
      <c r="D640" s="402">
        <v>0</v>
      </c>
      <c r="E640" s="402">
        <v>0</v>
      </c>
      <c r="F640" s="1058">
        <f t="shared" si="68"/>
        <v>0</v>
      </c>
      <c r="G640" s="402">
        <v>0</v>
      </c>
      <c r="H640" s="402">
        <v>0</v>
      </c>
      <c r="I640" s="1053">
        <f t="shared" si="69"/>
        <v>0</v>
      </c>
    </row>
    <row r="641" spans="1:9" ht="33.75" hidden="1" outlineLevel="1">
      <c r="A641" s="856"/>
      <c r="B641" s="860"/>
      <c r="C641" s="401" t="s">
        <v>854</v>
      </c>
      <c r="D641" s="402">
        <v>0</v>
      </c>
      <c r="E641" s="402">
        <v>0</v>
      </c>
      <c r="F641" s="1058">
        <f t="shared" si="68"/>
        <v>0</v>
      </c>
      <c r="G641" s="402">
        <v>0</v>
      </c>
      <c r="H641" s="402">
        <v>0</v>
      </c>
      <c r="I641" s="1053">
        <f t="shared" si="69"/>
        <v>0</v>
      </c>
    </row>
    <row r="642" spans="1:9" ht="67.5" hidden="1" outlineLevel="1">
      <c r="A642" s="856"/>
      <c r="B642" s="401" t="s">
        <v>855</v>
      </c>
      <c r="C642" s="401" t="s">
        <v>856</v>
      </c>
      <c r="D642" s="402">
        <v>0</v>
      </c>
      <c r="E642" s="402">
        <v>0</v>
      </c>
      <c r="F642" s="1058">
        <f t="shared" si="68"/>
        <v>0</v>
      </c>
      <c r="G642" s="402">
        <v>0</v>
      </c>
      <c r="H642" s="402">
        <v>0</v>
      </c>
      <c r="I642" s="1053">
        <f t="shared" si="69"/>
        <v>0</v>
      </c>
    </row>
    <row r="643" spans="1:9" collapsed="1">
      <c r="A643" s="852" t="s">
        <v>857</v>
      </c>
      <c r="B643" s="852"/>
      <c r="C643" s="852"/>
      <c r="D643" s="243">
        <f t="shared" ref="D643:I643" si="82">+D644+D645+D646</f>
        <v>4</v>
      </c>
      <c r="E643" s="243">
        <f t="shared" si="82"/>
        <v>4</v>
      </c>
      <c r="F643" s="1057">
        <f t="shared" si="82"/>
        <v>8</v>
      </c>
      <c r="G643" s="243">
        <f t="shared" si="82"/>
        <v>0</v>
      </c>
      <c r="H643" s="243">
        <f t="shared" si="82"/>
        <v>0</v>
      </c>
      <c r="I643" s="1052">
        <f t="shared" si="82"/>
        <v>0</v>
      </c>
    </row>
    <row r="644" spans="1:9" ht="33.75" hidden="1" outlineLevel="1">
      <c r="A644" s="856" t="s">
        <v>857</v>
      </c>
      <c r="B644" s="401" t="s">
        <v>858</v>
      </c>
      <c r="C644" s="401" t="s">
        <v>859</v>
      </c>
      <c r="D644" s="402">
        <v>1</v>
      </c>
      <c r="E644" s="402">
        <v>4</v>
      </c>
      <c r="F644" s="1058">
        <f t="shared" si="68"/>
        <v>5</v>
      </c>
      <c r="G644" s="402">
        <v>0</v>
      </c>
      <c r="H644" s="402">
        <v>0</v>
      </c>
      <c r="I644" s="1053">
        <f t="shared" si="69"/>
        <v>0</v>
      </c>
    </row>
    <row r="645" spans="1:9" ht="33.75" hidden="1" outlineLevel="1">
      <c r="A645" s="856"/>
      <c r="B645" s="401" t="s">
        <v>860</v>
      </c>
      <c r="C645" s="401" t="s">
        <v>861</v>
      </c>
      <c r="D645" s="402">
        <v>0</v>
      </c>
      <c r="E645" s="402">
        <v>0</v>
      </c>
      <c r="F645" s="1058">
        <f t="shared" si="68"/>
        <v>0</v>
      </c>
      <c r="G645" s="402">
        <v>0</v>
      </c>
      <c r="H645" s="402">
        <v>0</v>
      </c>
      <c r="I645" s="1053">
        <f t="shared" si="69"/>
        <v>0</v>
      </c>
    </row>
    <row r="646" spans="1:9" ht="33.75" hidden="1" outlineLevel="1">
      <c r="A646" s="856"/>
      <c r="B646" s="401" t="s">
        <v>862</v>
      </c>
      <c r="C646" s="401" t="s">
        <v>863</v>
      </c>
      <c r="D646" s="402">
        <v>3</v>
      </c>
      <c r="E646" s="402">
        <v>0</v>
      </c>
      <c r="F646" s="1058">
        <f t="shared" si="68"/>
        <v>3</v>
      </c>
      <c r="G646" s="402">
        <v>0</v>
      </c>
      <c r="H646" s="402">
        <v>0</v>
      </c>
      <c r="I646" s="1053">
        <f t="shared" si="69"/>
        <v>0</v>
      </c>
    </row>
    <row r="647" spans="1:9" collapsed="1">
      <c r="A647" s="852" t="s">
        <v>864</v>
      </c>
      <c r="B647" s="852"/>
      <c r="C647" s="852"/>
      <c r="D647" s="243">
        <f t="shared" ref="D647:I647" si="83">+D648+D649+D650</f>
        <v>1</v>
      </c>
      <c r="E647" s="243">
        <f t="shared" si="83"/>
        <v>1</v>
      </c>
      <c r="F647" s="1057">
        <f t="shared" si="83"/>
        <v>2</v>
      </c>
      <c r="G647" s="243">
        <f t="shared" si="83"/>
        <v>0</v>
      </c>
      <c r="H647" s="243">
        <f t="shared" si="83"/>
        <v>0</v>
      </c>
      <c r="I647" s="1052">
        <f t="shared" si="83"/>
        <v>0</v>
      </c>
    </row>
    <row r="648" spans="1:9" hidden="1" outlineLevel="1">
      <c r="A648" s="856" t="s">
        <v>864</v>
      </c>
      <c r="B648" s="860" t="s">
        <v>865</v>
      </c>
      <c r="C648" s="401" t="s">
        <v>866</v>
      </c>
      <c r="D648" s="403">
        <v>1</v>
      </c>
      <c r="E648" s="403">
        <v>1</v>
      </c>
      <c r="F648" s="1058">
        <f t="shared" si="68"/>
        <v>2</v>
      </c>
      <c r="G648" s="402">
        <v>0</v>
      </c>
      <c r="H648" s="402">
        <v>0</v>
      </c>
      <c r="I648" s="1053">
        <f t="shared" si="69"/>
        <v>0</v>
      </c>
    </row>
    <row r="649" spans="1:9" hidden="1" outlineLevel="1">
      <c r="A649" s="856"/>
      <c r="B649" s="860"/>
      <c r="C649" s="401" t="s">
        <v>867</v>
      </c>
      <c r="D649" s="402">
        <v>0</v>
      </c>
      <c r="E649" s="402">
        <v>0</v>
      </c>
      <c r="F649" s="1058">
        <f t="shared" ref="F649:F728" si="84">+E649+D649</f>
        <v>0</v>
      </c>
      <c r="G649" s="402">
        <v>0</v>
      </c>
      <c r="H649" s="402">
        <v>0</v>
      </c>
      <c r="I649" s="1053">
        <f t="shared" ref="I649:I728" si="85">+H649+G649</f>
        <v>0</v>
      </c>
    </row>
    <row r="650" spans="1:9" ht="33.75" hidden="1" outlineLevel="1">
      <c r="A650" s="856"/>
      <c r="B650" s="401" t="s">
        <v>868</v>
      </c>
      <c r="C650" s="401" t="s">
        <v>869</v>
      </c>
      <c r="D650" s="403">
        <v>0</v>
      </c>
      <c r="E650" s="402">
        <v>0</v>
      </c>
      <c r="F650" s="1058">
        <f t="shared" si="84"/>
        <v>0</v>
      </c>
      <c r="G650" s="402">
        <v>0</v>
      </c>
      <c r="H650" s="402">
        <v>0</v>
      </c>
      <c r="I650" s="1053">
        <f t="shared" si="85"/>
        <v>0</v>
      </c>
    </row>
    <row r="651" spans="1:9" collapsed="1">
      <c r="A651" s="852" t="s">
        <v>870</v>
      </c>
      <c r="B651" s="852"/>
      <c r="C651" s="852"/>
      <c r="D651" s="243">
        <f t="shared" ref="D651:I651" si="86">+D652+D653+D654</f>
        <v>19</v>
      </c>
      <c r="E651" s="243">
        <f t="shared" si="86"/>
        <v>0</v>
      </c>
      <c r="F651" s="1057">
        <f t="shared" si="86"/>
        <v>19</v>
      </c>
      <c r="G651" s="243">
        <f t="shared" si="86"/>
        <v>0</v>
      </c>
      <c r="H651" s="243">
        <f t="shared" si="86"/>
        <v>0</v>
      </c>
      <c r="I651" s="1052">
        <f t="shared" si="86"/>
        <v>0</v>
      </c>
    </row>
    <row r="652" spans="1:9" ht="22.5" hidden="1" outlineLevel="1">
      <c r="A652" s="856" t="s">
        <v>870</v>
      </c>
      <c r="B652" s="401" t="s">
        <v>871</v>
      </c>
      <c r="C652" s="401" t="s">
        <v>872</v>
      </c>
      <c r="D652" s="403">
        <v>19</v>
      </c>
      <c r="E652" s="402">
        <v>0</v>
      </c>
      <c r="F652" s="1058">
        <f t="shared" si="84"/>
        <v>19</v>
      </c>
      <c r="G652" s="402">
        <v>0</v>
      </c>
      <c r="H652" s="402">
        <v>0</v>
      </c>
      <c r="I652" s="1053">
        <f t="shared" si="85"/>
        <v>0</v>
      </c>
    </row>
    <row r="653" spans="1:9" ht="33.75" hidden="1" outlineLevel="1">
      <c r="A653" s="856"/>
      <c r="B653" s="401" t="s">
        <v>873</v>
      </c>
      <c r="C653" s="401" t="s">
        <v>874</v>
      </c>
      <c r="D653" s="402">
        <v>0</v>
      </c>
      <c r="E653" s="402">
        <v>0</v>
      </c>
      <c r="F653" s="1058">
        <f t="shared" si="84"/>
        <v>0</v>
      </c>
      <c r="G653" s="402">
        <v>0</v>
      </c>
      <c r="H653" s="402">
        <v>0</v>
      </c>
      <c r="I653" s="1053">
        <f t="shared" si="85"/>
        <v>0</v>
      </c>
    </row>
    <row r="654" spans="1:9" ht="22.5" hidden="1" outlineLevel="1">
      <c r="A654" s="856"/>
      <c r="B654" s="401" t="s">
        <v>875</v>
      </c>
      <c r="C654" s="401" t="s">
        <v>876</v>
      </c>
      <c r="D654" s="402">
        <v>0</v>
      </c>
      <c r="E654" s="402">
        <v>0</v>
      </c>
      <c r="F654" s="1058">
        <f t="shared" si="84"/>
        <v>0</v>
      </c>
      <c r="G654" s="402">
        <v>0</v>
      </c>
      <c r="H654" s="402">
        <v>0</v>
      </c>
      <c r="I654" s="1053">
        <f t="shared" si="85"/>
        <v>0</v>
      </c>
    </row>
    <row r="655" spans="1:9" collapsed="1">
      <c r="A655" s="852" t="s">
        <v>877</v>
      </c>
      <c r="B655" s="852"/>
      <c r="C655" s="852"/>
      <c r="D655" s="243">
        <f t="shared" ref="D655:I655" si="87">SUM(D656:D660)</f>
        <v>20</v>
      </c>
      <c r="E655" s="243">
        <f t="shared" si="87"/>
        <v>1</v>
      </c>
      <c r="F655" s="1057">
        <f t="shared" si="87"/>
        <v>21</v>
      </c>
      <c r="G655" s="243">
        <f t="shared" si="87"/>
        <v>0</v>
      </c>
      <c r="H655" s="243">
        <f t="shared" si="87"/>
        <v>0</v>
      </c>
      <c r="I655" s="1052">
        <f t="shared" si="87"/>
        <v>0</v>
      </c>
    </row>
    <row r="656" spans="1:9" ht="33.75" hidden="1" outlineLevel="1">
      <c r="A656" s="856" t="s">
        <v>877</v>
      </c>
      <c r="B656" s="401" t="s">
        <v>878</v>
      </c>
      <c r="C656" s="401" t="s">
        <v>879</v>
      </c>
      <c r="D656" s="403">
        <v>2</v>
      </c>
      <c r="E656" s="402">
        <v>1</v>
      </c>
      <c r="F656" s="1058">
        <f t="shared" si="84"/>
        <v>3</v>
      </c>
      <c r="G656" s="402">
        <v>0</v>
      </c>
      <c r="H656" s="402">
        <v>0</v>
      </c>
      <c r="I656" s="1053">
        <f t="shared" si="85"/>
        <v>0</v>
      </c>
    </row>
    <row r="657" spans="1:9" hidden="1" outlineLevel="1">
      <c r="A657" s="856"/>
      <c r="B657" s="860" t="s">
        <v>880</v>
      </c>
      <c r="C657" s="401" t="s">
        <v>881</v>
      </c>
      <c r="D657" s="403">
        <v>10</v>
      </c>
      <c r="E657" s="402">
        <v>0</v>
      </c>
      <c r="F657" s="1058">
        <f t="shared" si="84"/>
        <v>10</v>
      </c>
      <c r="G657" s="402">
        <v>0</v>
      </c>
      <c r="H657" s="402">
        <v>0</v>
      </c>
      <c r="I657" s="1053">
        <f t="shared" si="85"/>
        <v>0</v>
      </c>
    </row>
    <row r="658" spans="1:9" ht="22.5" hidden="1" outlineLevel="1">
      <c r="A658" s="856"/>
      <c r="B658" s="860"/>
      <c r="C658" s="401" t="s">
        <v>882</v>
      </c>
      <c r="D658" s="402">
        <v>3</v>
      </c>
      <c r="E658" s="402">
        <v>0</v>
      </c>
      <c r="F658" s="1058">
        <f t="shared" si="84"/>
        <v>3</v>
      </c>
      <c r="G658" s="402">
        <v>0</v>
      </c>
      <c r="H658" s="402">
        <v>0</v>
      </c>
      <c r="I658" s="1053">
        <f t="shared" si="85"/>
        <v>0</v>
      </c>
    </row>
    <row r="659" spans="1:9" hidden="1" outlineLevel="1">
      <c r="A659" s="856"/>
      <c r="B659" s="860"/>
      <c r="C659" s="401" t="s">
        <v>883</v>
      </c>
      <c r="D659" s="403">
        <v>1</v>
      </c>
      <c r="E659" s="402">
        <v>0</v>
      </c>
      <c r="F659" s="1058">
        <f t="shared" si="84"/>
        <v>1</v>
      </c>
      <c r="G659" s="402">
        <v>0</v>
      </c>
      <c r="H659" s="402">
        <v>0</v>
      </c>
      <c r="I659" s="1053">
        <f t="shared" si="85"/>
        <v>0</v>
      </c>
    </row>
    <row r="660" spans="1:9" ht="22.5" hidden="1" outlineLevel="1">
      <c r="A660" s="856"/>
      <c r="B660" s="401" t="s">
        <v>884</v>
      </c>
      <c r="C660" s="401" t="s">
        <v>885</v>
      </c>
      <c r="D660" s="403">
        <v>4</v>
      </c>
      <c r="E660" s="403">
        <v>0</v>
      </c>
      <c r="F660" s="1058">
        <f t="shared" si="84"/>
        <v>4</v>
      </c>
      <c r="G660" s="402">
        <v>0</v>
      </c>
      <c r="H660" s="402">
        <v>0</v>
      </c>
      <c r="I660" s="1053">
        <f t="shared" si="85"/>
        <v>0</v>
      </c>
    </row>
    <row r="661" spans="1:9" collapsed="1">
      <c r="A661" s="852" t="s">
        <v>886</v>
      </c>
      <c r="B661" s="852"/>
      <c r="C661" s="852"/>
      <c r="D661" s="243">
        <f t="shared" ref="D661:I661" si="88">SUM(D662:D668)</f>
        <v>15</v>
      </c>
      <c r="E661" s="243">
        <f t="shared" si="88"/>
        <v>1</v>
      </c>
      <c r="F661" s="1057">
        <f t="shared" si="88"/>
        <v>16</v>
      </c>
      <c r="G661" s="243">
        <f t="shared" si="88"/>
        <v>0</v>
      </c>
      <c r="H661" s="243">
        <f t="shared" si="88"/>
        <v>0</v>
      </c>
      <c r="I661" s="1052">
        <f t="shared" si="88"/>
        <v>0</v>
      </c>
    </row>
    <row r="662" spans="1:9" hidden="1" outlineLevel="1">
      <c r="A662" s="856" t="s">
        <v>886</v>
      </c>
      <c r="B662" s="860" t="s">
        <v>887</v>
      </c>
      <c r="C662" s="401" t="s">
        <v>888</v>
      </c>
      <c r="D662" s="403">
        <v>13</v>
      </c>
      <c r="E662" s="402">
        <v>1</v>
      </c>
      <c r="F662" s="1058">
        <f t="shared" si="84"/>
        <v>14</v>
      </c>
      <c r="G662" s="402">
        <v>0</v>
      </c>
      <c r="H662" s="402">
        <v>0</v>
      </c>
      <c r="I662" s="1053">
        <f t="shared" si="85"/>
        <v>0</v>
      </c>
    </row>
    <row r="663" spans="1:9" ht="22.5" hidden="1" outlineLevel="1">
      <c r="A663" s="856"/>
      <c r="B663" s="860"/>
      <c r="C663" s="401" t="s">
        <v>889</v>
      </c>
      <c r="D663" s="402">
        <v>0</v>
      </c>
      <c r="E663" s="402">
        <v>0</v>
      </c>
      <c r="F663" s="1058">
        <f t="shared" si="84"/>
        <v>0</v>
      </c>
      <c r="G663" s="402">
        <v>0</v>
      </c>
      <c r="H663" s="402">
        <v>0</v>
      </c>
      <c r="I663" s="1053">
        <f t="shared" si="85"/>
        <v>0</v>
      </c>
    </row>
    <row r="664" spans="1:9" ht="33.75" hidden="1" outlineLevel="1">
      <c r="A664" s="856"/>
      <c r="B664" s="401" t="s">
        <v>890</v>
      </c>
      <c r="C664" s="401" t="s">
        <v>891</v>
      </c>
      <c r="D664" s="402">
        <v>0</v>
      </c>
      <c r="E664" s="402">
        <v>0</v>
      </c>
      <c r="F664" s="1058">
        <f t="shared" si="84"/>
        <v>0</v>
      </c>
      <c r="G664" s="402">
        <v>0</v>
      </c>
      <c r="H664" s="402">
        <v>0</v>
      </c>
      <c r="I664" s="1053">
        <f t="shared" si="85"/>
        <v>0</v>
      </c>
    </row>
    <row r="665" spans="1:9" ht="22.5" hidden="1" outlineLevel="1">
      <c r="A665" s="856"/>
      <c r="B665" s="401" t="s">
        <v>892</v>
      </c>
      <c r="C665" s="401" t="s">
        <v>893</v>
      </c>
      <c r="D665" s="402">
        <v>0</v>
      </c>
      <c r="E665" s="402">
        <v>0</v>
      </c>
      <c r="F665" s="1058">
        <f t="shared" si="84"/>
        <v>0</v>
      </c>
      <c r="G665" s="402">
        <v>0</v>
      </c>
      <c r="H665" s="402">
        <v>0</v>
      </c>
      <c r="I665" s="1053">
        <f t="shared" si="85"/>
        <v>0</v>
      </c>
    </row>
    <row r="666" spans="1:9" ht="22.5" hidden="1" outlineLevel="1">
      <c r="A666" s="856"/>
      <c r="B666" s="860" t="s">
        <v>894</v>
      </c>
      <c r="C666" s="401" t="s">
        <v>895</v>
      </c>
      <c r="D666" s="402">
        <v>0</v>
      </c>
      <c r="E666" s="402">
        <v>0</v>
      </c>
      <c r="F666" s="1058">
        <f t="shared" si="84"/>
        <v>0</v>
      </c>
      <c r="G666" s="402">
        <v>0</v>
      </c>
      <c r="H666" s="402">
        <v>0</v>
      </c>
      <c r="I666" s="1053">
        <f t="shared" si="85"/>
        <v>0</v>
      </c>
    </row>
    <row r="667" spans="1:9" hidden="1" outlineLevel="1">
      <c r="A667" s="856"/>
      <c r="B667" s="860"/>
      <c r="C667" s="401" t="s">
        <v>896</v>
      </c>
      <c r="D667" s="403">
        <v>1</v>
      </c>
      <c r="E667" s="402">
        <v>0</v>
      </c>
      <c r="F667" s="1058">
        <f t="shared" si="84"/>
        <v>1</v>
      </c>
      <c r="G667" s="402">
        <v>0</v>
      </c>
      <c r="H667" s="402">
        <v>0</v>
      </c>
      <c r="I667" s="1053">
        <f t="shared" si="85"/>
        <v>0</v>
      </c>
    </row>
    <row r="668" spans="1:9" ht="22.5" hidden="1" outlineLevel="1">
      <c r="A668" s="856"/>
      <c r="B668" s="860"/>
      <c r="C668" s="401" t="s">
        <v>897</v>
      </c>
      <c r="D668" s="402">
        <v>1</v>
      </c>
      <c r="E668" s="402">
        <v>0</v>
      </c>
      <c r="F668" s="1058">
        <f t="shared" si="84"/>
        <v>1</v>
      </c>
      <c r="G668" s="402">
        <v>0</v>
      </c>
      <c r="H668" s="402">
        <v>0</v>
      </c>
      <c r="I668" s="1053">
        <f t="shared" si="85"/>
        <v>0</v>
      </c>
    </row>
    <row r="669" spans="1:9" collapsed="1">
      <c r="A669" s="852" t="s">
        <v>898</v>
      </c>
      <c r="B669" s="852"/>
      <c r="C669" s="852"/>
      <c r="D669" s="243">
        <f t="shared" ref="D669:I669" si="89">+D670+D671+D672</f>
        <v>1</v>
      </c>
      <c r="E669" s="243">
        <f t="shared" si="89"/>
        <v>0</v>
      </c>
      <c r="F669" s="1057">
        <f t="shared" si="89"/>
        <v>1</v>
      </c>
      <c r="G669" s="243">
        <f t="shared" si="89"/>
        <v>0</v>
      </c>
      <c r="H669" s="243">
        <f t="shared" si="89"/>
        <v>0</v>
      </c>
      <c r="I669" s="1052">
        <f t="shared" si="89"/>
        <v>0</v>
      </c>
    </row>
    <row r="670" spans="1:9" hidden="1" outlineLevel="1">
      <c r="A670" s="856" t="s">
        <v>899</v>
      </c>
      <c r="B670" s="860" t="s">
        <v>900</v>
      </c>
      <c r="C670" s="401" t="s">
        <v>901</v>
      </c>
      <c r="D670" s="403">
        <v>1</v>
      </c>
      <c r="E670" s="402">
        <v>0</v>
      </c>
      <c r="F670" s="1058">
        <f>+E670+D670</f>
        <v>1</v>
      </c>
      <c r="G670" s="402">
        <v>0</v>
      </c>
      <c r="H670" s="402">
        <v>0</v>
      </c>
      <c r="I670" s="1053">
        <f>+H670+G670</f>
        <v>0</v>
      </c>
    </row>
    <row r="671" spans="1:9" hidden="1" outlineLevel="1">
      <c r="A671" s="856"/>
      <c r="B671" s="860"/>
      <c r="C671" s="401" t="s">
        <v>902</v>
      </c>
      <c r="D671" s="402">
        <v>0</v>
      </c>
      <c r="E671" s="402">
        <v>0</v>
      </c>
      <c r="F671" s="1058">
        <f>+E671+D671</f>
        <v>0</v>
      </c>
      <c r="G671" s="402">
        <v>0</v>
      </c>
      <c r="H671" s="402">
        <v>0</v>
      </c>
      <c r="I671" s="1053">
        <f>+H671+G671</f>
        <v>0</v>
      </c>
    </row>
    <row r="672" spans="1:9" ht="33.75" hidden="1" outlineLevel="1">
      <c r="A672" s="856"/>
      <c r="B672" s="401" t="s">
        <v>903</v>
      </c>
      <c r="C672" s="401" t="s">
        <v>904</v>
      </c>
      <c r="D672" s="402">
        <v>0</v>
      </c>
      <c r="E672" s="402">
        <v>0</v>
      </c>
      <c r="F672" s="1058">
        <f>+E672+D672</f>
        <v>0</v>
      </c>
      <c r="G672" s="402">
        <v>0</v>
      </c>
      <c r="H672" s="402">
        <v>0</v>
      </c>
      <c r="I672" s="1053">
        <f>+H672+G672</f>
        <v>0</v>
      </c>
    </row>
    <row r="673" spans="1:9" collapsed="1">
      <c r="A673" s="852" t="s">
        <v>905</v>
      </c>
      <c r="B673" s="852"/>
      <c r="C673" s="852"/>
      <c r="D673" s="243">
        <f t="shared" ref="D673:I673" si="90">SUM(D674:D684)</f>
        <v>2</v>
      </c>
      <c r="E673" s="243">
        <f t="shared" si="90"/>
        <v>1</v>
      </c>
      <c r="F673" s="1057">
        <f t="shared" si="90"/>
        <v>3</v>
      </c>
      <c r="G673" s="243">
        <f t="shared" si="90"/>
        <v>0</v>
      </c>
      <c r="H673" s="243">
        <f t="shared" si="90"/>
        <v>0</v>
      </c>
      <c r="I673" s="1052">
        <f t="shared" si="90"/>
        <v>0</v>
      </c>
    </row>
    <row r="674" spans="1:9" hidden="1" outlineLevel="1">
      <c r="A674" s="857" t="s">
        <v>905</v>
      </c>
      <c r="B674" s="401" t="s">
        <v>906</v>
      </c>
      <c r="C674" s="401" t="s">
        <v>907</v>
      </c>
      <c r="D674" s="402">
        <v>0</v>
      </c>
      <c r="E674" s="402">
        <v>0</v>
      </c>
      <c r="F674" s="1058">
        <f t="shared" si="84"/>
        <v>0</v>
      </c>
      <c r="G674" s="402">
        <v>0</v>
      </c>
      <c r="H674" s="402">
        <v>0</v>
      </c>
      <c r="I674" s="1053">
        <f t="shared" si="85"/>
        <v>0</v>
      </c>
    </row>
    <row r="675" spans="1:9" hidden="1" outlineLevel="1">
      <c r="A675" s="858"/>
      <c r="B675" s="401" t="s">
        <v>908</v>
      </c>
      <c r="C675" s="401" t="s">
        <v>909</v>
      </c>
      <c r="D675" s="402">
        <v>0</v>
      </c>
      <c r="E675" s="402">
        <v>0</v>
      </c>
      <c r="F675" s="1058">
        <f t="shared" si="84"/>
        <v>0</v>
      </c>
      <c r="G675" s="402">
        <v>0</v>
      </c>
      <c r="H675" s="402">
        <v>0</v>
      </c>
      <c r="I675" s="1053">
        <f t="shared" si="85"/>
        <v>0</v>
      </c>
    </row>
    <row r="676" spans="1:9" hidden="1" outlineLevel="1">
      <c r="A676" s="858"/>
      <c r="B676" s="860" t="s">
        <v>910</v>
      </c>
      <c r="C676" s="401" t="s">
        <v>911</v>
      </c>
      <c r="D676" s="403">
        <v>0</v>
      </c>
      <c r="E676" s="402">
        <v>0</v>
      </c>
      <c r="F676" s="1058">
        <f t="shared" si="84"/>
        <v>0</v>
      </c>
      <c r="G676" s="402">
        <v>0</v>
      </c>
      <c r="H676" s="402">
        <v>0</v>
      </c>
      <c r="I676" s="1053">
        <f t="shared" si="85"/>
        <v>0</v>
      </c>
    </row>
    <row r="677" spans="1:9" hidden="1" outlineLevel="1">
      <c r="A677" s="858"/>
      <c r="B677" s="860"/>
      <c r="C677" s="401" t="s">
        <v>912</v>
      </c>
      <c r="D677" s="402">
        <v>1</v>
      </c>
      <c r="E677" s="402">
        <v>0</v>
      </c>
      <c r="F677" s="1058">
        <f t="shared" si="84"/>
        <v>1</v>
      </c>
      <c r="G677" s="402">
        <v>0</v>
      </c>
      <c r="H677" s="402">
        <v>0</v>
      </c>
      <c r="I677" s="1053">
        <f t="shared" si="85"/>
        <v>0</v>
      </c>
    </row>
    <row r="678" spans="1:9" ht="22.5" hidden="1" outlineLevel="1">
      <c r="A678" s="858"/>
      <c r="B678" s="860" t="s">
        <v>913</v>
      </c>
      <c r="C678" s="401" t="s">
        <v>914</v>
      </c>
      <c r="D678" s="402">
        <v>0</v>
      </c>
      <c r="E678" s="402">
        <v>0</v>
      </c>
      <c r="F678" s="1058">
        <f t="shared" si="84"/>
        <v>0</v>
      </c>
      <c r="G678" s="402">
        <v>0</v>
      </c>
      <c r="H678" s="402">
        <v>0</v>
      </c>
      <c r="I678" s="1053">
        <f t="shared" si="85"/>
        <v>0</v>
      </c>
    </row>
    <row r="679" spans="1:9" hidden="1" outlineLevel="1">
      <c r="A679" s="858"/>
      <c r="B679" s="860"/>
      <c r="C679" s="401" t="s">
        <v>915</v>
      </c>
      <c r="D679" s="402">
        <v>0</v>
      </c>
      <c r="E679" s="402">
        <v>0</v>
      </c>
      <c r="F679" s="1058">
        <f t="shared" si="84"/>
        <v>0</v>
      </c>
      <c r="G679" s="402">
        <v>0</v>
      </c>
      <c r="H679" s="402">
        <v>0</v>
      </c>
      <c r="I679" s="1053">
        <f t="shared" si="85"/>
        <v>0</v>
      </c>
    </row>
    <row r="680" spans="1:9" hidden="1" outlineLevel="1">
      <c r="A680" s="858"/>
      <c r="B680" s="860" t="s">
        <v>916</v>
      </c>
      <c r="C680" s="401" t="s">
        <v>917</v>
      </c>
      <c r="D680" s="402">
        <v>0</v>
      </c>
      <c r="E680" s="402">
        <v>0</v>
      </c>
      <c r="F680" s="1058">
        <f t="shared" si="84"/>
        <v>0</v>
      </c>
      <c r="G680" s="402">
        <v>0</v>
      </c>
      <c r="H680" s="402">
        <v>0</v>
      </c>
      <c r="I680" s="1053">
        <f t="shared" si="85"/>
        <v>0</v>
      </c>
    </row>
    <row r="681" spans="1:9" hidden="1" outlineLevel="1">
      <c r="A681" s="858"/>
      <c r="B681" s="860"/>
      <c r="C681" s="401" t="s">
        <v>918</v>
      </c>
      <c r="D681" s="402">
        <v>0</v>
      </c>
      <c r="E681" s="402">
        <v>0</v>
      </c>
      <c r="F681" s="1058">
        <f t="shared" si="84"/>
        <v>0</v>
      </c>
      <c r="G681" s="402">
        <v>0</v>
      </c>
      <c r="H681" s="402">
        <v>0</v>
      </c>
      <c r="I681" s="1053">
        <f t="shared" si="85"/>
        <v>0</v>
      </c>
    </row>
    <row r="682" spans="1:9" hidden="1" outlineLevel="1">
      <c r="A682" s="858"/>
      <c r="B682" s="860"/>
      <c r="C682" s="401" t="s">
        <v>919</v>
      </c>
      <c r="D682" s="402">
        <v>0</v>
      </c>
      <c r="E682" s="402">
        <v>0</v>
      </c>
      <c r="F682" s="1058">
        <f t="shared" si="84"/>
        <v>0</v>
      </c>
      <c r="G682" s="402">
        <v>0</v>
      </c>
      <c r="H682" s="402">
        <v>0</v>
      </c>
      <c r="I682" s="1053">
        <f t="shared" si="85"/>
        <v>0</v>
      </c>
    </row>
    <row r="683" spans="1:9" ht="22.5" hidden="1" outlineLevel="1">
      <c r="A683" s="858"/>
      <c r="B683" s="860"/>
      <c r="C683" s="401" t="s">
        <v>920</v>
      </c>
      <c r="D683" s="403">
        <v>0</v>
      </c>
      <c r="E683" s="403">
        <v>1</v>
      </c>
      <c r="F683" s="1058">
        <f t="shared" si="84"/>
        <v>1</v>
      </c>
      <c r="G683" s="402">
        <v>0</v>
      </c>
      <c r="H683" s="402">
        <v>0</v>
      </c>
      <c r="I683" s="1053">
        <f t="shared" si="85"/>
        <v>0</v>
      </c>
    </row>
    <row r="684" spans="1:9" ht="33.75" hidden="1" outlineLevel="1">
      <c r="A684" s="859"/>
      <c r="B684" s="401" t="s">
        <v>921</v>
      </c>
      <c r="C684" s="401" t="s">
        <v>922</v>
      </c>
      <c r="D684" s="402">
        <v>1</v>
      </c>
      <c r="E684" s="402">
        <v>0</v>
      </c>
      <c r="F684" s="1058">
        <f t="shared" si="84"/>
        <v>1</v>
      </c>
      <c r="G684" s="402">
        <v>0</v>
      </c>
      <c r="H684" s="402">
        <v>0</v>
      </c>
      <c r="I684" s="1053">
        <f t="shared" si="85"/>
        <v>0</v>
      </c>
    </row>
    <row r="685" spans="1:9" collapsed="1">
      <c r="A685" s="852" t="s">
        <v>923</v>
      </c>
      <c r="B685" s="852"/>
      <c r="C685" s="852"/>
      <c r="D685" s="243">
        <f t="shared" ref="D685:I685" si="91">SUM(D686:D690)</f>
        <v>0</v>
      </c>
      <c r="E685" s="243">
        <f t="shared" si="91"/>
        <v>1</v>
      </c>
      <c r="F685" s="1057">
        <f t="shared" si="91"/>
        <v>1</v>
      </c>
      <c r="G685" s="243">
        <f t="shared" si="91"/>
        <v>0</v>
      </c>
      <c r="H685" s="243">
        <f t="shared" si="91"/>
        <v>0</v>
      </c>
      <c r="I685" s="1052">
        <f t="shared" si="91"/>
        <v>0</v>
      </c>
    </row>
    <row r="686" spans="1:9" ht="22.5" hidden="1" outlineLevel="1">
      <c r="A686" s="856" t="s">
        <v>923</v>
      </c>
      <c r="B686" s="401" t="s">
        <v>924</v>
      </c>
      <c r="C686" s="401" t="s">
        <v>925</v>
      </c>
      <c r="D686" s="403">
        <v>0</v>
      </c>
      <c r="E686" s="403">
        <v>1</v>
      </c>
      <c r="F686" s="1058">
        <f t="shared" si="84"/>
        <v>1</v>
      </c>
      <c r="G686" s="402">
        <v>0</v>
      </c>
      <c r="H686" s="402">
        <v>0</v>
      </c>
      <c r="I686" s="1053">
        <f t="shared" si="85"/>
        <v>0</v>
      </c>
    </row>
    <row r="687" spans="1:9" hidden="1" outlineLevel="1">
      <c r="A687" s="856"/>
      <c r="B687" s="860" t="s">
        <v>926</v>
      </c>
      <c r="C687" s="401" t="s">
        <v>927</v>
      </c>
      <c r="D687" s="402">
        <v>0</v>
      </c>
      <c r="E687" s="402">
        <v>0</v>
      </c>
      <c r="F687" s="1058">
        <f t="shared" si="84"/>
        <v>0</v>
      </c>
      <c r="G687" s="402">
        <v>0</v>
      </c>
      <c r="H687" s="402">
        <v>0</v>
      </c>
      <c r="I687" s="1053">
        <f t="shared" si="85"/>
        <v>0</v>
      </c>
    </row>
    <row r="688" spans="1:9" ht="22.5" hidden="1" outlineLevel="1">
      <c r="A688" s="856"/>
      <c r="B688" s="860"/>
      <c r="C688" s="401" t="s">
        <v>928</v>
      </c>
      <c r="D688" s="402">
        <v>0</v>
      </c>
      <c r="E688" s="402">
        <v>0</v>
      </c>
      <c r="F688" s="1058">
        <f t="shared" si="84"/>
        <v>0</v>
      </c>
      <c r="G688" s="402">
        <v>0</v>
      </c>
      <c r="H688" s="402">
        <v>0</v>
      </c>
      <c r="I688" s="1053">
        <f t="shared" si="85"/>
        <v>0</v>
      </c>
    </row>
    <row r="689" spans="1:9" hidden="1" outlineLevel="1">
      <c r="A689" s="856"/>
      <c r="B689" s="860"/>
      <c r="C689" s="401" t="s">
        <v>929</v>
      </c>
      <c r="D689" s="402">
        <v>0</v>
      </c>
      <c r="E689" s="402">
        <v>0</v>
      </c>
      <c r="F689" s="1058">
        <f t="shared" si="84"/>
        <v>0</v>
      </c>
      <c r="G689" s="402">
        <v>0</v>
      </c>
      <c r="H689" s="402">
        <v>0</v>
      </c>
      <c r="I689" s="1053">
        <f t="shared" si="85"/>
        <v>0</v>
      </c>
    </row>
    <row r="690" spans="1:9" ht="22.5" hidden="1" outlineLevel="1">
      <c r="A690" s="856"/>
      <c r="B690" s="401" t="s">
        <v>930</v>
      </c>
      <c r="C690" s="401" t="s">
        <v>931</v>
      </c>
      <c r="D690" s="403">
        <v>0</v>
      </c>
      <c r="E690" s="403">
        <v>0</v>
      </c>
      <c r="F690" s="1058">
        <f t="shared" si="84"/>
        <v>0</v>
      </c>
      <c r="G690" s="402">
        <v>0</v>
      </c>
      <c r="H690" s="402">
        <v>0</v>
      </c>
      <c r="I690" s="1053">
        <f t="shared" si="85"/>
        <v>0</v>
      </c>
    </row>
    <row r="691" spans="1:9" collapsed="1">
      <c r="A691" s="852" t="s">
        <v>932</v>
      </c>
      <c r="B691" s="852"/>
      <c r="C691" s="852"/>
      <c r="D691" s="243">
        <f t="shared" ref="D691:I691" si="92">SUM(D692:D695)</f>
        <v>0</v>
      </c>
      <c r="E691" s="243">
        <f t="shared" si="92"/>
        <v>0</v>
      </c>
      <c r="F691" s="1057">
        <f t="shared" si="92"/>
        <v>0</v>
      </c>
      <c r="G691" s="243">
        <f t="shared" si="92"/>
        <v>0</v>
      </c>
      <c r="H691" s="243">
        <f t="shared" si="92"/>
        <v>0</v>
      </c>
      <c r="I691" s="1052">
        <f t="shared" si="92"/>
        <v>0</v>
      </c>
    </row>
    <row r="692" spans="1:9" ht="22.5" hidden="1" outlineLevel="1">
      <c r="A692" s="856" t="s">
        <v>932</v>
      </c>
      <c r="B692" s="401" t="s">
        <v>933</v>
      </c>
      <c r="C692" s="401" t="s">
        <v>934</v>
      </c>
      <c r="D692" s="402">
        <v>0</v>
      </c>
      <c r="E692" s="402">
        <v>0</v>
      </c>
      <c r="F692" s="1058">
        <f t="shared" si="84"/>
        <v>0</v>
      </c>
      <c r="G692" s="402">
        <v>0</v>
      </c>
      <c r="H692" s="402">
        <v>0</v>
      </c>
      <c r="I692" s="1053">
        <f t="shared" si="85"/>
        <v>0</v>
      </c>
    </row>
    <row r="693" spans="1:9" ht="67.5" hidden="1" outlineLevel="1">
      <c r="A693" s="856"/>
      <c r="B693" s="401" t="s">
        <v>935</v>
      </c>
      <c r="C693" s="401" t="s">
        <v>936</v>
      </c>
      <c r="D693" s="402">
        <v>0</v>
      </c>
      <c r="E693" s="402">
        <v>0</v>
      </c>
      <c r="F693" s="1058">
        <f t="shared" si="84"/>
        <v>0</v>
      </c>
      <c r="G693" s="402">
        <v>0</v>
      </c>
      <c r="H693" s="402">
        <v>0</v>
      </c>
      <c r="I693" s="1053">
        <f t="shared" si="85"/>
        <v>0</v>
      </c>
    </row>
    <row r="694" spans="1:9" ht="45" hidden="1" outlineLevel="1">
      <c r="A694" s="856"/>
      <c r="B694" s="401" t="s">
        <v>937</v>
      </c>
      <c r="C694" s="401" t="s">
        <v>938</v>
      </c>
      <c r="D694" s="402">
        <v>0</v>
      </c>
      <c r="E694" s="402">
        <v>0</v>
      </c>
      <c r="F694" s="1058">
        <f t="shared" si="84"/>
        <v>0</v>
      </c>
      <c r="G694" s="402">
        <v>0</v>
      </c>
      <c r="H694" s="402">
        <v>0</v>
      </c>
      <c r="I694" s="1053">
        <f t="shared" si="85"/>
        <v>0</v>
      </c>
    </row>
    <row r="695" spans="1:9" ht="22.5" hidden="1" outlineLevel="1">
      <c r="A695" s="856"/>
      <c r="B695" s="401" t="s">
        <v>939</v>
      </c>
      <c r="C695" s="401" t="s">
        <v>940</v>
      </c>
      <c r="D695" s="402">
        <v>0</v>
      </c>
      <c r="E695" s="402">
        <v>0</v>
      </c>
      <c r="F695" s="1058">
        <f t="shared" si="84"/>
        <v>0</v>
      </c>
      <c r="G695" s="402">
        <v>0</v>
      </c>
      <c r="H695" s="402">
        <v>0</v>
      </c>
      <c r="I695" s="1053">
        <f t="shared" si="85"/>
        <v>0</v>
      </c>
    </row>
    <row r="696" spans="1:9" collapsed="1">
      <c r="A696" s="852" t="s">
        <v>941</v>
      </c>
      <c r="B696" s="852"/>
      <c r="C696" s="852"/>
      <c r="D696" s="243">
        <f t="shared" ref="D696:I696" si="93">SUM(D697:D699)</f>
        <v>0</v>
      </c>
      <c r="E696" s="243">
        <f t="shared" si="93"/>
        <v>0</v>
      </c>
      <c r="F696" s="1057">
        <f t="shared" si="93"/>
        <v>0</v>
      </c>
      <c r="G696" s="243">
        <f t="shared" si="93"/>
        <v>0</v>
      </c>
      <c r="H696" s="243">
        <f t="shared" si="93"/>
        <v>0</v>
      </c>
      <c r="I696" s="1052">
        <f t="shared" si="93"/>
        <v>0</v>
      </c>
    </row>
    <row r="697" spans="1:9" ht="67.5" hidden="1" outlineLevel="1">
      <c r="A697" s="856" t="s">
        <v>941</v>
      </c>
      <c r="B697" s="401" t="s">
        <v>942</v>
      </c>
      <c r="C697" s="401" t="s">
        <v>943</v>
      </c>
      <c r="D697" s="402">
        <v>0</v>
      </c>
      <c r="E697" s="402">
        <v>0</v>
      </c>
      <c r="F697" s="1058">
        <f t="shared" si="84"/>
        <v>0</v>
      </c>
      <c r="G697" s="402">
        <v>0</v>
      </c>
      <c r="H697" s="402">
        <v>0</v>
      </c>
      <c r="I697" s="1053">
        <f t="shared" si="85"/>
        <v>0</v>
      </c>
    </row>
    <row r="698" spans="1:9" hidden="1" outlineLevel="1">
      <c r="A698" s="856"/>
      <c r="B698" s="860" t="s">
        <v>944</v>
      </c>
      <c r="C698" s="401" t="s">
        <v>945</v>
      </c>
      <c r="D698" s="402">
        <v>0</v>
      </c>
      <c r="E698" s="402">
        <v>0</v>
      </c>
      <c r="F698" s="1058">
        <f t="shared" si="84"/>
        <v>0</v>
      </c>
      <c r="G698" s="402">
        <v>0</v>
      </c>
      <c r="H698" s="402">
        <v>0</v>
      </c>
      <c r="I698" s="1053">
        <f t="shared" si="85"/>
        <v>0</v>
      </c>
    </row>
    <row r="699" spans="1:9" ht="33.75" hidden="1" outlineLevel="1">
      <c r="A699" s="856"/>
      <c r="B699" s="860"/>
      <c r="C699" s="401" t="s">
        <v>946</v>
      </c>
      <c r="D699" s="402">
        <v>0</v>
      </c>
      <c r="E699" s="402">
        <v>0</v>
      </c>
      <c r="F699" s="1058">
        <f t="shared" si="84"/>
        <v>0</v>
      </c>
      <c r="G699" s="402">
        <v>0</v>
      </c>
      <c r="H699" s="402">
        <v>0</v>
      </c>
      <c r="I699" s="1053">
        <f t="shared" si="85"/>
        <v>0</v>
      </c>
    </row>
    <row r="700" spans="1:9" collapsed="1">
      <c r="A700" s="852" t="s">
        <v>947</v>
      </c>
      <c r="B700" s="852"/>
      <c r="C700" s="852"/>
      <c r="D700" s="243">
        <f t="shared" ref="D700:I700" si="94">SUM(D701:D704)</f>
        <v>0</v>
      </c>
      <c r="E700" s="243">
        <f t="shared" si="94"/>
        <v>0</v>
      </c>
      <c r="F700" s="1057">
        <f t="shared" si="94"/>
        <v>0</v>
      </c>
      <c r="G700" s="243">
        <f t="shared" si="94"/>
        <v>0</v>
      </c>
      <c r="H700" s="243">
        <f t="shared" si="94"/>
        <v>0</v>
      </c>
      <c r="I700" s="1052">
        <f t="shared" si="94"/>
        <v>0</v>
      </c>
    </row>
    <row r="701" spans="1:9" ht="22.5" hidden="1" outlineLevel="1">
      <c r="A701" s="856" t="s">
        <v>947</v>
      </c>
      <c r="B701" s="860" t="s">
        <v>948</v>
      </c>
      <c r="C701" s="401" t="s">
        <v>949</v>
      </c>
      <c r="D701" s="402">
        <v>0</v>
      </c>
      <c r="E701" s="402">
        <v>0</v>
      </c>
      <c r="F701" s="1058">
        <f t="shared" si="84"/>
        <v>0</v>
      </c>
      <c r="G701" s="402">
        <v>0</v>
      </c>
      <c r="H701" s="402">
        <v>0</v>
      </c>
      <c r="I701" s="1053">
        <f t="shared" si="85"/>
        <v>0</v>
      </c>
    </row>
    <row r="702" spans="1:9" hidden="1" outlineLevel="1">
      <c r="A702" s="856"/>
      <c r="B702" s="860"/>
      <c r="C702" s="401" t="s">
        <v>950</v>
      </c>
      <c r="D702" s="402">
        <v>0</v>
      </c>
      <c r="E702" s="402">
        <v>0</v>
      </c>
      <c r="F702" s="1058">
        <f t="shared" si="84"/>
        <v>0</v>
      </c>
      <c r="G702" s="402">
        <v>0</v>
      </c>
      <c r="H702" s="402">
        <v>0</v>
      </c>
      <c r="I702" s="1053">
        <f t="shared" si="85"/>
        <v>0</v>
      </c>
    </row>
    <row r="703" spans="1:9" hidden="1" outlineLevel="1">
      <c r="A703" s="856"/>
      <c r="B703" s="860"/>
      <c r="C703" s="401" t="s">
        <v>951</v>
      </c>
      <c r="D703" s="402">
        <v>0</v>
      </c>
      <c r="E703" s="402">
        <v>0</v>
      </c>
      <c r="F703" s="1058">
        <f t="shared" si="84"/>
        <v>0</v>
      </c>
      <c r="G703" s="402">
        <v>0</v>
      </c>
      <c r="H703" s="402">
        <v>0</v>
      </c>
      <c r="I703" s="1053">
        <f t="shared" si="85"/>
        <v>0</v>
      </c>
    </row>
    <row r="704" spans="1:9" hidden="1" outlineLevel="1">
      <c r="A704" s="856"/>
      <c r="B704" s="860"/>
      <c r="C704" s="401" t="s">
        <v>952</v>
      </c>
      <c r="D704" s="402">
        <v>0</v>
      </c>
      <c r="E704" s="402">
        <v>0</v>
      </c>
      <c r="F704" s="1058">
        <f t="shared" si="84"/>
        <v>0</v>
      </c>
      <c r="G704" s="402">
        <v>0</v>
      </c>
      <c r="H704" s="402">
        <v>0</v>
      </c>
      <c r="I704" s="1053">
        <f t="shared" si="85"/>
        <v>0</v>
      </c>
    </row>
    <row r="705" spans="1:9" collapsed="1">
      <c r="A705" s="852" t="s">
        <v>953</v>
      </c>
      <c r="B705" s="852"/>
      <c r="C705" s="852"/>
      <c r="D705" s="243">
        <f t="shared" ref="D705:I705" si="95">SUM(D706:D709)</f>
        <v>0</v>
      </c>
      <c r="E705" s="243">
        <f t="shared" si="95"/>
        <v>0</v>
      </c>
      <c r="F705" s="1057">
        <f t="shared" si="95"/>
        <v>0</v>
      </c>
      <c r="G705" s="243">
        <f t="shared" si="95"/>
        <v>0</v>
      </c>
      <c r="H705" s="243">
        <f t="shared" si="95"/>
        <v>0</v>
      </c>
      <c r="I705" s="1052">
        <f t="shared" si="95"/>
        <v>0</v>
      </c>
    </row>
    <row r="706" spans="1:9" hidden="1" outlineLevel="1">
      <c r="A706" s="856" t="s">
        <v>953</v>
      </c>
      <c r="B706" s="860" t="s">
        <v>954</v>
      </c>
      <c r="C706" s="401" t="s">
        <v>955</v>
      </c>
      <c r="D706" s="402">
        <v>0</v>
      </c>
      <c r="E706" s="402">
        <v>0</v>
      </c>
      <c r="F706" s="1058">
        <f t="shared" si="84"/>
        <v>0</v>
      </c>
      <c r="G706" s="402">
        <v>0</v>
      </c>
      <c r="H706" s="402">
        <v>0</v>
      </c>
      <c r="I706" s="1053">
        <f t="shared" si="85"/>
        <v>0</v>
      </c>
    </row>
    <row r="707" spans="1:9" hidden="1" outlineLevel="1">
      <c r="A707" s="856"/>
      <c r="B707" s="860"/>
      <c r="C707" s="401" t="s">
        <v>956</v>
      </c>
      <c r="D707" s="402">
        <v>0</v>
      </c>
      <c r="E707" s="402">
        <v>0</v>
      </c>
      <c r="F707" s="1058">
        <f t="shared" si="84"/>
        <v>0</v>
      </c>
      <c r="G707" s="402">
        <v>0</v>
      </c>
      <c r="H707" s="402">
        <v>0</v>
      </c>
      <c r="I707" s="1053">
        <f t="shared" si="85"/>
        <v>0</v>
      </c>
    </row>
    <row r="708" spans="1:9" ht="22.5" hidden="1" outlineLevel="1">
      <c r="A708" s="856"/>
      <c r="B708" s="860"/>
      <c r="C708" s="401" t="s">
        <v>957</v>
      </c>
      <c r="D708" s="402">
        <v>0</v>
      </c>
      <c r="E708" s="402">
        <v>0</v>
      </c>
      <c r="F708" s="1058">
        <f t="shared" si="84"/>
        <v>0</v>
      </c>
      <c r="G708" s="402">
        <v>0</v>
      </c>
      <c r="H708" s="402">
        <v>0</v>
      </c>
      <c r="I708" s="1053">
        <f t="shared" si="85"/>
        <v>0</v>
      </c>
    </row>
    <row r="709" spans="1:9" ht="22.5" hidden="1" outlineLevel="1">
      <c r="A709" s="856"/>
      <c r="B709" s="860"/>
      <c r="C709" s="401" t="s">
        <v>958</v>
      </c>
      <c r="D709" s="402">
        <v>0</v>
      </c>
      <c r="E709" s="402">
        <v>0</v>
      </c>
      <c r="F709" s="1058">
        <f t="shared" si="84"/>
        <v>0</v>
      </c>
      <c r="G709" s="402">
        <v>0</v>
      </c>
      <c r="H709" s="402">
        <v>0</v>
      </c>
      <c r="I709" s="1053">
        <f t="shared" si="85"/>
        <v>0</v>
      </c>
    </row>
    <row r="710" spans="1:9" collapsed="1">
      <c r="A710" s="852" t="s">
        <v>959</v>
      </c>
      <c r="B710" s="852"/>
      <c r="C710" s="852"/>
      <c r="D710" s="243">
        <v>0</v>
      </c>
      <c r="E710" s="243">
        <v>0</v>
      </c>
      <c r="F710" s="1057">
        <f t="shared" si="84"/>
        <v>0</v>
      </c>
      <c r="G710" s="243">
        <v>0</v>
      </c>
      <c r="H710" s="243">
        <v>0</v>
      </c>
      <c r="I710" s="1052">
        <f t="shared" si="85"/>
        <v>0</v>
      </c>
    </row>
    <row r="711" spans="1:9" collapsed="1">
      <c r="A711" s="852" t="s">
        <v>960</v>
      </c>
      <c r="B711" s="852"/>
      <c r="C711" s="852"/>
      <c r="D711" s="243">
        <f t="shared" ref="D711:I711" si="96">SUM(D712:D718)</f>
        <v>1</v>
      </c>
      <c r="E711" s="243">
        <f t="shared" si="96"/>
        <v>0</v>
      </c>
      <c r="F711" s="1057">
        <f t="shared" si="96"/>
        <v>1</v>
      </c>
      <c r="G711" s="243">
        <f t="shared" si="96"/>
        <v>0</v>
      </c>
      <c r="H711" s="243">
        <f t="shared" si="96"/>
        <v>0</v>
      </c>
      <c r="I711" s="1052">
        <f t="shared" si="96"/>
        <v>0</v>
      </c>
    </row>
    <row r="712" spans="1:9" hidden="1" outlineLevel="1">
      <c r="A712" s="856" t="s">
        <v>960</v>
      </c>
      <c r="B712" s="860" t="s">
        <v>961</v>
      </c>
      <c r="C712" s="401" t="s">
        <v>962</v>
      </c>
      <c r="D712" s="402">
        <v>0</v>
      </c>
      <c r="E712" s="402">
        <v>0</v>
      </c>
      <c r="F712" s="1058">
        <f t="shared" si="84"/>
        <v>0</v>
      </c>
      <c r="G712" s="402">
        <v>0</v>
      </c>
      <c r="H712" s="402">
        <v>0</v>
      </c>
      <c r="I712" s="1053">
        <f t="shared" si="85"/>
        <v>0</v>
      </c>
    </row>
    <row r="713" spans="1:9" hidden="1" outlineLevel="1">
      <c r="A713" s="856"/>
      <c r="B713" s="860"/>
      <c r="C713" s="401" t="s">
        <v>963</v>
      </c>
      <c r="D713" s="402">
        <v>0</v>
      </c>
      <c r="E713" s="402">
        <v>0</v>
      </c>
      <c r="F713" s="1058">
        <f t="shared" si="84"/>
        <v>0</v>
      </c>
      <c r="G713" s="402">
        <v>0</v>
      </c>
      <c r="H713" s="402">
        <v>0</v>
      </c>
      <c r="I713" s="1053">
        <f t="shared" si="85"/>
        <v>0</v>
      </c>
    </row>
    <row r="714" spans="1:9" ht="22.5" hidden="1" outlineLevel="1">
      <c r="A714" s="856"/>
      <c r="B714" s="860"/>
      <c r="C714" s="401" t="s">
        <v>964</v>
      </c>
      <c r="D714" s="402">
        <v>0</v>
      </c>
      <c r="E714" s="402">
        <v>0</v>
      </c>
      <c r="F714" s="1058">
        <f t="shared" si="84"/>
        <v>0</v>
      </c>
      <c r="G714" s="402">
        <v>0</v>
      </c>
      <c r="H714" s="402">
        <v>0</v>
      </c>
      <c r="I714" s="1053">
        <f t="shared" si="85"/>
        <v>0</v>
      </c>
    </row>
    <row r="715" spans="1:9" hidden="1" outlineLevel="1">
      <c r="A715" s="856"/>
      <c r="B715" s="860"/>
      <c r="C715" s="401" t="s">
        <v>965</v>
      </c>
      <c r="D715" s="402">
        <v>0</v>
      </c>
      <c r="E715" s="402">
        <v>0</v>
      </c>
      <c r="F715" s="1058">
        <f t="shared" si="84"/>
        <v>0</v>
      </c>
      <c r="G715" s="402">
        <v>0</v>
      </c>
      <c r="H715" s="402">
        <v>0</v>
      </c>
      <c r="I715" s="1053">
        <f t="shared" si="85"/>
        <v>0</v>
      </c>
    </row>
    <row r="716" spans="1:9" ht="22.5" hidden="1" outlineLevel="1">
      <c r="A716" s="856"/>
      <c r="B716" s="860" t="s">
        <v>966</v>
      </c>
      <c r="C716" s="401" t="s">
        <v>967</v>
      </c>
      <c r="D716" s="402">
        <v>1</v>
      </c>
      <c r="E716" s="402">
        <v>0</v>
      </c>
      <c r="F716" s="1058">
        <f t="shared" si="84"/>
        <v>1</v>
      </c>
      <c r="G716" s="402">
        <v>0</v>
      </c>
      <c r="H716" s="402">
        <v>0</v>
      </c>
      <c r="I716" s="1053">
        <f t="shared" si="85"/>
        <v>0</v>
      </c>
    </row>
    <row r="717" spans="1:9" ht="22.5" hidden="1" outlineLevel="1">
      <c r="A717" s="856"/>
      <c r="B717" s="860"/>
      <c r="C717" s="401" t="s">
        <v>968</v>
      </c>
      <c r="D717" s="402">
        <v>0</v>
      </c>
      <c r="E717" s="402">
        <v>0</v>
      </c>
      <c r="F717" s="1058">
        <f t="shared" si="84"/>
        <v>0</v>
      </c>
      <c r="G717" s="402">
        <v>0</v>
      </c>
      <c r="H717" s="402">
        <v>0</v>
      </c>
      <c r="I717" s="1053">
        <f t="shared" si="85"/>
        <v>0</v>
      </c>
    </row>
    <row r="718" spans="1:9" hidden="1" outlineLevel="1">
      <c r="A718" s="856"/>
      <c r="B718" s="860"/>
      <c r="C718" s="401" t="s">
        <v>969</v>
      </c>
      <c r="D718" s="402">
        <v>0</v>
      </c>
      <c r="E718" s="402">
        <v>0</v>
      </c>
      <c r="F718" s="1058">
        <f t="shared" si="84"/>
        <v>0</v>
      </c>
      <c r="G718" s="402">
        <v>0</v>
      </c>
      <c r="H718" s="402">
        <v>0</v>
      </c>
      <c r="I718" s="1053">
        <f t="shared" si="85"/>
        <v>0</v>
      </c>
    </row>
    <row r="719" spans="1:9" collapsed="1">
      <c r="A719" s="852" t="s">
        <v>970</v>
      </c>
      <c r="B719" s="852"/>
      <c r="C719" s="852"/>
      <c r="D719" s="243">
        <f t="shared" ref="D719:I719" si="97">SUM(D720:D725)</f>
        <v>0</v>
      </c>
      <c r="E719" s="243">
        <f t="shared" si="97"/>
        <v>0</v>
      </c>
      <c r="F719" s="1057">
        <f t="shared" si="97"/>
        <v>0</v>
      </c>
      <c r="G719" s="243">
        <f t="shared" si="97"/>
        <v>0</v>
      </c>
      <c r="H719" s="243">
        <f t="shared" si="97"/>
        <v>0</v>
      </c>
      <c r="I719" s="1052">
        <f t="shared" si="97"/>
        <v>0</v>
      </c>
    </row>
    <row r="720" spans="1:9" hidden="1" outlineLevel="1">
      <c r="A720" s="856" t="s">
        <v>970</v>
      </c>
      <c r="B720" s="860" t="s">
        <v>971</v>
      </c>
      <c r="C720" s="401" t="s">
        <v>972</v>
      </c>
      <c r="D720" s="402">
        <v>0</v>
      </c>
      <c r="E720" s="402">
        <v>0</v>
      </c>
      <c r="F720" s="1058">
        <f t="shared" si="84"/>
        <v>0</v>
      </c>
      <c r="G720" s="402">
        <v>0</v>
      </c>
      <c r="H720" s="402">
        <v>0</v>
      </c>
      <c r="I720" s="1053">
        <f t="shared" si="85"/>
        <v>0</v>
      </c>
    </row>
    <row r="721" spans="1:9" ht="22.5" hidden="1" outlineLevel="1">
      <c r="A721" s="856"/>
      <c r="B721" s="860"/>
      <c r="C721" s="401" t="s">
        <v>973</v>
      </c>
      <c r="D721" s="402">
        <v>0</v>
      </c>
      <c r="E721" s="402">
        <v>0</v>
      </c>
      <c r="F721" s="1058">
        <f t="shared" si="84"/>
        <v>0</v>
      </c>
      <c r="G721" s="402">
        <v>0</v>
      </c>
      <c r="H721" s="402">
        <v>0</v>
      </c>
      <c r="I721" s="1053">
        <f t="shared" si="85"/>
        <v>0</v>
      </c>
    </row>
    <row r="722" spans="1:9" ht="22.5" hidden="1" outlineLevel="1">
      <c r="A722" s="856"/>
      <c r="B722" s="401" t="s">
        <v>974</v>
      </c>
      <c r="C722" s="401" t="s">
        <v>975</v>
      </c>
      <c r="D722" s="402">
        <v>0</v>
      </c>
      <c r="E722" s="402">
        <v>0</v>
      </c>
      <c r="F722" s="1058">
        <f t="shared" si="84"/>
        <v>0</v>
      </c>
      <c r="G722" s="402">
        <v>0</v>
      </c>
      <c r="H722" s="402">
        <v>0</v>
      </c>
      <c r="I722" s="1053">
        <f t="shared" si="85"/>
        <v>0</v>
      </c>
    </row>
    <row r="723" spans="1:9" hidden="1" outlineLevel="1">
      <c r="A723" s="856"/>
      <c r="B723" s="860" t="s">
        <v>976</v>
      </c>
      <c r="C723" s="401" t="s">
        <v>977</v>
      </c>
      <c r="D723" s="402">
        <v>0</v>
      </c>
      <c r="E723" s="402">
        <v>0</v>
      </c>
      <c r="F723" s="1058">
        <f t="shared" si="84"/>
        <v>0</v>
      </c>
      <c r="G723" s="402">
        <v>0</v>
      </c>
      <c r="H723" s="402">
        <v>0</v>
      </c>
      <c r="I723" s="1053">
        <f t="shared" si="85"/>
        <v>0</v>
      </c>
    </row>
    <row r="724" spans="1:9" hidden="1" outlineLevel="1">
      <c r="A724" s="856"/>
      <c r="B724" s="860"/>
      <c r="C724" s="401" t="s">
        <v>978</v>
      </c>
      <c r="D724" s="402">
        <v>0</v>
      </c>
      <c r="E724" s="402">
        <v>0</v>
      </c>
      <c r="F724" s="1058">
        <f t="shared" si="84"/>
        <v>0</v>
      </c>
      <c r="G724" s="402">
        <v>0</v>
      </c>
      <c r="H724" s="402">
        <v>0</v>
      </c>
      <c r="I724" s="1053">
        <f t="shared" si="85"/>
        <v>0</v>
      </c>
    </row>
    <row r="725" spans="1:9" ht="22.5" hidden="1" outlineLevel="1">
      <c r="A725" s="856"/>
      <c r="B725" s="860"/>
      <c r="C725" s="401" t="s">
        <v>979</v>
      </c>
      <c r="D725" s="402">
        <v>0</v>
      </c>
      <c r="E725" s="402">
        <v>0</v>
      </c>
      <c r="F725" s="1058">
        <f t="shared" si="84"/>
        <v>0</v>
      </c>
      <c r="G725" s="402">
        <v>0</v>
      </c>
      <c r="H725" s="402">
        <v>0</v>
      </c>
      <c r="I725" s="1053">
        <f t="shared" si="85"/>
        <v>0</v>
      </c>
    </row>
    <row r="726" spans="1:9" collapsed="1">
      <c r="A726" s="852" t="s">
        <v>980</v>
      </c>
      <c r="B726" s="852"/>
      <c r="C726" s="852"/>
      <c r="D726" s="243">
        <f t="shared" ref="D726:I726" si="98">SUM(D727:D734)</f>
        <v>4</v>
      </c>
      <c r="E726" s="243">
        <f t="shared" si="98"/>
        <v>1</v>
      </c>
      <c r="F726" s="1057">
        <f t="shared" si="98"/>
        <v>5</v>
      </c>
      <c r="G726" s="243">
        <f t="shared" si="98"/>
        <v>0</v>
      </c>
      <c r="H726" s="243">
        <f t="shared" si="98"/>
        <v>0</v>
      </c>
      <c r="I726" s="1052">
        <f t="shared" si="98"/>
        <v>0</v>
      </c>
    </row>
    <row r="727" spans="1:9" ht="22.5" hidden="1" outlineLevel="1">
      <c r="A727" s="856" t="s">
        <v>980</v>
      </c>
      <c r="B727" s="860" t="s">
        <v>981</v>
      </c>
      <c r="C727" s="401" t="s">
        <v>982</v>
      </c>
      <c r="D727" s="403">
        <v>0</v>
      </c>
      <c r="E727" s="402">
        <v>0</v>
      </c>
      <c r="F727" s="1058">
        <f t="shared" si="84"/>
        <v>0</v>
      </c>
      <c r="G727" s="402">
        <v>0</v>
      </c>
      <c r="H727" s="402">
        <v>0</v>
      </c>
      <c r="I727" s="1053">
        <f t="shared" si="85"/>
        <v>0</v>
      </c>
    </row>
    <row r="728" spans="1:9" hidden="1" outlineLevel="1">
      <c r="A728" s="856"/>
      <c r="B728" s="860"/>
      <c r="C728" s="401" t="s">
        <v>983</v>
      </c>
      <c r="D728" s="402">
        <v>0</v>
      </c>
      <c r="E728" s="402">
        <v>0</v>
      </c>
      <c r="F728" s="1058">
        <f t="shared" si="84"/>
        <v>0</v>
      </c>
      <c r="G728" s="402">
        <v>0</v>
      </c>
      <c r="H728" s="402">
        <v>0</v>
      </c>
      <c r="I728" s="1053">
        <f t="shared" si="85"/>
        <v>0</v>
      </c>
    </row>
    <row r="729" spans="1:9" hidden="1" outlineLevel="1">
      <c r="A729" s="856"/>
      <c r="B729" s="860" t="s">
        <v>984</v>
      </c>
      <c r="C729" s="401" t="s">
        <v>985</v>
      </c>
      <c r="D729" s="403">
        <v>1</v>
      </c>
      <c r="E729" s="402">
        <v>1</v>
      </c>
      <c r="F729" s="1058">
        <f t="shared" ref="F729:F747" si="99">+E729+D729</f>
        <v>2</v>
      </c>
      <c r="G729" s="402">
        <v>0</v>
      </c>
      <c r="H729" s="402">
        <v>0</v>
      </c>
      <c r="I729" s="1053">
        <f t="shared" ref="I729:I747" si="100">+H729+G729</f>
        <v>0</v>
      </c>
    </row>
    <row r="730" spans="1:9" ht="22.5" hidden="1" outlineLevel="1">
      <c r="A730" s="856"/>
      <c r="B730" s="860"/>
      <c r="C730" s="401" t="s">
        <v>986</v>
      </c>
      <c r="D730" s="402">
        <v>0</v>
      </c>
      <c r="E730" s="402">
        <v>0</v>
      </c>
      <c r="F730" s="1058">
        <f t="shared" si="99"/>
        <v>0</v>
      </c>
      <c r="G730" s="402">
        <v>0</v>
      </c>
      <c r="H730" s="402">
        <v>0</v>
      </c>
      <c r="I730" s="1053">
        <f t="shared" si="100"/>
        <v>0</v>
      </c>
    </row>
    <row r="731" spans="1:9" hidden="1" outlineLevel="1">
      <c r="A731" s="856"/>
      <c r="B731" s="860"/>
      <c r="C731" s="401" t="s">
        <v>987</v>
      </c>
      <c r="D731" s="402">
        <v>0</v>
      </c>
      <c r="E731" s="402">
        <v>0</v>
      </c>
      <c r="F731" s="1058">
        <f t="shared" si="99"/>
        <v>0</v>
      </c>
      <c r="G731" s="402">
        <v>0</v>
      </c>
      <c r="H731" s="402">
        <v>0</v>
      </c>
      <c r="I731" s="1053">
        <f t="shared" si="100"/>
        <v>0</v>
      </c>
    </row>
    <row r="732" spans="1:9" ht="22.5" hidden="1" outlineLevel="1">
      <c r="A732" s="856"/>
      <c r="B732" s="860"/>
      <c r="C732" s="401" t="s">
        <v>988</v>
      </c>
      <c r="D732" s="403">
        <v>3</v>
      </c>
      <c r="E732" s="402">
        <v>0</v>
      </c>
      <c r="F732" s="1058">
        <f t="shared" si="99"/>
        <v>3</v>
      </c>
      <c r="G732" s="402">
        <v>0</v>
      </c>
      <c r="H732" s="402">
        <v>0</v>
      </c>
      <c r="I732" s="1053">
        <f t="shared" si="100"/>
        <v>0</v>
      </c>
    </row>
    <row r="733" spans="1:9" hidden="1" outlineLevel="1">
      <c r="A733" s="856"/>
      <c r="B733" s="860"/>
      <c r="C733" s="401" t="s">
        <v>989</v>
      </c>
      <c r="D733" s="402">
        <v>0</v>
      </c>
      <c r="E733" s="402">
        <v>0</v>
      </c>
      <c r="F733" s="1058">
        <f t="shared" si="99"/>
        <v>0</v>
      </c>
      <c r="G733" s="402">
        <v>0</v>
      </c>
      <c r="H733" s="402">
        <v>0</v>
      </c>
      <c r="I733" s="1053">
        <f t="shared" si="100"/>
        <v>0</v>
      </c>
    </row>
    <row r="734" spans="1:9" ht="22.5" hidden="1" outlineLevel="1">
      <c r="A734" s="856"/>
      <c r="B734" s="860"/>
      <c r="C734" s="401" t="s">
        <v>990</v>
      </c>
      <c r="D734" s="402">
        <v>0</v>
      </c>
      <c r="E734" s="402">
        <v>0</v>
      </c>
      <c r="F734" s="1058">
        <f t="shared" si="99"/>
        <v>0</v>
      </c>
      <c r="G734" s="402">
        <v>0</v>
      </c>
      <c r="H734" s="402">
        <v>0</v>
      </c>
      <c r="I734" s="1053">
        <f t="shared" si="100"/>
        <v>0</v>
      </c>
    </row>
    <row r="735" spans="1:9" collapsed="1">
      <c r="A735" s="852" t="s">
        <v>991</v>
      </c>
      <c r="B735" s="852"/>
      <c r="C735" s="852"/>
      <c r="D735" s="243">
        <f t="shared" ref="D735:I735" si="101">SUM(D736:D742)</f>
        <v>7</v>
      </c>
      <c r="E735" s="243">
        <f t="shared" si="101"/>
        <v>2</v>
      </c>
      <c r="F735" s="1057">
        <f t="shared" si="101"/>
        <v>9</v>
      </c>
      <c r="G735" s="243">
        <f t="shared" si="101"/>
        <v>0</v>
      </c>
      <c r="H735" s="243">
        <f t="shared" si="101"/>
        <v>0</v>
      </c>
      <c r="I735" s="1052">
        <f t="shared" si="101"/>
        <v>0</v>
      </c>
    </row>
    <row r="736" spans="1:9" ht="22.5" hidden="1" outlineLevel="1">
      <c r="A736" s="856" t="s">
        <v>991</v>
      </c>
      <c r="B736" s="857" t="s">
        <v>992</v>
      </c>
      <c r="C736" s="401" t="s">
        <v>993</v>
      </c>
      <c r="D736" s="402">
        <v>1</v>
      </c>
      <c r="E736" s="402">
        <v>0</v>
      </c>
      <c r="F736" s="1058">
        <f t="shared" si="99"/>
        <v>1</v>
      </c>
      <c r="G736" s="402">
        <v>0</v>
      </c>
      <c r="H736" s="402">
        <v>0</v>
      </c>
      <c r="I736" s="1053">
        <f t="shared" si="100"/>
        <v>0</v>
      </c>
    </row>
    <row r="737" spans="1:9" ht="22.5" hidden="1" outlineLevel="1">
      <c r="A737" s="856"/>
      <c r="B737" s="858"/>
      <c r="C737" s="401" t="s">
        <v>994</v>
      </c>
      <c r="D737" s="403">
        <v>1</v>
      </c>
      <c r="E737" s="402">
        <v>1</v>
      </c>
      <c r="F737" s="1058">
        <f t="shared" si="99"/>
        <v>2</v>
      </c>
      <c r="G737" s="402">
        <v>0</v>
      </c>
      <c r="H737" s="402">
        <v>0</v>
      </c>
      <c r="I737" s="1053">
        <f t="shared" si="100"/>
        <v>0</v>
      </c>
    </row>
    <row r="738" spans="1:9" hidden="1" outlineLevel="1">
      <c r="A738" s="856"/>
      <c r="B738" s="858"/>
      <c r="C738" s="401" t="s">
        <v>995</v>
      </c>
      <c r="D738" s="402">
        <v>0</v>
      </c>
      <c r="E738" s="402">
        <v>0</v>
      </c>
      <c r="F738" s="1058">
        <f t="shared" si="99"/>
        <v>0</v>
      </c>
      <c r="G738" s="402">
        <v>0</v>
      </c>
      <c r="H738" s="402">
        <v>0</v>
      </c>
      <c r="I738" s="1053">
        <f t="shared" si="100"/>
        <v>0</v>
      </c>
    </row>
    <row r="739" spans="1:9" ht="22.5" hidden="1" outlineLevel="1">
      <c r="A739" s="856"/>
      <c r="B739" s="858"/>
      <c r="C739" s="401" t="s">
        <v>996</v>
      </c>
      <c r="D739" s="403">
        <v>1</v>
      </c>
      <c r="E739" s="402">
        <v>1</v>
      </c>
      <c r="F739" s="1058">
        <f t="shared" si="99"/>
        <v>2</v>
      </c>
      <c r="G739" s="402">
        <v>0</v>
      </c>
      <c r="H739" s="402">
        <v>0</v>
      </c>
      <c r="I739" s="1053">
        <f t="shared" si="100"/>
        <v>0</v>
      </c>
    </row>
    <row r="740" spans="1:9" ht="22.5" hidden="1" outlineLevel="1">
      <c r="A740" s="856"/>
      <c r="B740" s="858"/>
      <c r="C740" s="401" t="s">
        <v>997</v>
      </c>
      <c r="D740" s="403">
        <v>1</v>
      </c>
      <c r="E740" s="402">
        <v>0</v>
      </c>
      <c r="F740" s="1058">
        <f t="shared" si="99"/>
        <v>1</v>
      </c>
      <c r="G740" s="402">
        <v>0</v>
      </c>
      <c r="H740" s="402">
        <v>0</v>
      </c>
      <c r="I740" s="1053">
        <f t="shared" si="100"/>
        <v>0</v>
      </c>
    </row>
    <row r="741" spans="1:9" hidden="1" outlineLevel="1">
      <c r="A741" s="856"/>
      <c r="B741" s="858"/>
      <c r="C741" s="401" t="s">
        <v>998</v>
      </c>
      <c r="D741" s="402">
        <v>0</v>
      </c>
      <c r="E741" s="402">
        <v>0</v>
      </c>
      <c r="F741" s="1058">
        <f t="shared" si="99"/>
        <v>0</v>
      </c>
      <c r="G741" s="402">
        <v>0</v>
      </c>
      <c r="H741" s="402">
        <v>0</v>
      </c>
      <c r="I741" s="1053">
        <f t="shared" si="100"/>
        <v>0</v>
      </c>
    </row>
    <row r="742" spans="1:9" ht="22.5" hidden="1" outlineLevel="1">
      <c r="A742" s="856"/>
      <c r="B742" s="859"/>
      <c r="C742" s="401" t="s">
        <v>999</v>
      </c>
      <c r="D742" s="403">
        <v>3</v>
      </c>
      <c r="E742" s="402">
        <v>0</v>
      </c>
      <c r="F742" s="1058">
        <f t="shared" si="99"/>
        <v>3</v>
      </c>
      <c r="G742" s="402">
        <v>0</v>
      </c>
      <c r="H742" s="402">
        <v>0</v>
      </c>
      <c r="I742" s="1053">
        <f t="shared" si="100"/>
        <v>0</v>
      </c>
    </row>
    <row r="743" spans="1:9" collapsed="1">
      <c r="A743" s="852" t="s">
        <v>1000</v>
      </c>
      <c r="B743" s="852"/>
      <c r="C743" s="852"/>
      <c r="D743" s="243">
        <v>0</v>
      </c>
      <c r="E743" s="243">
        <v>0</v>
      </c>
      <c r="F743" s="1057">
        <f t="shared" si="99"/>
        <v>0</v>
      </c>
      <c r="G743" s="243">
        <v>0</v>
      </c>
      <c r="H743" s="243">
        <v>0</v>
      </c>
      <c r="I743" s="1052">
        <f t="shared" si="100"/>
        <v>0</v>
      </c>
    </row>
    <row r="744" spans="1:9" ht="24" customHeight="1" collapsed="1">
      <c r="A744" s="852" t="s">
        <v>1001</v>
      </c>
      <c r="B744" s="852"/>
      <c r="C744" s="852"/>
      <c r="D744" s="243">
        <f t="shared" ref="D744:I744" si="102">+D745+D746</f>
        <v>0</v>
      </c>
      <c r="E744" s="243">
        <f t="shared" si="102"/>
        <v>0</v>
      </c>
      <c r="F744" s="1057">
        <f t="shared" si="102"/>
        <v>0</v>
      </c>
      <c r="G744" s="243">
        <f t="shared" si="102"/>
        <v>0</v>
      </c>
      <c r="H744" s="243">
        <f t="shared" si="102"/>
        <v>0</v>
      </c>
      <c r="I744" s="1052">
        <f t="shared" si="102"/>
        <v>0</v>
      </c>
    </row>
    <row r="745" spans="1:9" ht="67.5" hidden="1" outlineLevel="1">
      <c r="A745" s="856" t="s">
        <v>1001</v>
      </c>
      <c r="B745" s="401" t="s">
        <v>1002</v>
      </c>
      <c r="C745" s="401" t="s">
        <v>1003</v>
      </c>
      <c r="D745" s="402">
        <v>0</v>
      </c>
      <c r="E745" s="402">
        <v>0</v>
      </c>
      <c r="F745" s="1058">
        <f t="shared" si="99"/>
        <v>0</v>
      </c>
      <c r="G745" s="402">
        <v>0</v>
      </c>
      <c r="H745" s="402">
        <v>0</v>
      </c>
      <c r="I745" s="1053">
        <f t="shared" si="100"/>
        <v>0</v>
      </c>
    </row>
    <row r="746" spans="1:9" ht="78.75" hidden="1" outlineLevel="1">
      <c r="A746" s="856"/>
      <c r="B746" s="401" t="s">
        <v>1004</v>
      </c>
      <c r="C746" s="401" t="s">
        <v>1005</v>
      </c>
      <c r="D746" s="402">
        <v>0</v>
      </c>
      <c r="E746" s="402">
        <v>0</v>
      </c>
      <c r="F746" s="1058">
        <f t="shared" si="99"/>
        <v>0</v>
      </c>
      <c r="G746" s="402">
        <v>0</v>
      </c>
      <c r="H746" s="402">
        <v>0</v>
      </c>
      <c r="I746" s="1053">
        <f t="shared" si="100"/>
        <v>0</v>
      </c>
    </row>
    <row r="747" spans="1:9" collapsed="1">
      <c r="A747" s="852" t="s">
        <v>1006</v>
      </c>
      <c r="B747" s="852"/>
      <c r="C747" s="852"/>
      <c r="D747" s="243">
        <v>2</v>
      </c>
      <c r="E747" s="243">
        <v>0</v>
      </c>
      <c r="F747" s="1057">
        <f t="shared" si="99"/>
        <v>2</v>
      </c>
      <c r="G747" s="243">
        <v>0</v>
      </c>
      <c r="H747" s="243">
        <v>0</v>
      </c>
      <c r="I747" s="1052">
        <f t="shared" si="100"/>
        <v>0</v>
      </c>
    </row>
    <row r="748" spans="1:9" ht="13.5" customHeight="1">
      <c r="A748" s="853" t="s">
        <v>0</v>
      </c>
      <c r="B748" s="853"/>
      <c r="C748" s="853"/>
      <c r="D748" s="244">
        <f t="shared" ref="D748:I748" si="103">+D6+D38+D43+D49+D53+D56+D60+D71+D74+D101+D109+D110+D132+D143+D149+D157+D165+D172+D175+D194+D197+D204+D230+D247+D265+D276+D287+D312+D317+D326+D332+D345+D355+D364+D365+D366+D373+D376+D379+D390+D405+D412+D461+D499+D512+D521+D525+D533+D536+D541+D546+D554+D560+D563+D568+D573+D578+D586+D591+D599+D604+D608+D612+D616+D620+D624+D629+D630+D643+D647+D651+D655+D661+D669+D673+D685+D691+D696+D700+D705+D710+D711+D719+D726+D735+D743+D744+D747</f>
        <v>1589</v>
      </c>
      <c r="E748" s="244">
        <f t="shared" si="103"/>
        <v>37</v>
      </c>
      <c r="F748" s="1060">
        <f t="shared" si="103"/>
        <v>1626</v>
      </c>
      <c r="G748" s="244">
        <f t="shared" si="103"/>
        <v>0</v>
      </c>
      <c r="H748" s="244">
        <f t="shared" si="103"/>
        <v>0</v>
      </c>
      <c r="I748" s="1055">
        <f t="shared" si="103"/>
        <v>0</v>
      </c>
    </row>
    <row r="749" spans="1:9">
      <c r="A749" s="854" t="s">
        <v>3184</v>
      </c>
      <c r="B749" s="855"/>
      <c r="C749" s="855"/>
      <c r="D749" s="855"/>
      <c r="E749" s="855"/>
      <c r="F749" s="855"/>
      <c r="G749" s="855"/>
      <c r="H749" s="855"/>
      <c r="I749" s="855"/>
    </row>
    <row r="750" spans="1:9">
      <c r="A750" s="867" t="s">
        <v>3185</v>
      </c>
      <c r="B750" s="867"/>
      <c r="C750" s="867"/>
      <c r="D750" s="867"/>
      <c r="E750" s="867"/>
      <c r="F750" s="867"/>
      <c r="G750" s="867"/>
      <c r="H750" s="867"/>
      <c r="I750" s="867"/>
    </row>
  </sheetData>
  <mergeCells count="317">
    <mergeCell ref="A750:I750"/>
    <mergeCell ref="A1:I1"/>
    <mergeCell ref="A2:I2"/>
    <mergeCell ref="A38:C38"/>
    <mergeCell ref="A39:A42"/>
    <mergeCell ref="A43:C43"/>
    <mergeCell ref="A44:A48"/>
    <mergeCell ref="B44:B46"/>
    <mergeCell ref="B47:B48"/>
    <mergeCell ref="A3:C5"/>
    <mergeCell ref="D3:F4"/>
    <mergeCell ref="G3:I4"/>
    <mergeCell ref="A6:C6"/>
    <mergeCell ref="A7:A37"/>
    <mergeCell ref="B7:B13"/>
    <mergeCell ref="B14:B22"/>
    <mergeCell ref="B24:B31"/>
    <mergeCell ref="B33:B36"/>
    <mergeCell ref="A57:A59"/>
    <mergeCell ref="B58:B59"/>
    <mergeCell ref="A60:C60"/>
    <mergeCell ref="A61:A70"/>
    <mergeCell ref="B61:B62"/>
    <mergeCell ref="B63:B70"/>
    <mergeCell ref="A49:C49"/>
    <mergeCell ref="A50:A52"/>
    <mergeCell ref="B51:B52"/>
    <mergeCell ref="A53:C53"/>
    <mergeCell ref="A54:A55"/>
    <mergeCell ref="A56:C56"/>
    <mergeCell ref="A71:C71"/>
    <mergeCell ref="A72:A73"/>
    <mergeCell ref="A74:C74"/>
    <mergeCell ref="A132:C132"/>
    <mergeCell ref="B92:B98"/>
    <mergeCell ref="B99:B100"/>
    <mergeCell ref="A101:C101"/>
    <mergeCell ref="A102:A108"/>
    <mergeCell ref="B102:B108"/>
    <mergeCell ref="A109:C109"/>
    <mergeCell ref="A149:C149"/>
    <mergeCell ref="A150:A156"/>
    <mergeCell ref="B151:B156"/>
    <mergeCell ref="A75:A100"/>
    <mergeCell ref="B75:B77"/>
    <mergeCell ref="B79:B81"/>
    <mergeCell ref="B82:B83"/>
    <mergeCell ref="B84:B85"/>
    <mergeCell ref="B86:B88"/>
    <mergeCell ref="B89:B91"/>
    <mergeCell ref="A110:C110"/>
    <mergeCell ref="A111:A131"/>
    <mergeCell ref="B111:B117"/>
    <mergeCell ref="B118:B123"/>
    <mergeCell ref="B125:B131"/>
    <mergeCell ref="A157:C157"/>
    <mergeCell ref="A158:A164"/>
    <mergeCell ref="B158:B159"/>
    <mergeCell ref="B160:B164"/>
    <mergeCell ref="A133:A142"/>
    <mergeCell ref="B133:B139"/>
    <mergeCell ref="B141:B142"/>
    <mergeCell ref="A143:C143"/>
    <mergeCell ref="A144:A148"/>
    <mergeCell ref="B144:B147"/>
    <mergeCell ref="A176:A193"/>
    <mergeCell ref="B176:B182"/>
    <mergeCell ref="B185:B186"/>
    <mergeCell ref="B187:B192"/>
    <mergeCell ref="A194:C194"/>
    <mergeCell ref="A195:A196"/>
    <mergeCell ref="A165:C165"/>
    <mergeCell ref="A166:A171"/>
    <mergeCell ref="B166:B170"/>
    <mergeCell ref="A172:C172"/>
    <mergeCell ref="A173:A174"/>
    <mergeCell ref="A175:C175"/>
    <mergeCell ref="A197:C197"/>
    <mergeCell ref="A198:A203"/>
    <mergeCell ref="B198:B199"/>
    <mergeCell ref="B200:B203"/>
    <mergeCell ref="A204:C204"/>
    <mergeCell ref="A205:A229"/>
    <mergeCell ref="B205:B209"/>
    <mergeCell ref="B211:B212"/>
    <mergeCell ref="B213:B217"/>
    <mergeCell ref="B218:B220"/>
    <mergeCell ref="A247:C247"/>
    <mergeCell ref="A248:A264"/>
    <mergeCell ref="B248:B249"/>
    <mergeCell ref="B250:B251"/>
    <mergeCell ref="B255:B256"/>
    <mergeCell ref="B257:B259"/>
    <mergeCell ref="B260:B264"/>
    <mergeCell ref="B221:B226"/>
    <mergeCell ref="B228:B229"/>
    <mergeCell ref="A230:C230"/>
    <mergeCell ref="A231:A246"/>
    <mergeCell ref="B233:B236"/>
    <mergeCell ref="B237:B242"/>
    <mergeCell ref="B243:B246"/>
    <mergeCell ref="A265:C265"/>
    <mergeCell ref="A266:A275"/>
    <mergeCell ref="B266:B267"/>
    <mergeCell ref="B271:B272"/>
    <mergeCell ref="A276:C276"/>
    <mergeCell ref="A277:A286"/>
    <mergeCell ref="B277:B278"/>
    <mergeCell ref="B280:B282"/>
    <mergeCell ref="B284:B285"/>
    <mergeCell ref="A312:C312"/>
    <mergeCell ref="A313:A316"/>
    <mergeCell ref="B315:B316"/>
    <mergeCell ref="A317:C317"/>
    <mergeCell ref="A318:A325"/>
    <mergeCell ref="B318:B319"/>
    <mergeCell ref="B323:B325"/>
    <mergeCell ref="A287:C287"/>
    <mergeCell ref="A288:A311"/>
    <mergeCell ref="B288:B293"/>
    <mergeCell ref="B294:B301"/>
    <mergeCell ref="B303:B304"/>
    <mergeCell ref="B305:B311"/>
    <mergeCell ref="B341:B344"/>
    <mergeCell ref="A345:C345"/>
    <mergeCell ref="A346:A354"/>
    <mergeCell ref="B346:B353"/>
    <mergeCell ref="A355:C355"/>
    <mergeCell ref="A326:C326"/>
    <mergeCell ref="A327:A331"/>
    <mergeCell ref="B327:B331"/>
    <mergeCell ref="A332:C332"/>
    <mergeCell ref="B333:B335"/>
    <mergeCell ref="A333:A344"/>
    <mergeCell ref="A367:A372"/>
    <mergeCell ref="B367:B368"/>
    <mergeCell ref="B369:B370"/>
    <mergeCell ref="B371:B372"/>
    <mergeCell ref="A373:C373"/>
    <mergeCell ref="A374:A375"/>
    <mergeCell ref="B374:B375"/>
    <mergeCell ref="A356:A363"/>
    <mergeCell ref="B356:B359"/>
    <mergeCell ref="B360:B362"/>
    <mergeCell ref="A364:C364"/>
    <mergeCell ref="A365:C365"/>
    <mergeCell ref="A366:C366"/>
    <mergeCell ref="A390:C390"/>
    <mergeCell ref="A391:A404"/>
    <mergeCell ref="B391:B393"/>
    <mergeCell ref="B394:B397"/>
    <mergeCell ref="B398:B402"/>
    <mergeCell ref="B403:B404"/>
    <mergeCell ref="A376:C376"/>
    <mergeCell ref="A377:A378"/>
    <mergeCell ref="A379:C379"/>
    <mergeCell ref="A380:A389"/>
    <mergeCell ref="B380:B383"/>
    <mergeCell ref="B384:B386"/>
    <mergeCell ref="B387:B389"/>
    <mergeCell ref="A405:C405"/>
    <mergeCell ref="A406:A411"/>
    <mergeCell ref="B406:B407"/>
    <mergeCell ref="B409:B410"/>
    <mergeCell ref="A412:C412"/>
    <mergeCell ref="A413:A460"/>
    <mergeCell ref="B413:B421"/>
    <mergeCell ref="B422:B425"/>
    <mergeCell ref="B426:B434"/>
    <mergeCell ref="B435:B443"/>
    <mergeCell ref="B485:B493"/>
    <mergeCell ref="B494:B496"/>
    <mergeCell ref="B497:B498"/>
    <mergeCell ref="A499:C499"/>
    <mergeCell ref="A500:A511"/>
    <mergeCell ref="B502:B508"/>
    <mergeCell ref="B509:B510"/>
    <mergeCell ref="B444:B445"/>
    <mergeCell ref="B446:B452"/>
    <mergeCell ref="B453:B459"/>
    <mergeCell ref="A461:C461"/>
    <mergeCell ref="A462:A498"/>
    <mergeCell ref="B462:B463"/>
    <mergeCell ref="B464:B470"/>
    <mergeCell ref="B472:B474"/>
    <mergeCell ref="B475:B479"/>
    <mergeCell ref="B480:B484"/>
    <mergeCell ref="A525:C525"/>
    <mergeCell ref="A526:A532"/>
    <mergeCell ref="B526:B527"/>
    <mergeCell ref="B528:B532"/>
    <mergeCell ref="A533:C533"/>
    <mergeCell ref="A534:A535"/>
    <mergeCell ref="A512:C512"/>
    <mergeCell ref="A513:A520"/>
    <mergeCell ref="B513:B517"/>
    <mergeCell ref="A521:C521"/>
    <mergeCell ref="A522:A524"/>
    <mergeCell ref="B523:B524"/>
    <mergeCell ref="A547:A553"/>
    <mergeCell ref="B547:B551"/>
    <mergeCell ref="B552:B553"/>
    <mergeCell ref="A554:C554"/>
    <mergeCell ref="A555:A559"/>
    <mergeCell ref="B555:B558"/>
    <mergeCell ref="A536:C536"/>
    <mergeCell ref="A537:A540"/>
    <mergeCell ref="A541:C541"/>
    <mergeCell ref="A542:A545"/>
    <mergeCell ref="B543:B544"/>
    <mergeCell ref="A546:C546"/>
    <mergeCell ref="A573:C573"/>
    <mergeCell ref="A574:A577"/>
    <mergeCell ref="B574:B575"/>
    <mergeCell ref="B576:B577"/>
    <mergeCell ref="A578:C578"/>
    <mergeCell ref="A579:A585"/>
    <mergeCell ref="B579:B580"/>
    <mergeCell ref="B583:B585"/>
    <mergeCell ref="A560:C560"/>
    <mergeCell ref="A561:A562"/>
    <mergeCell ref="A563:C563"/>
    <mergeCell ref="A564:A567"/>
    <mergeCell ref="A568:C568"/>
    <mergeCell ref="A569:A572"/>
    <mergeCell ref="B569:B572"/>
    <mergeCell ref="A599:C599"/>
    <mergeCell ref="A600:A603"/>
    <mergeCell ref="B602:B603"/>
    <mergeCell ref="A604:C604"/>
    <mergeCell ref="A605:A607"/>
    <mergeCell ref="B605:B606"/>
    <mergeCell ref="A586:C586"/>
    <mergeCell ref="A587:A590"/>
    <mergeCell ref="B587:B588"/>
    <mergeCell ref="A591:C591"/>
    <mergeCell ref="A592:A598"/>
    <mergeCell ref="B592:B594"/>
    <mergeCell ref="B595:B597"/>
    <mergeCell ref="A616:C616"/>
    <mergeCell ref="A617:A619"/>
    <mergeCell ref="B617:B618"/>
    <mergeCell ref="A620:C620"/>
    <mergeCell ref="A621:A623"/>
    <mergeCell ref="B621:B622"/>
    <mergeCell ref="A608:C608"/>
    <mergeCell ref="A609:A611"/>
    <mergeCell ref="B610:B611"/>
    <mergeCell ref="A612:C612"/>
    <mergeCell ref="A613:A615"/>
    <mergeCell ref="B613:B614"/>
    <mergeCell ref="A643:C643"/>
    <mergeCell ref="A644:A646"/>
    <mergeCell ref="A647:C647"/>
    <mergeCell ref="A648:A650"/>
    <mergeCell ref="B648:B649"/>
    <mergeCell ref="A651:C651"/>
    <mergeCell ref="A624:C624"/>
    <mergeCell ref="A625:A628"/>
    <mergeCell ref="A629:C629"/>
    <mergeCell ref="A630:C630"/>
    <mergeCell ref="A631:A642"/>
    <mergeCell ref="B631:B632"/>
    <mergeCell ref="B633:B635"/>
    <mergeCell ref="B636:B641"/>
    <mergeCell ref="A669:C669"/>
    <mergeCell ref="A670:A672"/>
    <mergeCell ref="B670:B671"/>
    <mergeCell ref="A673:C673"/>
    <mergeCell ref="A674:A684"/>
    <mergeCell ref="B676:B677"/>
    <mergeCell ref="B678:B679"/>
    <mergeCell ref="B680:B683"/>
    <mergeCell ref="A652:A654"/>
    <mergeCell ref="A655:C655"/>
    <mergeCell ref="A656:A660"/>
    <mergeCell ref="B657:B659"/>
    <mergeCell ref="A661:C661"/>
    <mergeCell ref="A662:A668"/>
    <mergeCell ref="B662:B663"/>
    <mergeCell ref="B666:B668"/>
    <mergeCell ref="A697:A699"/>
    <mergeCell ref="B698:B699"/>
    <mergeCell ref="A700:C700"/>
    <mergeCell ref="A701:A704"/>
    <mergeCell ref="B701:B704"/>
    <mergeCell ref="A705:C705"/>
    <mergeCell ref="A685:C685"/>
    <mergeCell ref="A686:A690"/>
    <mergeCell ref="B687:B689"/>
    <mergeCell ref="A691:C691"/>
    <mergeCell ref="A692:A695"/>
    <mergeCell ref="A696:C696"/>
    <mergeCell ref="A719:C719"/>
    <mergeCell ref="A720:A725"/>
    <mergeCell ref="B720:B721"/>
    <mergeCell ref="B723:B725"/>
    <mergeCell ref="A726:C726"/>
    <mergeCell ref="A727:A734"/>
    <mergeCell ref="B727:B728"/>
    <mergeCell ref="B729:B734"/>
    <mergeCell ref="A706:A709"/>
    <mergeCell ref="B706:B709"/>
    <mergeCell ref="A710:C710"/>
    <mergeCell ref="A711:C711"/>
    <mergeCell ref="A712:A718"/>
    <mergeCell ref="B712:B715"/>
    <mergeCell ref="B716:B718"/>
    <mergeCell ref="A747:C747"/>
    <mergeCell ref="A748:C748"/>
    <mergeCell ref="A749:I749"/>
    <mergeCell ref="A735:C735"/>
    <mergeCell ref="A736:A742"/>
    <mergeCell ref="B736:B742"/>
    <mergeCell ref="A743:C743"/>
    <mergeCell ref="A744:C744"/>
    <mergeCell ref="A745:A746"/>
  </mergeCells>
  <printOptions horizontalCentered="1" verticalCentered="1"/>
  <pageMargins left="0" right="0" top="0" bottom="0" header="0" footer="0"/>
  <pageSetup paperSize="9" scale="67" orientation="portrait" r:id="rId1"/>
  <ignoredErrors>
    <ignoredError sqref="F38 I38 F43:I100 F356:I404 F405:I623 F624:F746 I624:I746 F102:I354 I101" formula="1"/>
    <ignoredError sqref="F355:I355 G624:H746 F101:H101" formula="1" formulaRange="1"/>
    <ignoredError sqref="D355:E355 D624:E744 G747:H747 D101:E101" formulaRange="1"/>
  </ignoredErrors>
</worksheet>
</file>

<file path=xl/worksheets/sheet2.xml><?xml version="1.0" encoding="utf-8"?>
<worksheet xmlns="http://schemas.openxmlformats.org/spreadsheetml/2006/main" xmlns:r="http://schemas.openxmlformats.org/officeDocument/2006/relationships">
  <sheetPr>
    <tabColor rgb="FFFF0000"/>
  </sheetPr>
  <dimension ref="A1:G19"/>
  <sheetViews>
    <sheetView showGridLines="0" workbookViewId="0">
      <selection activeCell="B11" sqref="B11"/>
    </sheetView>
  </sheetViews>
  <sheetFormatPr defaultRowHeight="15"/>
  <cols>
    <col min="1" max="1" width="30.140625" customWidth="1"/>
    <col min="2" max="2" width="9.28515625" customWidth="1"/>
    <col min="3" max="3" width="14.5703125" customWidth="1"/>
    <col min="4" max="4" width="1" customWidth="1"/>
    <col min="5" max="5" width="30.140625" customWidth="1"/>
    <col min="6" max="6" width="14.5703125" customWidth="1"/>
    <col min="7" max="7" width="12.140625" customWidth="1"/>
  </cols>
  <sheetData>
    <row r="1" spans="1:7" ht="30" customHeight="1">
      <c r="A1" s="671" t="s">
        <v>3119</v>
      </c>
      <c r="B1" s="671"/>
      <c r="C1" s="671"/>
      <c r="D1" s="332"/>
      <c r="E1" s="672" t="s">
        <v>3120</v>
      </c>
      <c r="F1" s="672"/>
      <c r="G1" s="672"/>
    </row>
    <row r="2" spans="1:7" ht="108" customHeight="1">
      <c r="A2" s="670" t="s">
        <v>3018</v>
      </c>
      <c r="B2" s="670"/>
      <c r="C2" s="670"/>
      <c r="D2" s="340"/>
      <c r="E2" s="670" t="s">
        <v>3019</v>
      </c>
      <c r="F2" s="670"/>
      <c r="G2" s="670"/>
    </row>
    <row r="3" spans="1:7" ht="52.5" customHeight="1">
      <c r="A3" s="670" t="s">
        <v>3121</v>
      </c>
      <c r="B3" s="670"/>
      <c r="C3" s="670"/>
      <c r="D3" s="340"/>
      <c r="E3" s="670" t="s">
        <v>3122</v>
      </c>
      <c r="F3" s="670"/>
      <c r="G3" s="670"/>
    </row>
    <row r="4" spans="1:7" ht="124.5" customHeight="1">
      <c r="A4" s="670" t="s">
        <v>3020</v>
      </c>
      <c r="B4" s="670"/>
      <c r="C4" s="670"/>
      <c r="D4" s="340"/>
      <c r="E4" s="670" t="s">
        <v>3021</v>
      </c>
      <c r="F4" s="670"/>
      <c r="G4" s="670"/>
    </row>
    <row r="5" spans="1:7" ht="122.25" customHeight="1">
      <c r="A5" s="670" t="s">
        <v>3022</v>
      </c>
      <c r="B5" s="670"/>
      <c r="C5" s="670"/>
      <c r="D5" s="340"/>
      <c r="E5" s="670" t="s">
        <v>3023</v>
      </c>
      <c r="F5" s="670"/>
      <c r="G5" s="670"/>
    </row>
    <row r="6" spans="1:7" ht="24.75" customHeight="1">
      <c r="A6" s="670" t="s">
        <v>3024</v>
      </c>
      <c r="B6" s="670"/>
      <c r="C6" s="670"/>
      <c r="D6" s="340"/>
      <c r="E6" s="670" t="s">
        <v>3025</v>
      </c>
      <c r="F6" s="670"/>
      <c r="G6" s="670"/>
    </row>
    <row r="7" spans="1:7" ht="31.5" customHeight="1">
      <c r="A7" s="670" t="s">
        <v>3026</v>
      </c>
      <c r="B7" s="670"/>
      <c r="C7" s="670"/>
      <c r="D7" s="340"/>
      <c r="E7" s="670" t="s">
        <v>3027</v>
      </c>
      <c r="F7" s="670"/>
      <c r="G7" s="670"/>
    </row>
    <row r="8" spans="1:7" ht="75.75" customHeight="1">
      <c r="A8" s="670" t="s">
        <v>3028</v>
      </c>
      <c r="B8" s="670"/>
      <c r="C8" s="670"/>
      <c r="D8" s="340"/>
      <c r="E8" s="670" t="s">
        <v>3029</v>
      </c>
      <c r="F8" s="670"/>
      <c r="G8" s="670"/>
    </row>
    <row r="9" spans="1:7" ht="124.5" customHeight="1">
      <c r="A9" s="670" t="s">
        <v>3123</v>
      </c>
      <c r="B9" s="670"/>
      <c r="C9" s="670"/>
      <c r="D9" s="340"/>
      <c r="E9" s="670" t="s">
        <v>3124</v>
      </c>
      <c r="F9" s="670"/>
      <c r="G9" s="670"/>
    </row>
    <row r="10" spans="1:7" ht="30.75" customHeight="1">
      <c r="A10" s="673" t="s">
        <v>2996</v>
      </c>
      <c r="B10" s="673"/>
      <c r="C10" s="673"/>
      <c r="D10" s="334"/>
      <c r="E10" s="673" t="s">
        <v>3007</v>
      </c>
      <c r="F10" s="673"/>
      <c r="G10" s="673"/>
    </row>
    <row r="11" spans="1:7" ht="29.25" customHeight="1">
      <c r="A11" s="347" t="s">
        <v>2997</v>
      </c>
      <c r="B11" s="646" t="s">
        <v>2998</v>
      </c>
      <c r="C11" s="347" t="s">
        <v>2999</v>
      </c>
      <c r="D11" s="348"/>
      <c r="E11" s="349" t="s">
        <v>3017</v>
      </c>
      <c r="F11" s="347" t="s">
        <v>3008</v>
      </c>
      <c r="G11" s="347" t="s">
        <v>3009</v>
      </c>
    </row>
    <row r="12" spans="1:7">
      <c r="A12" s="336"/>
      <c r="B12" s="337"/>
      <c r="C12" s="337"/>
      <c r="D12" s="344"/>
      <c r="E12" s="342"/>
      <c r="F12" s="337"/>
      <c r="G12" s="336"/>
    </row>
    <row r="13" spans="1:7">
      <c r="A13" s="338" t="s">
        <v>3000</v>
      </c>
      <c r="B13" s="338" t="s">
        <v>3001</v>
      </c>
      <c r="C13" s="338" t="s">
        <v>3030</v>
      </c>
      <c r="D13" s="345"/>
      <c r="E13" s="343" t="s">
        <v>3010</v>
      </c>
      <c r="F13" s="338" t="s">
        <v>3011</v>
      </c>
      <c r="G13" s="338" t="s">
        <v>3031</v>
      </c>
    </row>
    <row r="14" spans="1:7">
      <c r="A14" s="338" t="s">
        <v>3002</v>
      </c>
      <c r="B14" s="338" t="s">
        <v>3001</v>
      </c>
      <c r="C14" s="338" t="s">
        <v>3030</v>
      </c>
      <c r="D14" s="345"/>
      <c r="E14" s="343" t="s">
        <v>3012</v>
      </c>
      <c r="F14" s="338" t="s">
        <v>3011</v>
      </c>
      <c r="G14" s="338" t="s">
        <v>3031</v>
      </c>
    </row>
    <row r="15" spans="1:7">
      <c r="A15" s="338" t="s">
        <v>3003</v>
      </c>
      <c r="B15" s="338" t="s">
        <v>3004</v>
      </c>
      <c r="C15" s="339">
        <v>4</v>
      </c>
      <c r="D15" s="346"/>
      <c r="E15" s="343" t="s">
        <v>3013</v>
      </c>
      <c r="F15" s="338" t="s">
        <v>3014</v>
      </c>
      <c r="G15" s="339">
        <v>4</v>
      </c>
    </row>
    <row r="16" spans="1:7">
      <c r="A16" s="338" t="s">
        <v>3005</v>
      </c>
      <c r="B16" s="338" t="s">
        <v>3004</v>
      </c>
      <c r="C16" s="338" t="s">
        <v>3006</v>
      </c>
      <c r="D16" s="345"/>
      <c r="E16" s="343" t="s">
        <v>3015</v>
      </c>
      <c r="F16" s="338" t="s">
        <v>3014</v>
      </c>
      <c r="G16" s="338" t="s">
        <v>3016</v>
      </c>
    </row>
    <row r="17" spans="1:7" ht="4.5" customHeight="1">
      <c r="A17" s="335"/>
      <c r="B17" s="335"/>
      <c r="C17" s="335"/>
      <c r="D17" s="335"/>
      <c r="E17" s="335"/>
      <c r="F17" s="335"/>
      <c r="G17" s="335"/>
    </row>
    <row r="18" spans="1:7" ht="73.5" customHeight="1">
      <c r="A18" s="670" t="s">
        <v>3126</v>
      </c>
      <c r="B18" s="670"/>
      <c r="C18" s="670"/>
      <c r="D18" s="341"/>
      <c r="E18" s="670" t="s">
        <v>3127</v>
      </c>
      <c r="F18" s="670"/>
      <c r="G18" s="670"/>
    </row>
    <row r="19" spans="1:7" ht="17.25">
      <c r="A19" s="466" t="s">
        <v>3125</v>
      </c>
      <c r="D19" s="333"/>
    </row>
  </sheetData>
  <mergeCells count="22">
    <mergeCell ref="A9:C9"/>
    <mergeCell ref="E9:G9"/>
    <mergeCell ref="A18:C18"/>
    <mergeCell ref="E18:G18"/>
    <mergeCell ref="A6:C6"/>
    <mergeCell ref="E6:G6"/>
    <mergeCell ref="A7:C7"/>
    <mergeCell ref="E7:G7"/>
    <mergeCell ref="A8:C8"/>
    <mergeCell ref="E8:G8"/>
    <mergeCell ref="A10:C10"/>
    <mergeCell ref="E10:G10"/>
    <mergeCell ref="A4:C4"/>
    <mergeCell ref="E4:G4"/>
    <mergeCell ref="A5:C5"/>
    <mergeCell ref="E5:G5"/>
    <mergeCell ref="A1:C1"/>
    <mergeCell ref="E1:G1"/>
    <mergeCell ref="A2:C2"/>
    <mergeCell ref="A3:C3"/>
    <mergeCell ref="E2:G2"/>
    <mergeCell ref="E3:G3"/>
  </mergeCells>
  <hyperlinks>
    <hyperlink ref="A19" location="_ftnref1" display="_ftnref1"/>
  </hyperlinks>
  <printOptions horizontalCentered="1" verticalCentered="1"/>
  <pageMargins left="0" right="0" top="0" bottom="0" header="0" footer="0"/>
  <pageSetup paperSize="9" scale="77" orientation="portrait" r:id="rId1"/>
</worksheet>
</file>

<file path=xl/worksheets/sheet20.xml><?xml version="1.0" encoding="utf-8"?>
<worksheet xmlns="http://schemas.openxmlformats.org/spreadsheetml/2006/main" xmlns:r="http://schemas.openxmlformats.org/officeDocument/2006/relationships">
  <dimension ref="A1:I89"/>
  <sheetViews>
    <sheetView showGridLines="0" workbookViewId="0">
      <pane xSplit="2" ySplit="5" topLeftCell="C62" activePane="bottomRight" state="frozen"/>
      <selection activeCell="A30" sqref="A30:I33"/>
      <selection pane="topRight" activeCell="A30" sqref="A30:I33"/>
      <selection pane="bottomLeft" activeCell="A30" sqref="A30:I33"/>
      <selection pane="bottomRight" activeCell="J80" sqref="J80"/>
    </sheetView>
  </sheetViews>
  <sheetFormatPr defaultRowHeight="12.75"/>
  <cols>
    <col min="1" max="1" width="4.5703125" style="4" customWidth="1"/>
    <col min="2" max="2" width="16.5703125" style="4" customWidth="1"/>
    <col min="3" max="8" width="13.28515625" style="4" customWidth="1"/>
    <col min="9" max="238" width="9.140625" style="4"/>
    <col min="239" max="239" width="4.5703125" style="4" customWidth="1"/>
    <col min="240" max="240" width="65" style="4" customWidth="1"/>
    <col min="241" max="494" width="9.140625" style="4"/>
    <col min="495" max="495" width="4.5703125" style="4" customWidth="1"/>
    <col min="496" max="496" width="65" style="4" customWidth="1"/>
    <col min="497" max="750" width="9.140625" style="4"/>
    <col min="751" max="751" width="4.5703125" style="4" customWidth="1"/>
    <col min="752" max="752" width="65" style="4" customWidth="1"/>
    <col min="753" max="1006" width="9.140625" style="4"/>
    <col min="1007" max="1007" width="4.5703125" style="4" customWidth="1"/>
    <col min="1008" max="1008" width="65" style="4" customWidth="1"/>
    <col min="1009" max="1262" width="9.140625" style="4"/>
    <col min="1263" max="1263" width="4.5703125" style="4" customWidth="1"/>
    <col min="1264" max="1264" width="65" style="4" customWidth="1"/>
    <col min="1265" max="1518" width="9.140625" style="4"/>
    <col min="1519" max="1519" width="4.5703125" style="4" customWidth="1"/>
    <col min="1520" max="1520" width="65" style="4" customWidth="1"/>
    <col min="1521" max="1774" width="9.140625" style="4"/>
    <col min="1775" max="1775" width="4.5703125" style="4" customWidth="1"/>
    <col min="1776" max="1776" width="65" style="4" customWidth="1"/>
    <col min="1777" max="2030" width="9.140625" style="4"/>
    <col min="2031" max="2031" width="4.5703125" style="4" customWidth="1"/>
    <col min="2032" max="2032" width="65" style="4" customWidth="1"/>
    <col min="2033" max="2286" width="9.140625" style="4"/>
    <col min="2287" max="2287" width="4.5703125" style="4" customWidth="1"/>
    <col min="2288" max="2288" width="65" style="4" customWidth="1"/>
    <col min="2289" max="2542" width="9.140625" style="4"/>
    <col min="2543" max="2543" width="4.5703125" style="4" customWidth="1"/>
    <col min="2544" max="2544" width="65" style="4" customWidth="1"/>
    <col min="2545" max="2798" width="9.140625" style="4"/>
    <col min="2799" max="2799" width="4.5703125" style="4" customWidth="1"/>
    <col min="2800" max="2800" width="65" style="4" customWidth="1"/>
    <col min="2801" max="3054" width="9.140625" style="4"/>
    <col min="3055" max="3055" width="4.5703125" style="4" customWidth="1"/>
    <col min="3056" max="3056" width="65" style="4" customWidth="1"/>
    <col min="3057" max="3310" width="9.140625" style="4"/>
    <col min="3311" max="3311" width="4.5703125" style="4" customWidth="1"/>
    <col min="3312" max="3312" width="65" style="4" customWidth="1"/>
    <col min="3313" max="3566" width="9.140625" style="4"/>
    <col min="3567" max="3567" width="4.5703125" style="4" customWidth="1"/>
    <col min="3568" max="3568" width="65" style="4" customWidth="1"/>
    <col min="3569" max="3822" width="9.140625" style="4"/>
    <col min="3823" max="3823" width="4.5703125" style="4" customWidth="1"/>
    <col min="3824" max="3824" width="65" style="4" customWidth="1"/>
    <col min="3825" max="4078" width="9.140625" style="4"/>
    <col min="4079" max="4079" width="4.5703125" style="4" customWidth="1"/>
    <col min="4080" max="4080" width="65" style="4" customWidth="1"/>
    <col min="4081" max="4334" width="9.140625" style="4"/>
    <col min="4335" max="4335" width="4.5703125" style="4" customWidth="1"/>
    <col min="4336" max="4336" width="65" style="4" customWidth="1"/>
    <col min="4337" max="4590" width="9.140625" style="4"/>
    <col min="4591" max="4591" width="4.5703125" style="4" customWidth="1"/>
    <col min="4592" max="4592" width="65" style="4" customWidth="1"/>
    <col min="4593" max="4846" width="9.140625" style="4"/>
    <col min="4847" max="4847" width="4.5703125" style="4" customWidth="1"/>
    <col min="4848" max="4848" width="65" style="4" customWidth="1"/>
    <col min="4849" max="5102" width="9.140625" style="4"/>
    <col min="5103" max="5103" width="4.5703125" style="4" customWidth="1"/>
    <col min="5104" max="5104" width="65" style="4" customWidth="1"/>
    <col min="5105" max="5358" width="9.140625" style="4"/>
    <col min="5359" max="5359" width="4.5703125" style="4" customWidth="1"/>
    <col min="5360" max="5360" width="65" style="4" customWidth="1"/>
    <col min="5361" max="5614" width="9.140625" style="4"/>
    <col min="5615" max="5615" width="4.5703125" style="4" customWidth="1"/>
    <col min="5616" max="5616" width="65" style="4" customWidth="1"/>
    <col min="5617" max="5870" width="9.140625" style="4"/>
    <col min="5871" max="5871" width="4.5703125" style="4" customWidth="1"/>
    <col min="5872" max="5872" width="65" style="4" customWidth="1"/>
    <col min="5873" max="6126" width="9.140625" style="4"/>
    <col min="6127" max="6127" width="4.5703125" style="4" customWidth="1"/>
    <col min="6128" max="6128" width="65" style="4" customWidth="1"/>
    <col min="6129" max="6382" width="9.140625" style="4"/>
    <col min="6383" max="6383" width="4.5703125" style="4" customWidth="1"/>
    <col min="6384" max="6384" width="65" style="4" customWidth="1"/>
    <col min="6385" max="6638" width="9.140625" style="4"/>
    <col min="6639" max="6639" width="4.5703125" style="4" customWidth="1"/>
    <col min="6640" max="6640" width="65" style="4" customWidth="1"/>
    <col min="6641" max="6894" width="9.140625" style="4"/>
    <col min="6895" max="6895" width="4.5703125" style="4" customWidth="1"/>
    <col min="6896" max="6896" width="65" style="4" customWidth="1"/>
    <col min="6897" max="7150" width="9.140625" style="4"/>
    <col min="7151" max="7151" width="4.5703125" style="4" customWidth="1"/>
    <col min="7152" max="7152" width="65" style="4" customWidth="1"/>
    <col min="7153" max="7406" width="9.140625" style="4"/>
    <col min="7407" max="7407" width="4.5703125" style="4" customWidth="1"/>
    <col min="7408" max="7408" width="65" style="4" customWidth="1"/>
    <col min="7409" max="7662" width="9.140625" style="4"/>
    <col min="7663" max="7663" width="4.5703125" style="4" customWidth="1"/>
    <col min="7664" max="7664" width="65" style="4" customWidth="1"/>
    <col min="7665" max="7918" width="9.140625" style="4"/>
    <col min="7919" max="7919" width="4.5703125" style="4" customWidth="1"/>
    <col min="7920" max="7920" width="65" style="4" customWidth="1"/>
    <col min="7921" max="8174" width="9.140625" style="4"/>
    <col min="8175" max="8175" width="4.5703125" style="4" customWidth="1"/>
    <col min="8176" max="8176" width="65" style="4" customWidth="1"/>
    <col min="8177" max="8430" width="9.140625" style="4"/>
    <col min="8431" max="8431" width="4.5703125" style="4" customWidth="1"/>
    <col min="8432" max="8432" width="65" style="4" customWidth="1"/>
    <col min="8433" max="8686" width="9.140625" style="4"/>
    <col min="8687" max="8687" width="4.5703125" style="4" customWidth="1"/>
    <col min="8688" max="8688" width="65" style="4" customWidth="1"/>
    <col min="8689" max="8942" width="9.140625" style="4"/>
    <col min="8943" max="8943" width="4.5703125" style="4" customWidth="1"/>
    <col min="8944" max="8944" width="65" style="4" customWidth="1"/>
    <col min="8945" max="9198" width="9.140625" style="4"/>
    <col min="9199" max="9199" width="4.5703125" style="4" customWidth="1"/>
    <col min="9200" max="9200" width="65" style="4" customWidth="1"/>
    <col min="9201" max="9454" width="9.140625" style="4"/>
    <col min="9455" max="9455" width="4.5703125" style="4" customWidth="1"/>
    <col min="9456" max="9456" width="65" style="4" customWidth="1"/>
    <col min="9457" max="9710" width="9.140625" style="4"/>
    <col min="9711" max="9711" width="4.5703125" style="4" customWidth="1"/>
    <col min="9712" max="9712" width="65" style="4" customWidth="1"/>
    <col min="9713" max="9966" width="9.140625" style="4"/>
    <col min="9967" max="9967" width="4.5703125" style="4" customWidth="1"/>
    <col min="9968" max="9968" width="65" style="4" customWidth="1"/>
    <col min="9969" max="10222" width="9.140625" style="4"/>
    <col min="10223" max="10223" width="4.5703125" style="4" customWidth="1"/>
    <col min="10224" max="10224" width="65" style="4" customWidth="1"/>
    <col min="10225" max="10478" width="9.140625" style="4"/>
    <col min="10479" max="10479" width="4.5703125" style="4" customWidth="1"/>
    <col min="10480" max="10480" width="65" style="4" customWidth="1"/>
    <col min="10481" max="10734" width="9.140625" style="4"/>
    <col min="10735" max="10735" width="4.5703125" style="4" customWidth="1"/>
    <col min="10736" max="10736" width="65" style="4" customWidth="1"/>
    <col min="10737" max="10990" width="9.140625" style="4"/>
    <col min="10991" max="10991" width="4.5703125" style="4" customWidth="1"/>
    <col min="10992" max="10992" width="65" style="4" customWidth="1"/>
    <col min="10993" max="11246" width="9.140625" style="4"/>
    <col min="11247" max="11247" width="4.5703125" style="4" customWidth="1"/>
    <col min="11248" max="11248" width="65" style="4" customWidth="1"/>
    <col min="11249" max="11502" width="9.140625" style="4"/>
    <col min="11503" max="11503" width="4.5703125" style="4" customWidth="1"/>
    <col min="11504" max="11504" width="65" style="4" customWidth="1"/>
    <col min="11505" max="11758" width="9.140625" style="4"/>
    <col min="11759" max="11759" width="4.5703125" style="4" customWidth="1"/>
    <col min="11760" max="11760" width="65" style="4" customWidth="1"/>
    <col min="11761" max="12014" width="9.140625" style="4"/>
    <col min="12015" max="12015" width="4.5703125" style="4" customWidth="1"/>
    <col min="12016" max="12016" width="65" style="4" customWidth="1"/>
    <col min="12017" max="12270" width="9.140625" style="4"/>
    <col min="12271" max="12271" width="4.5703125" style="4" customWidth="1"/>
    <col min="12272" max="12272" width="65" style="4" customWidth="1"/>
    <col min="12273" max="12526" width="9.140625" style="4"/>
    <col min="12527" max="12527" width="4.5703125" style="4" customWidth="1"/>
    <col min="12528" max="12528" width="65" style="4" customWidth="1"/>
    <col min="12529" max="12782" width="9.140625" style="4"/>
    <col min="12783" max="12783" width="4.5703125" style="4" customWidth="1"/>
    <col min="12784" max="12784" width="65" style="4" customWidth="1"/>
    <col min="12785" max="13038" width="9.140625" style="4"/>
    <col min="13039" max="13039" width="4.5703125" style="4" customWidth="1"/>
    <col min="13040" max="13040" width="65" style="4" customWidth="1"/>
    <col min="13041" max="13294" width="9.140625" style="4"/>
    <col min="13295" max="13295" width="4.5703125" style="4" customWidth="1"/>
    <col min="13296" max="13296" width="65" style="4" customWidth="1"/>
    <col min="13297" max="13550" width="9.140625" style="4"/>
    <col min="13551" max="13551" width="4.5703125" style="4" customWidth="1"/>
    <col min="13552" max="13552" width="65" style="4" customWidth="1"/>
    <col min="13553" max="13806" width="9.140625" style="4"/>
    <col min="13807" max="13807" width="4.5703125" style="4" customWidth="1"/>
    <col min="13808" max="13808" width="65" style="4" customWidth="1"/>
    <col min="13809" max="14062" width="9.140625" style="4"/>
    <col min="14063" max="14063" width="4.5703125" style="4" customWidth="1"/>
    <col min="14064" max="14064" width="65" style="4" customWidth="1"/>
    <col min="14065" max="14318" width="9.140625" style="4"/>
    <col min="14319" max="14319" width="4.5703125" style="4" customWidth="1"/>
    <col min="14320" max="14320" width="65" style="4" customWidth="1"/>
    <col min="14321" max="14574" width="9.140625" style="4"/>
    <col min="14575" max="14575" width="4.5703125" style="4" customWidth="1"/>
    <col min="14576" max="14576" width="65" style="4" customWidth="1"/>
    <col min="14577" max="14830" width="9.140625" style="4"/>
    <col min="14831" max="14831" width="4.5703125" style="4" customWidth="1"/>
    <col min="14832" max="14832" width="65" style="4" customWidth="1"/>
    <col min="14833" max="15086" width="9.140625" style="4"/>
    <col min="15087" max="15087" width="4.5703125" style="4" customWidth="1"/>
    <col min="15088" max="15088" width="65" style="4" customWidth="1"/>
    <col min="15089" max="15342" width="9.140625" style="4"/>
    <col min="15343" max="15343" width="4.5703125" style="4" customWidth="1"/>
    <col min="15344" max="15344" width="65" style="4" customWidth="1"/>
    <col min="15345" max="15598" width="9.140625" style="4"/>
    <col min="15599" max="15599" width="4.5703125" style="4" customWidth="1"/>
    <col min="15600" max="15600" width="65" style="4" customWidth="1"/>
    <col min="15601" max="15854" width="9.140625" style="4"/>
    <col min="15855" max="15855" width="4.5703125" style="4" customWidth="1"/>
    <col min="15856" max="15856" width="65" style="4" customWidth="1"/>
    <col min="15857" max="16110" width="9.140625" style="4"/>
    <col min="16111" max="16111" width="4.5703125" style="4" customWidth="1"/>
    <col min="16112" max="16112" width="65" style="4" customWidth="1"/>
    <col min="16113" max="16384" width="9.140625" style="4"/>
  </cols>
  <sheetData>
    <row r="1" spans="1:8" s="30" customFormat="1" ht="25.5" customHeight="1">
      <c r="A1" s="718" t="s">
        <v>3197</v>
      </c>
      <c r="B1" s="718"/>
      <c r="C1" s="718"/>
      <c r="D1" s="718"/>
      <c r="E1" s="718"/>
      <c r="F1" s="718"/>
      <c r="G1" s="718"/>
      <c r="H1" s="718"/>
    </row>
    <row r="2" spans="1:8" s="30" customFormat="1" ht="27" customHeight="1">
      <c r="A2" s="827" t="s">
        <v>3046</v>
      </c>
      <c r="B2" s="827"/>
      <c r="C2" s="827"/>
      <c r="D2" s="827"/>
      <c r="E2" s="827"/>
      <c r="F2" s="877"/>
      <c r="G2" s="877"/>
      <c r="H2" s="877"/>
    </row>
    <row r="3" spans="1:8" s="30" customFormat="1" ht="15" customHeight="1">
      <c r="A3" s="775" t="s">
        <v>1107</v>
      </c>
      <c r="B3" s="778" t="s">
        <v>1108</v>
      </c>
      <c r="C3" s="1063" t="s">
        <v>3138</v>
      </c>
      <c r="D3" s="1063"/>
      <c r="E3" s="1063"/>
      <c r="F3" s="1065" t="s">
        <v>3111</v>
      </c>
      <c r="G3" s="1066"/>
      <c r="H3" s="1066"/>
    </row>
    <row r="4" spans="1:8" s="30" customFormat="1" ht="18" customHeight="1">
      <c r="A4" s="776"/>
      <c r="B4" s="779"/>
      <c r="C4" s="1063"/>
      <c r="D4" s="1063"/>
      <c r="E4" s="1063"/>
      <c r="F4" s="1067"/>
      <c r="G4" s="1068"/>
      <c r="H4" s="1068"/>
    </row>
    <row r="5" spans="1:8" s="30" customFormat="1" ht="13.5" customHeight="1">
      <c r="A5" s="777"/>
      <c r="B5" s="780"/>
      <c r="C5" s="610" t="s">
        <v>3172</v>
      </c>
      <c r="D5" s="611" t="s">
        <v>3173</v>
      </c>
      <c r="E5" s="1056" t="s">
        <v>3156</v>
      </c>
      <c r="F5" s="611" t="s">
        <v>3172</v>
      </c>
      <c r="G5" s="611" t="s">
        <v>3173</v>
      </c>
      <c r="H5" s="1051" t="s">
        <v>3156</v>
      </c>
    </row>
    <row r="6" spans="1:8" ht="11.25" customHeight="1">
      <c r="A6" s="20" t="s">
        <v>1011</v>
      </c>
      <c r="B6" s="24" t="s">
        <v>1112</v>
      </c>
      <c r="C6" s="34">
        <v>35</v>
      </c>
      <c r="D6" s="34">
        <v>1</v>
      </c>
      <c r="E6" s="1064">
        <f>+D6+C6</f>
        <v>36</v>
      </c>
      <c r="F6" s="34">
        <v>0</v>
      </c>
      <c r="G6" s="34">
        <v>0</v>
      </c>
      <c r="H6" s="1069">
        <f>+G6+F6</f>
        <v>0</v>
      </c>
    </row>
    <row r="7" spans="1:8" ht="11.25" customHeight="1">
      <c r="A7" s="20" t="s">
        <v>1013</v>
      </c>
      <c r="B7" s="24" t="s">
        <v>1113</v>
      </c>
      <c r="C7" s="34">
        <v>4</v>
      </c>
      <c r="D7" s="34">
        <v>0</v>
      </c>
      <c r="E7" s="1064">
        <f t="shared" ref="E7:E70" si="0">+D7+C7</f>
        <v>4</v>
      </c>
      <c r="F7" s="34">
        <v>0</v>
      </c>
      <c r="G7" s="34">
        <v>0</v>
      </c>
      <c r="H7" s="1069">
        <f t="shared" ref="H7:H70" si="1">+G7+F7</f>
        <v>0</v>
      </c>
    </row>
    <row r="8" spans="1:8" ht="11.25" customHeight="1">
      <c r="A8" s="20" t="s">
        <v>1015</v>
      </c>
      <c r="B8" s="24" t="s">
        <v>1114</v>
      </c>
      <c r="C8" s="34">
        <v>15</v>
      </c>
      <c r="D8" s="34">
        <v>0</v>
      </c>
      <c r="E8" s="1064">
        <f t="shared" si="0"/>
        <v>15</v>
      </c>
      <c r="F8" s="34">
        <v>0</v>
      </c>
      <c r="G8" s="34">
        <v>0</v>
      </c>
      <c r="H8" s="1069">
        <f t="shared" si="1"/>
        <v>0</v>
      </c>
    </row>
    <row r="9" spans="1:8" ht="11.25" customHeight="1">
      <c r="A9" s="20" t="s">
        <v>1115</v>
      </c>
      <c r="B9" s="24" t="s">
        <v>1116</v>
      </c>
      <c r="C9" s="34">
        <v>7</v>
      </c>
      <c r="D9" s="34">
        <v>0</v>
      </c>
      <c r="E9" s="1064">
        <f t="shared" si="0"/>
        <v>7</v>
      </c>
      <c r="F9" s="34">
        <v>0</v>
      </c>
      <c r="G9" s="34">
        <v>0</v>
      </c>
      <c r="H9" s="1069">
        <f t="shared" si="1"/>
        <v>0</v>
      </c>
    </row>
    <row r="10" spans="1:8" ht="11.25" customHeight="1">
      <c r="A10" s="20" t="s">
        <v>1017</v>
      </c>
      <c r="B10" s="24" t="s">
        <v>1117</v>
      </c>
      <c r="C10" s="34">
        <v>2</v>
      </c>
      <c r="D10" s="34">
        <v>2</v>
      </c>
      <c r="E10" s="1064">
        <f t="shared" si="0"/>
        <v>4</v>
      </c>
      <c r="F10" s="34">
        <v>0</v>
      </c>
      <c r="G10" s="34">
        <v>0</v>
      </c>
      <c r="H10" s="1069">
        <f t="shared" si="1"/>
        <v>0</v>
      </c>
    </row>
    <row r="11" spans="1:8" ht="11.25" customHeight="1">
      <c r="A11" s="20" t="s">
        <v>1019</v>
      </c>
      <c r="B11" s="24" t="s">
        <v>1118</v>
      </c>
      <c r="C11" s="34">
        <v>105</v>
      </c>
      <c r="D11" s="34">
        <v>2</v>
      </c>
      <c r="E11" s="1064">
        <f t="shared" si="0"/>
        <v>107</v>
      </c>
      <c r="F11" s="34">
        <v>0</v>
      </c>
      <c r="G11" s="34">
        <v>0</v>
      </c>
      <c r="H11" s="1069">
        <f t="shared" si="1"/>
        <v>0</v>
      </c>
    </row>
    <row r="12" spans="1:8" ht="11.25" customHeight="1">
      <c r="A12" s="20" t="s">
        <v>1021</v>
      </c>
      <c r="B12" s="24" t="s">
        <v>1119</v>
      </c>
      <c r="C12" s="34">
        <v>42</v>
      </c>
      <c r="D12" s="34">
        <v>5</v>
      </c>
      <c r="E12" s="1064">
        <f t="shared" si="0"/>
        <v>47</v>
      </c>
      <c r="F12" s="34">
        <v>0</v>
      </c>
      <c r="G12" s="34">
        <v>0</v>
      </c>
      <c r="H12" s="1069">
        <f t="shared" si="1"/>
        <v>0</v>
      </c>
    </row>
    <row r="13" spans="1:8" ht="11.25" customHeight="1">
      <c r="A13" s="20" t="s">
        <v>1023</v>
      </c>
      <c r="B13" s="24" t="s">
        <v>1120</v>
      </c>
      <c r="C13" s="34">
        <v>7</v>
      </c>
      <c r="D13" s="34">
        <v>0</v>
      </c>
      <c r="E13" s="1064">
        <f t="shared" si="0"/>
        <v>7</v>
      </c>
      <c r="F13" s="34">
        <v>0</v>
      </c>
      <c r="G13" s="34">
        <v>0</v>
      </c>
      <c r="H13" s="1069">
        <f t="shared" si="1"/>
        <v>0</v>
      </c>
    </row>
    <row r="14" spans="1:8" ht="11.25" customHeight="1">
      <c r="A14" s="20" t="s">
        <v>1025</v>
      </c>
      <c r="B14" s="24" t="s">
        <v>1121</v>
      </c>
      <c r="C14" s="34">
        <v>18</v>
      </c>
      <c r="D14" s="34">
        <v>0</v>
      </c>
      <c r="E14" s="1064">
        <f t="shared" si="0"/>
        <v>18</v>
      </c>
      <c r="F14" s="34">
        <v>0</v>
      </c>
      <c r="G14" s="34">
        <v>0</v>
      </c>
      <c r="H14" s="1069">
        <f t="shared" si="1"/>
        <v>0</v>
      </c>
    </row>
    <row r="15" spans="1:8" ht="11.25" customHeight="1">
      <c r="A15" s="22">
        <f t="shared" ref="A15:A45" si="2">+A14+1</f>
        <v>10</v>
      </c>
      <c r="B15" s="24" t="s">
        <v>1122</v>
      </c>
      <c r="C15" s="34">
        <v>16</v>
      </c>
      <c r="D15" s="34">
        <v>1</v>
      </c>
      <c r="E15" s="1064">
        <f t="shared" si="0"/>
        <v>17</v>
      </c>
      <c r="F15" s="34">
        <v>0</v>
      </c>
      <c r="G15" s="34">
        <v>0</v>
      </c>
      <c r="H15" s="1069">
        <f t="shared" si="1"/>
        <v>0</v>
      </c>
    </row>
    <row r="16" spans="1:8" ht="11.25" customHeight="1">
      <c r="A16" s="22">
        <f t="shared" si="2"/>
        <v>11</v>
      </c>
      <c r="B16" s="24" t="s">
        <v>1123</v>
      </c>
      <c r="C16" s="34">
        <v>5</v>
      </c>
      <c r="D16" s="34">
        <v>0</v>
      </c>
      <c r="E16" s="1064">
        <f t="shared" si="0"/>
        <v>5</v>
      </c>
      <c r="F16" s="34">
        <v>0</v>
      </c>
      <c r="G16" s="34">
        <v>0</v>
      </c>
      <c r="H16" s="1069">
        <f t="shared" si="1"/>
        <v>0</v>
      </c>
    </row>
    <row r="17" spans="1:8" ht="11.25" customHeight="1">
      <c r="A17" s="22">
        <f t="shared" si="2"/>
        <v>12</v>
      </c>
      <c r="B17" s="24" t="s">
        <v>1124</v>
      </c>
      <c r="C17" s="34">
        <v>0</v>
      </c>
      <c r="D17" s="34">
        <v>0</v>
      </c>
      <c r="E17" s="1064">
        <f t="shared" si="0"/>
        <v>0</v>
      </c>
      <c r="F17" s="34">
        <v>0</v>
      </c>
      <c r="G17" s="34">
        <v>0</v>
      </c>
      <c r="H17" s="1069">
        <f t="shared" si="1"/>
        <v>0</v>
      </c>
    </row>
    <row r="18" spans="1:8" ht="11.25" customHeight="1">
      <c r="A18" s="22">
        <f t="shared" si="2"/>
        <v>13</v>
      </c>
      <c r="B18" s="24" t="s">
        <v>1125</v>
      </c>
      <c r="C18" s="34">
        <v>3</v>
      </c>
      <c r="D18" s="34">
        <v>0</v>
      </c>
      <c r="E18" s="1064">
        <f t="shared" si="0"/>
        <v>3</v>
      </c>
      <c r="F18" s="34">
        <v>0</v>
      </c>
      <c r="G18" s="34">
        <v>0</v>
      </c>
      <c r="H18" s="1069">
        <f t="shared" si="1"/>
        <v>0</v>
      </c>
    </row>
    <row r="19" spans="1:8" ht="11.25" customHeight="1">
      <c r="A19" s="22">
        <f t="shared" si="2"/>
        <v>14</v>
      </c>
      <c r="B19" s="24" t="s">
        <v>1126</v>
      </c>
      <c r="C19" s="34">
        <v>8</v>
      </c>
      <c r="D19" s="34">
        <v>0</v>
      </c>
      <c r="E19" s="1064">
        <f t="shared" si="0"/>
        <v>8</v>
      </c>
      <c r="F19" s="34">
        <v>0</v>
      </c>
      <c r="G19" s="34">
        <v>0</v>
      </c>
      <c r="H19" s="1069">
        <f t="shared" si="1"/>
        <v>0</v>
      </c>
    </row>
    <row r="20" spans="1:8" ht="11.25" customHeight="1">
      <c r="A20" s="22">
        <f t="shared" si="2"/>
        <v>15</v>
      </c>
      <c r="B20" s="24" t="s">
        <v>1127</v>
      </c>
      <c r="C20" s="34">
        <v>5</v>
      </c>
      <c r="D20" s="34">
        <v>0</v>
      </c>
      <c r="E20" s="1064">
        <f t="shared" si="0"/>
        <v>5</v>
      </c>
      <c r="F20" s="34">
        <v>0</v>
      </c>
      <c r="G20" s="34">
        <v>0</v>
      </c>
      <c r="H20" s="1069">
        <f t="shared" si="1"/>
        <v>0</v>
      </c>
    </row>
    <row r="21" spans="1:8" ht="11.25" customHeight="1">
      <c r="A21" s="22">
        <f t="shared" si="2"/>
        <v>16</v>
      </c>
      <c r="B21" s="24" t="s">
        <v>1128</v>
      </c>
      <c r="C21" s="34">
        <v>46</v>
      </c>
      <c r="D21" s="34">
        <v>1</v>
      </c>
      <c r="E21" s="1064">
        <f t="shared" si="0"/>
        <v>47</v>
      </c>
      <c r="F21" s="34">
        <v>0</v>
      </c>
      <c r="G21" s="34">
        <v>0</v>
      </c>
      <c r="H21" s="1069">
        <f t="shared" si="1"/>
        <v>0</v>
      </c>
    </row>
    <row r="22" spans="1:8" ht="11.25" customHeight="1">
      <c r="A22" s="22">
        <f t="shared" si="2"/>
        <v>17</v>
      </c>
      <c r="B22" s="24" t="s">
        <v>1129</v>
      </c>
      <c r="C22" s="34">
        <v>7</v>
      </c>
      <c r="D22" s="34">
        <v>1</v>
      </c>
      <c r="E22" s="1064">
        <f t="shared" si="0"/>
        <v>8</v>
      </c>
      <c r="F22" s="34">
        <v>0</v>
      </c>
      <c r="G22" s="34">
        <v>0</v>
      </c>
      <c r="H22" s="1069">
        <f t="shared" si="1"/>
        <v>0</v>
      </c>
    </row>
    <row r="23" spans="1:8" ht="11.25" customHeight="1">
      <c r="A23" s="22">
        <f t="shared" si="2"/>
        <v>18</v>
      </c>
      <c r="B23" s="24" t="s">
        <v>1130</v>
      </c>
      <c r="C23" s="34">
        <v>5</v>
      </c>
      <c r="D23" s="34">
        <v>0</v>
      </c>
      <c r="E23" s="1064">
        <f t="shared" si="0"/>
        <v>5</v>
      </c>
      <c r="F23" s="34">
        <v>0</v>
      </c>
      <c r="G23" s="34">
        <v>0</v>
      </c>
      <c r="H23" s="1069">
        <f t="shared" si="1"/>
        <v>0</v>
      </c>
    </row>
    <row r="24" spans="1:8" ht="11.25" customHeight="1">
      <c r="A24" s="22">
        <f t="shared" si="2"/>
        <v>19</v>
      </c>
      <c r="B24" s="24" t="s">
        <v>1131</v>
      </c>
      <c r="C24" s="34">
        <v>8</v>
      </c>
      <c r="D24" s="34">
        <v>0</v>
      </c>
      <c r="E24" s="1064">
        <f t="shared" si="0"/>
        <v>8</v>
      </c>
      <c r="F24" s="34">
        <v>0</v>
      </c>
      <c r="G24" s="34">
        <v>0</v>
      </c>
      <c r="H24" s="1069">
        <f t="shared" si="1"/>
        <v>0</v>
      </c>
    </row>
    <row r="25" spans="1:8" ht="11.25" customHeight="1">
      <c r="A25" s="22">
        <f t="shared" si="2"/>
        <v>20</v>
      </c>
      <c r="B25" s="24" t="s">
        <v>1132</v>
      </c>
      <c r="C25" s="34">
        <v>16</v>
      </c>
      <c r="D25" s="34">
        <v>1</v>
      </c>
      <c r="E25" s="1064">
        <f t="shared" si="0"/>
        <v>17</v>
      </c>
      <c r="F25" s="34">
        <v>0</v>
      </c>
      <c r="G25" s="34">
        <v>0</v>
      </c>
      <c r="H25" s="1069">
        <f t="shared" si="1"/>
        <v>0</v>
      </c>
    </row>
    <row r="26" spans="1:8" ht="11.25" customHeight="1">
      <c r="A26" s="22">
        <f t="shared" si="2"/>
        <v>21</v>
      </c>
      <c r="B26" s="24" t="s">
        <v>1133</v>
      </c>
      <c r="C26" s="34">
        <v>14</v>
      </c>
      <c r="D26" s="34">
        <v>0</v>
      </c>
      <c r="E26" s="1064">
        <f t="shared" si="0"/>
        <v>14</v>
      </c>
      <c r="F26" s="34">
        <v>0</v>
      </c>
      <c r="G26" s="34">
        <v>0</v>
      </c>
      <c r="H26" s="1069">
        <f t="shared" si="1"/>
        <v>0</v>
      </c>
    </row>
    <row r="27" spans="1:8" ht="11.25" customHeight="1">
      <c r="A27" s="22">
        <f t="shared" si="2"/>
        <v>22</v>
      </c>
      <c r="B27" s="24" t="s">
        <v>1134</v>
      </c>
      <c r="C27" s="34">
        <v>0</v>
      </c>
      <c r="D27" s="34">
        <v>1</v>
      </c>
      <c r="E27" s="1064">
        <f t="shared" si="0"/>
        <v>1</v>
      </c>
      <c r="F27" s="34">
        <v>0</v>
      </c>
      <c r="G27" s="34">
        <v>0</v>
      </c>
      <c r="H27" s="1069">
        <f t="shared" si="1"/>
        <v>0</v>
      </c>
    </row>
    <row r="28" spans="1:8" ht="11.25" customHeight="1">
      <c r="A28" s="22">
        <f t="shared" si="2"/>
        <v>23</v>
      </c>
      <c r="B28" s="24" t="s">
        <v>1135</v>
      </c>
      <c r="C28" s="34">
        <v>13</v>
      </c>
      <c r="D28" s="34">
        <v>0</v>
      </c>
      <c r="E28" s="1064">
        <f t="shared" si="0"/>
        <v>13</v>
      </c>
      <c r="F28" s="34">
        <v>0</v>
      </c>
      <c r="G28" s="34">
        <v>0</v>
      </c>
      <c r="H28" s="1069">
        <f t="shared" si="1"/>
        <v>0</v>
      </c>
    </row>
    <row r="29" spans="1:8" ht="11.25" customHeight="1">
      <c r="A29" s="22">
        <f t="shared" si="2"/>
        <v>24</v>
      </c>
      <c r="B29" s="24" t="s">
        <v>1136</v>
      </c>
      <c r="C29" s="34">
        <v>2</v>
      </c>
      <c r="D29" s="34">
        <v>0</v>
      </c>
      <c r="E29" s="1064">
        <f t="shared" si="0"/>
        <v>2</v>
      </c>
      <c r="F29" s="34">
        <v>0</v>
      </c>
      <c r="G29" s="34">
        <v>0</v>
      </c>
      <c r="H29" s="1069">
        <f t="shared" si="1"/>
        <v>0</v>
      </c>
    </row>
    <row r="30" spans="1:8" ht="11.25" customHeight="1">
      <c r="A30" s="22">
        <f t="shared" si="2"/>
        <v>25</v>
      </c>
      <c r="B30" s="24" t="s">
        <v>1137</v>
      </c>
      <c r="C30" s="34">
        <v>10</v>
      </c>
      <c r="D30" s="34">
        <v>0</v>
      </c>
      <c r="E30" s="1064">
        <f t="shared" si="0"/>
        <v>10</v>
      </c>
      <c r="F30" s="34">
        <v>0</v>
      </c>
      <c r="G30" s="34">
        <v>0</v>
      </c>
      <c r="H30" s="1069">
        <f t="shared" si="1"/>
        <v>0</v>
      </c>
    </row>
    <row r="31" spans="1:8" ht="11.25" customHeight="1">
      <c r="A31" s="22">
        <f t="shared" si="2"/>
        <v>26</v>
      </c>
      <c r="B31" s="24" t="s">
        <v>1138</v>
      </c>
      <c r="C31" s="34">
        <v>13</v>
      </c>
      <c r="D31" s="34">
        <v>0</v>
      </c>
      <c r="E31" s="1064">
        <f t="shared" si="0"/>
        <v>13</v>
      </c>
      <c r="F31" s="34">
        <v>0</v>
      </c>
      <c r="G31" s="34">
        <v>0</v>
      </c>
      <c r="H31" s="1069">
        <f t="shared" si="1"/>
        <v>0</v>
      </c>
    </row>
    <row r="32" spans="1:8" ht="11.25" customHeight="1">
      <c r="A32" s="22">
        <f t="shared" si="2"/>
        <v>27</v>
      </c>
      <c r="B32" s="24" t="s">
        <v>1139</v>
      </c>
      <c r="C32" s="34">
        <v>32</v>
      </c>
      <c r="D32" s="34">
        <v>1</v>
      </c>
      <c r="E32" s="1064">
        <f t="shared" si="0"/>
        <v>33</v>
      </c>
      <c r="F32" s="34">
        <v>0</v>
      </c>
      <c r="G32" s="34">
        <v>0</v>
      </c>
      <c r="H32" s="1069">
        <f t="shared" si="1"/>
        <v>0</v>
      </c>
    </row>
    <row r="33" spans="1:8" ht="11.25" customHeight="1">
      <c r="A33" s="22">
        <f t="shared" si="2"/>
        <v>28</v>
      </c>
      <c r="B33" s="24" t="s">
        <v>1140</v>
      </c>
      <c r="C33" s="34">
        <v>3</v>
      </c>
      <c r="D33" s="34">
        <v>0</v>
      </c>
      <c r="E33" s="1064">
        <f t="shared" si="0"/>
        <v>3</v>
      </c>
      <c r="F33" s="34">
        <v>0</v>
      </c>
      <c r="G33" s="34">
        <v>0</v>
      </c>
      <c r="H33" s="1069">
        <f t="shared" si="1"/>
        <v>0</v>
      </c>
    </row>
    <row r="34" spans="1:8" ht="11.25" customHeight="1">
      <c r="A34" s="22">
        <f t="shared" si="2"/>
        <v>29</v>
      </c>
      <c r="B34" s="24" t="s">
        <v>1141</v>
      </c>
      <c r="C34" s="34">
        <v>1</v>
      </c>
      <c r="D34" s="34">
        <v>0</v>
      </c>
      <c r="E34" s="1064">
        <f t="shared" si="0"/>
        <v>1</v>
      </c>
      <c r="F34" s="34">
        <v>0</v>
      </c>
      <c r="G34" s="34">
        <v>0</v>
      </c>
      <c r="H34" s="1069">
        <f t="shared" si="1"/>
        <v>0</v>
      </c>
    </row>
    <row r="35" spans="1:8" ht="11.25" customHeight="1">
      <c r="A35" s="22">
        <f t="shared" si="2"/>
        <v>30</v>
      </c>
      <c r="B35" s="24" t="s">
        <v>1142</v>
      </c>
      <c r="C35" s="34">
        <v>2</v>
      </c>
      <c r="D35" s="34">
        <v>0</v>
      </c>
      <c r="E35" s="1064">
        <f t="shared" si="0"/>
        <v>2</v>
      </c>
      <c r="F35" s="34">
        <v>0</v>
      </c>
      <c r="G35" s="34">
        <v>0</v>
      </c>
      <c r="H35" s="1069">
        <f t="shared" si="1"/>
        <v>0</v>
      </c>
    </row>
    <row r="36" spans="1:8" ht="11.25" customHeight="1">
      <c r="A36" s="22">
        <f t="shared" si="2"/>
        <v>31</v>
      </c>
      <c r="B36" s="24" t="s">
        <v>1143</v>
      </c>
      <c r="C36" s="34">
        <v>22</v>
      </c>
      <c r="D36" s="34">
        <v>0</v>
      </c>
      <c r="E36" s="1064">
        <f t="shared" si="0"/>
        <v>22</v>
      </c>
      <c r="F36" s="34">
        <v>0</v>
      </c>
      <c r="G36" s="34">
        <v>0</v>
      </c>
      <c r="H36" s="1069">
        <f t="shared" si="1"/>
        <v>0</v>
      </c>
    </row>
    <row r="37" spans="1:8" ht="11.25" customHeight="1">
      <c r="A37" s="22">
        <f t="shared" si="2"/>
        <v>32</v>
      </c>
      <c r="B37" s="24" t="s">
        <v>1144</v>
      </c>
      <c r="C37" s="34">
        <v>19</v>
      </c>
      <c r="D37" s="34">
        <v>0</v>
      </c>
      <c r="E37" s="1064">
        <f t="shared" si="0"/>
        <v>19</v>
      </c>
      <c r="F37" s="34">
        <v>0</v>
      </c>
      <c r="G37" s="34">
        <v>0</v>
      </c>
      <c r="H37" s="1069">
        <f t="shared" si="1"/>
        <v>0</v>
      </c>
    </row>
    <row r="38" spans="1:8" ht="11.25" customHeight="1">
      <c r="A38" s="22">
        <f t="shared" si="2"/>
        <v>33</v>
      </c>
      <c r="B38" s="24" t="s">
        <v>1145</v>
      </c>
      <c r="C38" s="34">
        <v>33</v>
      </c>
      <c r="D38" s="34">
        <v>1</v>
      </c>
      <c r="E38" s="1064">
        <f t="shared" si="0"/>
        <v>34</v>
      </c>
      <c r="F38" s="34">
        <v>0</v>
      </c>
      <c r="G38" s="34">
        <v>0</v>
      </c>
      <c r="H38" s="1069">
        <f t="shared" si="1"/>
        <v>0</v>
      </c>
    </row>
    <row r="39" spans="1:8" ht="11.25" customHeight="1">
      <c r="A39" s="22">
        <f t="shared" si="2"/>
        <v>34</v>
      </c>
      <c r="B39" s="24" t="s">
        <v>1146</v>
      </c>
      <c r="C39" s="34">
        <v>237</v>
      </c>
      <c r="D39" s="34">
        <v>6</v>
      </c>
      <c r="E39" s="1064">
        <f t="shared" si="0"/>
        <v>243</v>
      </c>
      <c r="F39" s="34">
        <v>0</v>
      </c>
      <c r="G39" s="34">
        <v>0</v>
      </c>
      <c r="H39" s="1069">
        <f t="shared" si="1"/>
        <v>0</v>
      </c>
    </row>
    <row r="40" spans="1:8" ht="11.25" customHeight="1">
      <c r="A40" s="22">
        <f t="shared" si="2"/>
        <v>35</v>
      </c>
      <c r="B40" s="24" t="s">
        <v>1147</v>
      </c>
      <c r="C40" s="34">
        <v>63</v>
      </c>
      <c r="D40" s="34">
        <v>1</v>
      </c>
      <c r="E40" s="1064">
        <f t="shared" si="0"/>
        <v>64</v>
      </c>
      <c r="F40" s="34">
        <v>0</v>
      </c>
      <c r="G40" s="34">
        <v>0</v>
      </c>
      <c r="H40" s="1069">
        <f t="shared" si="1"/>
        <v>0</v>
      </c>
    </row>
    <row r="41" spans="1:8" ht="11.25" customHeight="1">
      <c r="A41" s="22">
        <f t="shared" si="2"/>
        <v>36</v>
      </c>
      <c r="B41" s="24" t="s">
        <v>1148</v>
      </c>
      <c r="C41" s="34">
        <v>7</v>
      </c>
      <c r="D41" s="34">
        <v>0</v>
      </c>
      <c r="E41" s="1064">
        <f t="shared" si="0"/>
        <v>7</v>
      </c>
      <c r="F41" s="34">
        <v>0</v>
      </c>
      <c r="G41" s="34">
        <v>0</v>
      </c>
      <c r="H41" s="1069">
        <f t="shared" si="1"/>
        <v>0</v>
      </c>
    </row>
    <row r="42" spans="1:8" ht="11.25" customHeight="1">
      <c r="A42" s="22">
        <f t="shared" si="2"/>
        <v>37</v>
      </c>
      <c r="B42" s="24" t="s">
        <v>1149</v>
      </c>
      <c r="C42" s="34">
        <v>6</v>
      </c>
      <c r="D42" s="34">
        <v>1</v>
      </c>
      <c r="E42" s="1064">
        <f t="shared" si="0"/>
        <v>7</v>
      </c>
      <c r="F42" s="34">
        <v>0</v>
      </c>
      <c r="G42" s="34">
        <v>0</v>
      </c>
      <c r="H42" s="1069">
        <f t="shared" si="1"/>
        <v>0</v>
      </c>
    </row>
    <row r="43" spans="1:8" ht="11.25" customHeight="1">
      <c r="A43" s="22">
        <f t="shared" si="2"/>
        <v>38</v>
      </c>
      <c r="B43" s="24" t="s">
        <v>1150</v>
      </c>
      <c r="C43" s="34">
        <v>30</v>
      </c>
      <c r="D43" s="34">
        <v>1</v>
      </c>
      <c r="E43" s="1064">
        <f t="shared" si="0"/>
        <v>31</v>
      </c>
      <c r="F43" s="34">
        <v>0</v>
      </c>
      <c r="G43" s="34">
        <v>0</v>
      </c>
      <c r="H43" s="1069">
        <f t="shared" si="1"/>
        <v>0</v>
      </c>
    </row>
    <row r="44" spans="1:8" ht="11.25" customHeight="1">
      <c r="A44" s="22">
        <f t="shared" si="2"/>
        <v>39</v>
      </c>
      <c r="B44" s="24" t="s">
        <v>1151</v>
      </c>
      <c r="C44" s="34">
        <v>11</v>
      </c>
      <c r="D44" s="34">
        <v>1</v>
      </c>
      <c r="E44" s="1064">
        <f t="shared" si="0"/>
        <v>12</v>
      </c>
      <c r="F44" s="34">
        <v>0</v>
      </c>
      <c r="G44" s="34">
        <v>0</v>
      </c>
      <c r="H44" s="1069">
        <f t="shared" si="1"/>
        <v>0</v>
      </c>
    </row>
    <row r="45" spans="1:8" ht="11.25" customHeight="1">
      <c r="A45" s="22">
        <f t="shared" si="2"/>
        <v>40</v>
      </c>
      <c r="B45" s="24" t="s">
        <v>1152</v>
      </c>
      <c r="C45" s="34">
        <v>3</v>
      </c>
      <c r="D45" s="34">
        <v>0</v>
      </c>
      <c r="E45" s="1064">
        <f t="shared" si="0"/>
        <v>3</v>
      </c>
      <c r="F45" s="34">
        <v>0</v>
      </c>
      <c r="G45" s="34">
        <v>0</v>
      </c>
      <c r="H45" s="1069">
        <f t="shared" si="1"/>
        <v>0</v>
      </c>
    </row>
    <row r="46" spans="1:8" ht="11.25" customHeight="1">
      <c r="A46" s="22">
        <v>41</v>
      </c>
      <c r="B46" s="24" t="s">
        <v>1153</v>
      </c>
      <c r="C46" s="34">
        <v>43</v>
      </c>
      <c r="D46" s="34">
        <v>2</v>
      </c>
      <c r="E46" s="1064">
        <f t="shared" si="0"/>
        <v>45</v>
      </c>
      <c r="F46" s="34">
        <v>0</v>
      </c>
      <c r="G46" s="34">
        <v>0</v>
      </c>
      <c r="H46" s="1069">
        <f t="shared" si="1"/>
        <v>0</v>
      </c>
    </row>
    <row r="47" spans="1:8" ht="11.25" customHeight="1">
      <c r="A47" s="22">
        <v>42</v>
      </c>
      <c r="B47" s="24" t="s">
        <v>1154</v>
      </c>
      <c r="C47" s="34">
        <v>36</v>
      </c>
      <c r="D47" s="34">
        <v>0</v>
      </c>
      <c r="E47" s="1064">
        <f t="shared" si="0"/>
        <v>36</v>
      </c>
      <c r="F47" s="34">
        <v>0</v>
      </c>
      <c r="G47" s="34">
        <v>0</v>
      </c>
      <c r="H47" s="1069">
        <f t="shared" si="1"/>
        <v>0</v>
      </c>
    </row>
    <row r="48" spans="1:8" ht="11.25" customHeight="1">
      <c r="A48" s="22">
        <v>43</v>
      </c>
      <c r="B48" s="24" t="s">
        <v>1155</v>
      </c>
      <c r="C48" s="34">
        <v>10</v>
      </c>
      <c r="D48" s="34">
        <v>1</v>
      </c>
      <c r="E48" s="1064">
        <f t="shared" si="0"/>
        <v>11</v>
      </c>
      <c r="F48" s="34">
        <v>0</v>
      </c>
      <c r="G48" s="34">
        <v>0</v>
      </c>
      <c r="H48" s="1069">
        <f t="shared" si="1"/>
        <v>0</v>
      </c>
    </row>
    <row r="49" spans="1:8" ht="11.25" customHeight="1">
      <c r="A49" s="22">
        <v>44</v>
      </c>
      <c r="B49" s="24" t="s">
        <v>1156</v>
      </c>
      <c r="C49" s="34">
        <v>11</v>
      </c>
      <c r="D49" s="34">
        <v>0</v>
      </c>
      <c r="E49" s="1064">
        <f t="shared" si="0"/>
        <v>11</v>
      </c>
      <c r="F49" s="34">
        <v>0</v>
      </c>
      <c r="G49" s="34">
        <v>0</v>
      </c>
      <c r="H49" s="1069">
        <f t="shared" si="1"/>
        <v>0</v>
      </c>
    </row>
    <row r="50" spans="1:8" ht="11.25" customHeight="1">
      <c r="A50" s="22">
        <v>45</v>
      </c>
      <c r="B50" s="24" t="s">
        <v>1157</v>
      </c>
      <c r="C50" s="34">
        <v>325</v>
      </c>
      <c r="D50" s="34">
        <v>2</v>
      </c>
      <c r="E50" s="1064">
        <f t="shared" si="0"/>
        <v>327</v>
      </c>
      <c r="F50" s="34">
        <v>0</v>
      </c>
      <c r="G50" s="34">
        <v>0</v>
      </c>
      <c r="H50" s="1069">
        <f t="shared" si="1"/>
        <v>0</v>
      </c>
    </row>
    <row r="51" spans="1:8" ht="11.25" customHeight="1">
      <c r="A51" s="22">
        <v>46</v>
      </c>
      <c r="B51" s="24" t="s">
        <v>1158</v>
      </c>
      <c r="C51" s="34">
        <v>20</v>
      </c>
      <c r="D51" s="34">
        <v>0</v>
      </c>
      <c r="E51" s="1064">
        <f t="shared" si="0"/>
        <v>20</v>
      </c>
      <c r="F51" s="34">
        <v>0</v>
      </c>
      <c r="G51" s="34">
        <v>0</v>
      </c>
      <c r="H51" s="1069">
        <f t="shared" si="1"/>
        <v>0</v>
      </c>
    </row>
    <row r="52" spans="1:8" ht="11.25" customHeight="1">
      <c r="A52" s="22">
        <v>47</v>
      </c>
      <c r="B52" s="24" t="s">
        <v>1159</v>
      </c>
      <c r="C52" s="34">
        <v>12</v>
      </c>
      <c r="D52" s="34">
        <v>0</v>
      </c>
      <c r="E52" s="1064">
        <f t="shared" si="0"/>
        <v>12</v>
      </c>
      <c r="F52" s="34">
        <v>0</v>
      </c>
      <c r="G52" s="34">
        <v>0</v>
      </c>
      <c r="H52" s="1069">
        <f t="shared" si="1"/>
        <v>0</v>
      </c>
    </row>
    <row r="53" spans="1:8" ht="11.25" customHeight="1">
      <c r="A53" s="22">
        <v>48</v>
      </c>
      <c r="B53" s="24" t="s">
        <v>1160</v>
      </c>
      <c r="C53" s="34">
        <v>25</v>
      </c>
      <c r="D53" s="34">
        <v>1</v>
      </c>
      <c r="E53" s="1064">
        <f t="shared" si="0"/>
        <v>26</v>
      </c>
      <c r="F53" s="34">
        <v>0</v>
      </c>
      <c r="G53" s="34">
        <v>0</v>
      </c>
      <c r="H53" s="1069">
        <f t="shared" si="1"/>
        <v>0</v>
      </c>
    </row>
    <row r="54" spans="1:8" ht="11.25" customHeight="1">
      <c r="A54" s="22">
        <v>49</v>
      </c>
      <c r="B54" s="24" t="s">
        <v>1161</v>
      </c>
      <c r="C54" s="34">
        <v>5</v>
      </c>
      <c r="D54" s="34">
        <v>0</v>
      </c>
      <c r="E54" s="1064">
        <f t="shared" si="0"/>
        <v>5</v>
      </c>
      <c r="F54" s="34">
        <v>0</v>
      </c>
      <c r="G54" s="34">
        <v>0</v>
      </c>
      <c r="H54" s="1069">
        <f t="shared" si="1"/>
        <v>0</v>
      </c>
    </row>
    <row r="55" spans="1:8" ht="11.25" customHeight="1">
      <c r="A55" s="22">
        <v>50</v>
      </c>
      <c r="B55" s="24" t="s">
        <v>1162</v>
      </c>
      <c r="C55" s="34">
        <v>4</v>
      </c>
      <c r="D55" s="34">
        <v>0</v>
      </c>
      <c r="E55" s="1064">
        <f t="shared" si="0"/>
        <v>4</v>
      </c>
      <c r="F55" s="34">
        <v>0</v>
      </c>
      <c r="G55" s="34">
        <v>0</v>
      </c>
      <c r="H55" s="1069">
        <f t="shared" si="1"/>
        <v>0</v>
      </c>
    </row>
    <row r="56" spans="1:8" ht="11.25" customHeight="1">
      <c r="A56" s="22">
        <v>51</v>
      </c>
      <c r="B56" s="24" t="s">
        <v>1163</v>
      </c>
      <c r="C56" s="34">
        <v>4</v>
      </c>
      <c r="D56" s="34">
        <v>0</v>
      </c>
      <c r="E56" s="1064">
        <f t="shared" si="0"/>
        <v>4</v>
      </c>
      <c r="F56" s="34">
        <v>0</v>
      </c>
      <c r="G56" s="34">
        <v>0</v>
      </c>
      <c r="H56" s="1069">
        <f t="shared" si="1"/>
        <v>0</v>
      </c>
    </row>
    <row r="57" spans="1:8" ht="11.25" customHeight="1">
      <c r="A57" s="22">
        <v>52</v>
      </c>
      <c r="B57" s="24" t="s">
        <v>1164</v>
      </c>
      <c r="C57" s="34">
        <v>8</v>
      </c>
      <c r="D57" s="34">
        <v>0</v>
      </c>
      <c r="E57" s="1064">
        <f t="shared" si="0"/>
        <v>8</v>
      </c>
      <c r="F57" s="34">
        <v>0</v>
      </c>
      <c r="G57" s="34">
        <v>0</v>
      </c>
      <c r="H57" s="1069">
        <f t="shared" si="1"/>
        <v>0</v>
      </c>
    </row>
    <row r="58" spans="1:8" ht="11.25" customHeight="1">
      <c r="A58" s="22">
        <v>53</v>
      </c>
      <c r="B58" s="24" t="s">
        <v>1165</v>
      </c>
      <c r="C58" s="34">
        <v>4</v>
      </c>
      <c r="D58" s="34">
        <v>0</v>
      </c>
      <c r="E58" s="1064">
        <f t="shared" si="0"/>
        <v>4</v>
      </c>
      <c r="F58" s="34">
        <v>0</v>
      </c>
      <c r="G58" s="34">
        <v>0</v>
      </c>
      <c r="H58" s="1069">
        <f t="shared" si="1"/>
        <v>0</v>
      </c>
    </row>
    <row r="59" spans="1:8" ht="11.25" customHeight="1">
      <c r="A59" s="22">
        <v>54</v>
      </c>
      <c r="B59" s="24" t="s">
        <v>1166</v>
      </c>
      <c r="C59" s="34">
        <v>15</v>
      </c>
      <c r="D59" s="34">
        <v>0</v>
      </c>
      <c r="E59" s="1064">
        <f t="shared" si="0"/>
        <v>15</v>
      </c>
      <c r="F59" s="34">
        <v>0</v>
      </c>
      <c r="G59" s="34">
        <v>0</v>
      </c>
      <c r="H59" s="1069">
        <f t="shared" si="1"/>
        <v>0</v>
      </c>
    </row>
    <row r="60" spans="1:8" ht="11.25" customHeight="1">
      <c r="A60" s="22">
        <v>55</v>
      </c>
      <c r="B60" s="24" t="s">
        <v>1167</v>
      </c>
      <c r="C60" s="34">
        <v>10</v>
      </c>
      <c r="D60" s="34">
        <v>0</v>
      </c>
      <c r="E60" s="1064">
        <f t="shared" si="0"/>
        <v>10</v>
      </c>
      <c r="F60" s="34">
        <v>0</v>
      </c>
      <c r="G60" s="34">
        <v>0</v>
      </c>
      <c r="H60" s="1069">
        <f t="shared" si="1"/>
        <v>0</v>
      </c>
    </row>
    <row r="61" spans="1:8" ht="11.25" customHeight="1">
      <c r="A61" s="22">
        <v>56</v>
      </c>
      <c r="B61" s="24" t="s">
        <v>1168</v>
      </c>
      <c r="C61" s="34">
        <v>1</v>
      </c>
      <c r="D61" s="34">
        <v>0</v>
      </c>
      <c r="E61" s="1064">
        <f t="shared" si="0"/>
        <v>1</v>
      </c>
      <c r="F61" s="34">
        <v>0</v>
      </c>
      <c r="G61" s="34">
        <v>0</v>
      </c>
      <c r="H61" s="1069">
        <f t="shared" si="1"/>
        <v>0</v>
      </c>
    </row>
    <row r="62" spans="1:8" ht="11.25" customHeight="1">
      <c r="A62" s="22">
        <v>57</v>
      </c>
      <c r="B62" s="24" t="s">
        <v>1169</v>
      </c>
      <c r="C62" s="34">
        <v>1</v>
      </c>
      <c r="D62" s="34">
        <v>0</v>
      </c>
      <c r="E62" s="1064">
        <f t="shared" si="0"/>
        <v>1</v>
      </c>
      <c r="F62" s="34">
        <v>0</v>
      </c>
      <c r="G62" s="34">
        <v>0</v>
      </c>
      <c r="H62" s="1069">
        <f t="shared" si="1"/>
        <v>0</v>
      </c>
    </row>
    <row r="63" spans="1:8" ht="11.25" customHeight="1">
      <c r="A63" s="22">
        <v>58</v>
      </c>
      <c r="B63" s="24" t="s">
        <v>1170</v>
      </c>
      <c r="C63" s="34">
        <v>5</v>
      </c>
      <c r="D63" s="34">
        <v>0</v>
      </c>
      <c r="E63" s="1064">
        <f t="shared" si="0"/>
        <v>5</v>
      </c>
      <c r="F63" s="34">
        <v>0</v>
      </c>
      <c r="G63" s="34">
        <v>0</v>
      </c>
      <c r="H63" s="1069">
        <f t="shared" si="1"/>
        <v>0</v>
      </c>
    </row>
    <row r="64" spans="1:8" ht="11.25" customHeight="1">
      <c r="A64" s="22">
        <v>59</v>
      </c>
      <c r="B64" s="24" t="s">
        <v>1171</v>
      </c>
      <c r="C64" s="34">
        <v>19</v>
      </c>
      <c r="D64" s="34">
        <v>1</v>
      </c>
      <c r="E64" s="1064">
        <f t="shared" si="0"/>
        <v>20</v>
      </c>
      <c r="F64" s="34">
        <v>0</v>
      </c>
      <c r="G64" s="34">
        <v>0</v>
      </c>
      <c r="H64" s="1069">
        <f t="shared" si="1"/>
        <v>0</v>
      </c>
    </row>
    <row r="65" spans="1:8" ht="11.25" customHeight="1">
      <c r="A65" s="22">
        <v>60</v>
      </c>
      <c r="B65" s="24" t="s">
        <v>1172</v>
      </c>
      <c r="C65" s="34">
        <v>12</v>
      </c>
      <c r="D65" s="34">
        <v>0</v>
      </c>
      <c r="E65" s="1064">
        <f t="shared" si="0"/>
        <v>12</v>
      </c>
      <c r="F65" s="34">
        <v>0</v>
      </c>
      <c r="G65" s="34">
        <v>0</v>
      </c>
      <c r="H65" s="1069">
        <f t="shared" si="1"/>
        <v>0</v>
      </c>
    </row>
    <row r="66" spans="1:8" ht="11.25" customHeight="1">
      <c r="A66" s="22">
        <v>61</v>
      </c>
      <c r="B66" s="24" t="s">
        <v>1173</v>
      </c>
      <c r="C66" s="34">
        <v>12</v>
      </c>
      <c r="D66" s="34">
        <v>0</v>
      </c>
      <c r="E66" s="1064">
        <f t="shared" si="0"/>
        <v>12</v>
      </c>
      <c r="F66" s="34">
        <v>0</v>
      </c>
      <c r="G66" s="34">
        <v>0</v>
      </c>
      <c r="H66" s="1069">
        <f t="shared" si="1"/>
        <v>0</v>
      </c>
    </row>
    <row r="67" spans="1:8" ht="11.25" customHeight="1">
      <c r="A67" s="22">
        <v>62</v>
      </c>
      <c r="B67" s="24" t="s">
        <v>1174</v>
      </c>
      <c r="C67" s="34">
        <v>1</v>
      </c>
      <c r="D67" s="34">
        <v>0</v>
      </c>
      <c r="E67" s="1064">
        <f t="shared" si="0"/>
        <v>1</v>
      </c>
      <c r="F67" s="34">
        <v>0</v>
      </c>
      <c r="G67" s="34">
        <v>0</v>
      </c>
      <c r="H67" s="1069">
        <f t="shared" si="1"/>
        <v>0</v>
      </c>
    </row>
    <row r="68" spans="1:8" ht="11.25" customHeight="1">
      <c r="A68" s="22">
        <v>63</v>
      </c>
      <c r="B68" s="24" t="s">
        <v>1175</v>
      </c>
      <c r="C68" s="34">
        <v>11</v>
      </c>
      <c r="D68" s="34">
        <v>0</v>
      </c>
      <c r="E68" s="1064">
        <f t="shared" si="0"/>
        <v>11</v>
      </c>
      <c r="F68" s="34">
        <v>0</v>
      </c>
      <c r="G68" s="34">
        <v>0</v>
      </c>
      <c r="H68" s="1069">
        <f t="shared" si="1"/>
        <v>0</v>
      </c>
    </row>
    <row r="69" spans="1:8" ht="11.25" customHeight="1">
      <c r="A69" s="22">
        <v>64</v>
      </c>
      <c r="B69" s="24" t="s">
        <v>1176</v>
      </c>
      <c r="C69" s="34">
        <v>4</v>
      </c>
      <c r="D69" s="34">
        <v>0</v>
      </c>
      <c r="E69" s="1064">
        <f t="shared" si="0"/>
        <v>4</v>
      </c>
      <c r="F69" s="34">
        <v>0</v>
      </c>
      <c r="G69" s="34">
        <v>0</v>
      </c>
      <c r="H69" s="1069">
        <f t="shared" si="1"/>
        <v>0</v>
      </c>
    </row>
    <row r="70" spans="1:8" ht="11.25" customHeight="1">
      <c r="A70" s="22">
        <v>65</v>
      </c>
      <c r="B70" s="24" t="s">
        <v>1177</v>
      </c>
      <c r="C70" s="34">
        <v>5</v>
      </c>
      <c r="D70" s="34">
        <v>0</v>
      </c>
      <c r="E70" s="1064">
        <f t="shared" si="0"/>
        <v>5</v>
      </c>
      <c r="F70" s="34">
        <v>0</v>
      </c>
      <c r="G70" s="34">
        <v>0</v>
      </c>
      <c r="H70" s="1069">
        <f t="shared" si="1"/>
        <v>0</v>
      </c>
    </row>
    <row r="71" spans="1:8" ht="11.25" customHeight="1">
      <c r="A71" s="22">
        <v>66</v>
      </c>
      <c r="B71" s="24" t="s">
        <v>1178</v>
      </c>
      <c r="C71" s="34">
        <v>2</v>
      </c>
      <c r="D71" s="34">
        <v>0</v>
      </c>
      <c r="E71" s="1064">
        <f t="shared" ref="E71:E86" si="3">+D71+C71</f>
        <v>2</v>
      </c>
      <c r="F71" s="34">
        <v>0</v>
      </c>
      <c r="G71" s="34">
        <v>0</v>
      </c>
      <c r="H71" s="1069">
        <f t="shared" ref="H71:H86" si="4">+G71+F71</f>
        <v>0</v>
      </c>
    </row>
    <row r="72" spans="1:8" ht="11.25" customHeight="1">
      <c r="A72" s="22">
        <v>67</v>
      </c>
      <c r="B72" s="24" t="s">
        <v>1179</v>
      </c>
      <c r="C72" s="34">
        <v>12</v>
      </c>
      <c r="D72" s="34">
        <v>0</v>
      </c>
      <c r="E72" s="1064">
        <f t="shared" si="3"/>
        <v>12</v>
      </c>
      <c r="F72" s="34">
        <v>0</v>
      </c>
      <c r="G72" s="34">
        <v>0</v>
      </c>
      <c r="H72" s="1069">
        <f t="shared" si="4"/>
        <v>0</v>
      </c>
    </row>
    <row r="73" spans="1:8" ht="11.25" customHeight="1">
      <c r="A73" s="22">
        <v>68</v>
      </c>
      <c r="B73" s="24" t="s">
        <v>1180</v>
      </c>
      <c r="C73" s="34">
        <v>7</v>
      </c>
      <c r="D73" s="34">
        <v>0</v>
      </c>
      <c r="E73" s="1064">
        <f t="shared" si="3"/>
        <v>7</v>
      </c>
      <c r="F73" s="34">
        <v>0</v>
      </c>
      <c r="G73" s="34">
        <v>0</v>
      </c>
      <c r="H73" s="1069">
        <f t="shared" si="4"/>
        <v>0</v>
      </c>
    </row>
    <row r="74" spans="1:8" ht="11.25" customHeight="1">
      <c r="A74" s="22">
        <v>69</v>
      </c>
      <c r="B74" s="24" t="s">
        <v>1181</v>
      </c>
      <c r="C74" s="34">
        <v>0</v>
      </c>
      <c r="D74" s="34">
        <v>0</v>
      </c>
      <c r="E74" s="1064">
        <f t="shared" si="3"/>
        <v>0</v>
      </c>
      <c r="F74" s="34">
        <v>0</v>
      </c>
      <c r="G74" s="34">
        <v>0</v>
      </c>
      <c r="H74" s="1069">
        <f t="shared" si="4"/>
        <v>0</v>
      </c>
    </row>
    <row r="75" spans="1:8" ht="11.25" customHeight="1">
      <c r="A75" s="22">
        <v>70</v>
      </c>
      <c r="B75" s="24" t="s">
        <v>1182</v>
      </c>
      <c r="C75" s="34">
        <v>28</v>
      </c>
      <c r="D75" s="34">
        <v>2</v>
      </c>
      <c r="E75" s="1064">
        <f t="shared" si="3"/>
        <v>30</v>
      </c>
      <c r="F75" s="34">
        <v>0</v>
      </c>
      <c r="G75" s="34">
        <v>0</v>
      </c>
      <c r="H75" s="1069">
        <f t="shared" si="4"/>
        <v>0</v>
      </c>
    </row>
    <row r="76" spans="1:8" ht="11.25" customHeight="1">
      <c r="A76" s="22">
        <v>71</v>
      </c>
      <c r="B76" s="24" t="s">
        <v>1183</v>
      </c>
      <c r="C76" s="34">
        <v>3</v>
      </c>
      <c r="D76" s="34">
        <v>0</v>
      </c>
      <c r="E76" s="1064">
        <f t="shared" si="3"/>
        <v>3</v>
      </c>
      <c r="F76" s="34">
        <v>0</v>
      </c>
      <c r="G76" s="34">
        <v>0</v>
      </c>
      <c r="H76" s="1069">
        <f t="shared" si="4"/>
        <v>0</v>
      </c>
    </row>
    <row r="77" spans="1:8" ht="11.25" customHeight="1">
      <c r="A77" s="22">
        <v>72</v>
      </c>
      <c r="B77" s="24" t="s">
        <v>1184</v>
      </c>
      <c r="C77" s="34">
        <v>9</v>
      </c>
      <c r="D77" s="34">
        <v>0</v>
      </c>
      <c r="E77" s="1064">
        <f t="shared" si="3"/>
        <v>9</v>
      </c>
      <c r="F77" s="34">
        <v>0</v>
      </c>
      <c r="G77" s="34">
        <v>0</v>
      </c>
      <c r="H77" s="1069">
        <f t="shared" si="4"/>
        <v>0</v>
      </c>
    </row>
    <row r="78" spans="1:8" ht="11.25" customHeight="1">
      <c r="A78" s="22">
        <v>73</v>
      </c>
      <c r="B78" s="24" t="s">
        <v>1185</v>
      </c>
      <c r="C78" s="34">
        <v>15</v>
      </c>
      <c r="D78" s="34">
        <v>0</v>
      </c>
      <c r="E78" s="1064">
        <f t="shared" si="3"/>
        <v>15</v>
      </c>
      <c r="F78" s="34">
        <v>0</v>
      </c>
      <c r="G78" s="34">
        <v>0</v>
      </c>
      <c r="H78" s="1069">
        <f t="shared" si="4"/>
        <v>0</v>
      </c>
    </row>
    <row r="79" spans="1:8" ht="11.25" customHeight="1">
      <c r="A79" s="22">
        <v>74</v>
      </c>
      <c r="B79" s="24" t="s">
        <v>1186</v>
      </c>
      <c r="C79" s="34">
        <v>5</v>
      </c>
      <c r="D79" s="34">
        <v>1</v>
      </c>
      <c r="E79" s="1064">
        <f t="shared" si="3"/>
        <v>6</v>
      </c>
      <c r="F79" s="34">
        <v>0</v>
      </c>
      <c r="G79" s="34">
        <v>0</v>
      </c>
      <c r="H79" s="1069">
        <f t="shared" si="4"/>
        <v>0</v>
      </c>
    </row>
    <row r="80" spans="1:8" ht="11.25" customHeight="1">
      <c r="A80" s="22">
        <v>75</v>
      </c>
      <c r="B80" s="24" t="s">
        <v>1187</v>
      </c>
      <c r="C80" s="34">
        <v>2</v>
      </c>
      <c r="D80" s="34">
        <v>0</v>
      </c>
      <c r="E80" s="1064">
        <f t="shared" si="3"/>
        <v>2</v>
      </c>
      <c r="F80" s="34">
        <v>0</v>
      </c>
      <c r="G80" s="34">
        <v>0</v>
      </c>
      <c r="H80" s="1069">
        <f t="shared" si="4"/>
        <v>0</v>
      </c>
    </row>
    <row r="81" spans="1:9" ht="11.25" customHeight="1">
      <c r="A81" s="22">
        <v>76</v>
      </c>
      <c r="B81" s="24" t="s">
        <v>1188</v>
      </c>
      <c r="C81" s="34">
        <v>5</v>
      </c>
      <c r="D81" s="34">
        <v>0</v>
      </c>
      <c r="E81" s="1064">
        <f t="shared" si="3"/>
        <v>5</v>
      </c>
      <c r="F81" s="34">
        <v>0</v>
      </c>
      <c r="G81" s="34">
        <v>0</v>
      </c>
      <c r="H81" s="1069">
        <f t="shared" si="4"/>
        <v>0</v>
      </c>
    </row>
    <row r="82" spans="1:9" ht="11.25" customHeight="1">
      <c r="A82" s="22">
        <v>77</v>
      </c>
      <c r="B82" s="24" t="s">
        <v>1189</v>
      </c>
      <c r="C82" s="34">
        <v>7</v>
      </c>
      <c r="D82" s="34">
        <v>0</v>
      </c>
      <c r="E82" s="1064">
        <f t="shared" si="3"/>
        <v>7</v>
      </c>
      <c r="F82" s="34">
        <v>0</v>
      </c>
      <c r="G82" s="34">
        <v>0</v>
      </c>
      <c r="H82" s="1069">
        <f t="shared" si="4"/>
        <v>0</v>
      </c>
    </row>
    <row r="83" spans="1:9" ht="11.25" customHeight="1">
      <c r="A83" s="22">
        <v>78</v>
      </c>
      <c r="B83" s="24" t="s">
        <v>1190</v>
      </c>
      <c r="C83" s="34">
        <v>9</v>
      </c>
      <c r="D83" s="34">
        <v>0</v>
      </c>
      <c r="E83" s="1064">
        <f t="shared" si="3"/>
        <v>9</v>
      </c>
      <c r="F83" s="34">
        <v>0</v>
      </c>
      <c r="G83" s="34">
        <v>0</v>
      </c>
      <c r="H83" s="1069">
        <f t="shared" si="4"/>
        <v>0</v>
      </c>
    </row>
    <row r="84" spans="1:9" ht="11.25" customHeight="1">
      <c r="A84" s="22">
        <v>79</v>
      </c>
      <c r="B84" s="24" t="s">
        <v>1191</v>
      </c>
      <c r="C84" s="34">
        <v>0</v>
      </c>
      <c r="D84" s="34">
        <v>0</v>
      </c>
      <c r="E84" s="1064">
        <f t="shared" si="3"/>
        <v>0</v>
      </c>
      <c r="F84" s="34">
        <v>0</v>
      </c>
      <c r="G84" s="34">
        <v>0</v>
      </c>
      <c r="H84" s="1069">
        <f t="shared" si="4"/>
        <v>0</v>
      </c>
    </row>
    <row r="85" spans="1:9" ht="11.25" customHeight="1">
      <c r="A85" s="22">
        <v>80</v>
      </c>
      <c r="B85" s="24" t="s">
        <v>1192</v>
      </c>
      <c r="C85" s="34">
        <v>4</v>
      </c>
      <c r="D85" s="34">
        <v>0</v>
      </c>
      <c r="E85" s="1064">
        <f t="shared" si="3"/>
        <v>4</v>
      </c>
      <c r="F85" s="34">
        <v>0</v>
      </c>
      <c r="G85" s="34">
        <v>0</v>
      </c>
      <c r="H85" s="1069">
        <f t="shared" si="4"/>
        <v>0</v>
      </c>
    </row>
    <row r="86" spans="1:9" ht="11.25" customHeight="1">
      <c r="A86" s="22">
        <v>81</v>
      </c>
      <c r="B86" s="24" t="s">
        <v>1193</v>
      </c>
      <c r="C86" s="34">
        <v>3</v>
      </c>
      <c r="D86" s="34">
        <v>0</v>
      </c>
      <c r="E86" s="1064">
        <f t="shared" si="3"/>
        <v>3</v>
      </c>
      <c r="F86" s="34">
        <v>0</v>
      </c>
      <c r="G86" s="34">
        <v>0</v>
      </c>
      <c r="H86" s="1069">
        <f t="shared" si="4"/>
        <v>0</v>
      </c>
    </row>
    <row r="87" spans="1:9">
      <c r="A87" s="25"/>
      <c r="B87" s="26" t="s">
        <v>1111</v>
      </c>
      <c r="C87" s="35">
        <f>SUM(C6:C86)</f>
        <v>1589</v>
      </c>
      <c r="D87" s="35">
        <f t="shared" ref="D87:H87" si="5">SUM(D6:D86)</f>
        <v>37</v>
      </c>
      <c r="E87" s="1033">
        <f t="shared" si="5"/>
        <v>1626</v>
      </c>
      <c r="F87" s="35">
        <f t="shared" si="5"/>
        <v>0</v>
      </c>
      <c r="G87" s="35">
        <f t="shared" si="5"/>
        <v>0</v>
      </c>
      <c r="H87" s="1034">
        <f t="shared" si="5"/>
        <v>0</v>
      </c>
    </row>
    <row r="88" spans="1:9">
      <c r="A88" s="867" t="s">
        <v>3135</v>
      </c>
      <c r="B88" s="867"/>
      <c r="C88" s="867"/>
      <c r="D88" s="867"/>
      <c r="E88" s="867"/>
      <c r="F88" s="867"/>
      <c r="G88" s="867"/>
      <c r="H88" s="867"/>
      <c r="I88" s="480"/>
    </row>
    <row r="89" spans="1:9">
      <c r="C89" s="352"/>
      <c r="D89" s="352"/>
      <c r="E89" s="352"/>
      <c r="F89" s="352"/>
      <c r="G89" s="352"/>
      <c r="H89" s="352"/>
    </row>
  </sheetData>
  <mergeCells count="7">
    <mergeCell ref="A88:H88"/>
    <mergeCell ref="A1:H1"/>
    <mergeCell ref="A2:H2"/>
    <mergeCell ref="A3:A5"/>
    <mergeCell ref="B3:B5"/>
    <mergeCell ref="C3:E4"/>
    <mergeCell ref="F3:H4"/>
  </mergeCells>
  <printOptions horizontalCentered="1" verticalCentered="1"/>
  <pageMargins left="0.23622047244094491" right="0.27559055118110237" top="0" bottom="0" header="0.31496062992125984" footer="0.35433070866141736"/>
  <pageSetup paperSize="9" scale="75" orientation="portrait" horizontalDpi="300" verticalDpi="300" r:id="rId1"/>
  <headerFooter alignWithMargins="0"/>
  <ignoredErrors>
    <ignoredError sqref="A7:B86 A6:B6 I6:XFD6 I7:XFD86" numberStoredAsText="1"/>
  </ignoredErrors>
</worksheet>
</file>

<file path=xl/worksheets/sheet21.xml><?xml version="1.0" encoding="utf-8"?>
<worksheet xmlns="http://schemas.openxmlformats.org/spreadsheetml/2006/main" xmlns:r="http://schemas.openxmlformats.org/officeDocument/2006/relationships">
  <dimension ref="A1:H68"/>
  <sheetViews>
    <sheetView showGridLines="0" workbookViewId="0">
      <pane xSplit="1" ySplit="5" topLeftCell="B6" activePane="bottomRight" state="frozen"/>
      <selection activeCell="A30" sqref="A30:I33"/>
      <selection pane="topRight" activeCell="A30" sqref="A30:I33"/>
      <selection pane="bottomLeft" activeCell="A30" sqref="A30:I33"/>
      <selection pane="bottomRight" activeCell="E63" sqref="E63"/>
    </sheetView>
  </sheetViews>
  <sheetFormatPr defaultColWidth="9.140625" defaultRowHeight="12.75"/>
  <cols>
    <col min="1" max="1" width="12.85546875" style="141" customWidth="1"/>
    <col min="2" max="4" width="11.42578125" style="140" customWidth="1"/>
    <col min="5" max="7" width="12" style="140" customWidth="1"/>
    <col min="8" max="16384" width="9.140625" style="140"/>
  </cols>
  <sheetData>
    <row r="1" spans="1:7" s="138" customFormat="1" ht="26.25" customHeight="1">
      <c r="A1" s="879" t="s">
        <v>3198</v>
      </c>
      <c r="B1" s="879"/>
      <c r="C1" s="879"/>
      <c r="D1" s="879"/>
      <c r="E1" s="879"/>
      <c r="F1" s="879"/>
      <c r="G1" s="879"/>
    </row>
    <row r="2" spans="1:7" s="138" customFormat="1" ht="30.75" customHeight="1">
      <c r="A2" s="880" t="s">
        <v>3047</v>
      </c>
      <c r="B2" s="880"/>
      <c r="C2" s="880"/>
      <c r="D2" s="880"/>
      <c r="E2" s="880"/>
      <c r="F2" s="880"/>
      <c r="G2" s="880"/>
    </row>
    <row r="3" spans="1:7" s="138" customFormat="1" ht="12.75" customHeight="1">
      <c r="A3" s="881" t="s">
        <v>2937</v>
      </c>
      <c r="B3" s="1072" t="s">
        <v>3138</v>
      </c>
      <c r="C3" s="1063"/>
      <c r="D3" s="1063"/>
      <c r="E3" s="1065" t="s">
        <v>3111</v>
      </c>
      <c r="F3" s="1066"/>
      <c r="G3" s="1066"/>
    </row>
    <row r="4" spans="1:7" s="138" customFormat="1" ht="19.5" customHeight="1">
      <c r="A4" s="882"/>
      <c r="B4" s="1072"/>
      <c r="C4" s="1063"/>
      <c r="D4" s="1063"/>
      <c r="E4" s="1067"/>
      <c r="F4" s="1068"/>
      <c r="G4" s="1068"/>
    </row>
    <row r="5" spans="1:7" s="138" customFormat="1" ht="15" customHeight="1">
      <c r="A5" s="883"/>
      <c r="B5" s="610" t="s">
        <v>3172</v>
      </c>
      <c r="C5" s="611" t="s">
        <v>3173</v>
      </c>
      <c r="D5" s="611" t="s">
        <v>3156</v>
      </c>
      <c r="E5" s="611" t="s">
        <v>3172</v>
      </c>
      <c r="F5" s="611" t="s">
        <v>3173</v>
      </c>
      <c r="G5" s="612" t="s">
        <v>3156</v>
      </c>
    </row>
    <row r="6" spans="1:7" s="138" customFormat="1" ht="12.6" customHeight="1">
      <c r="A6" s="322">
        <v>15</v>
      </c>
      <c r="B6" s="139">
        <v>2</v>
      </c>
      <c r="C6" s="139">
        <v>0</v>
      </c>
      <c r="D6" s="1073">
        <f t="shared" ref="D6:D66" si="0">+C6+B6</f>
        <v>2</v>
      </c>
      <c r="E6" s="123">
        <v>0</v>
      </c>
      <c r="F6" s="123">
        <v>0</v>
      </c>
      <c r="G6" s="1070">
        <f t="shared" ref="G6:G66" si="1">+F6+E6</f>
        <v>0</v>
      </c>
    </row>
    <row r="7" spans="1:7" s="132" customFormat="1" ht="12.6" customHeight="1">
      <c r="A7" s="133">
        <v>16</v>
      </c>
      <c r="B7" s="139">
        <v>3</v>
      </c>
      <c r="C7" s="139">
        <v>0</v>
      </c>
      <c r="D7" s="1073">
        <f t="shared" si="0"/>
        <v>3</v>
      </c>
      <c r="E7" s="123">
        <v>0</v>
      </c>
      <c r="F7" s="123">
        <v>0</v>
      </c>
      <c r="G7" s="1071">
        <f t="shared" si="1"/>
        <v>0</v>
      </c>
    </row>
    <row r="8" spans="1:7" s="132" customFormat="1" ht="12.6" customHeight="1">
      <c r="A8" s="133">
        <f t="shared" ref="A8:A65" si="2">+A7+1</f>
        <v>17</v>
      </c>
      <c r="B8" s="139">
        <v>10</v>
      </c>
      <c r="C8" s="139">
        <v>0</v>
      </c>
      <c r="D8" s="1073">
        <f t="shared" si="0"/>
        <v>10</v>
      </c>
      <c r="E8" s="123">
        <v>0</v>
      </c>
      <c r="F8" s="123">
        <v>0</v>
      </c>
      <c r="G8" s="1071">
        <f t="shared" si="1"/>
        <v>0</v>
      </c>
    </row>
    <row r="9" spans="1:7" s="132" customFormat="1" ht="12.6" customHeight="1">
      <c r="A9" s="133">
        <f t="shared" si="2"/>
        <v>18</v>
      </c>
      <c r="B9" s="139">
        <v>21</v>
      </c>
      <c r="C9" s="139">
        <v>0</v>
      </c>
      <c r="D9" s="1073">
        <f t="shared" si="0"/>
        <v>21</v>
      </c>
      <c r="E9" s="123">
        <v>0</v>
      </c>
      <c r="F9" s="123">
        <v>0</v>
      </c>
      <c r="G9" s="1071">
        <f t="shared" si="1"/>
        <v>0</v>
      </c>
    </row>
    <row r="10" spans="1:7" s="132" customFormat="1" ht="12.6" customHeight="1">
      <c r="A10" s="133">
        <f t="shared" si="2"/>
        <v>19</v>
      </c>
      <c r="B10" s="139">
        <v>19</v>
      </c>
      <c r="C10" s="139">
        <v>0</v>
      </c>
      <c r="D10" s="1073">
        <f t="shared" si="0"/>
        <v>19</v>
      </c>
      <c r="E10" s="123">
        <v>0</v>
      </c>
      <c r="F10" s="123">
        <v>0</v>
      </c>
      <c r="G10" s="1071">
        <f t="shared" si="1"/>
        <v>0</v>
      </c>
    </row>
    <row r="11" spans="1:7" s="132" customFormat="1" ht="12.6" customHeight="1">
      <c r="A11" s="133">
        <f t="shared" si="2"/>
        <v>20</v>
      </c>
      <c r="B11" s="139">
        <v>16</v>
      </c>
      <c r="C11" s="139">
        <v>3</v>
      </c>
      <c r="D11" s="1073">
        <f t="shared" si="0"/>
        <v>19</v>
      </c>
      <c r="E11" s="123">
        <v>0</v>
      </c>
      <c r="F11" s="123">
        <v>0</v>
      </c>
      <c r="G11" s="1071">
        <f t="shared" si="1"/>
        <v>0</v>
      </c>
    </row>
    <row r="12" spans="1:7" s="132" customFormat="1" ht="12.6" customHeight="1">
      <c r="A12" s="133">
        <f t="shared" si="2"/>
        <v>21</v>
      </c>
      <c r="B12" s="139">
        <v>17</v>
      </c>
      <c r="C12" s="139">
        <v>2</v>
      </c>
      <c r="D12" s="1073">
        <f t="shared" si="0"/>
        <v>19</v>
      </c>
      <c r="E12" s="123">
        <v>0</v>
      </c>
      <c r="F12" s="123">
        <v>0</v>
      </c>
      <c r="G12" s="1071">
        <f t="shared" si="1"/>
        <v>0</v>
      </c>
    </row>
    <row r="13" spans="1:7" s="132" customFormat="1" ht="12.6" customHeight="1">
      <c r="A13" s="133">
        <f t="shared" si="2"/>
        <v>22</v>
      </c>
      <c r="B13" s="139">
        <v>49</v>
      </c>
      <c r="C13" s="139">
        <v>0</v>
      </c>
      <c r="D13" s="1073">
        <f t="shared" si="0"/>
        <v>49</v>
      </c>
      <c r="E13" s="123">
        <v>0</v>
      </c>
      <c r="F13" s="123">
        <v>0</v>
      </c>
      <c r="G13" s="1071">
        <f t="shared" si="1"/>
        <v>0</v>
      </c>
    </row>
    <row r="14" spans="1:7" s="132" customFormat="1" ht="12.6" customHeight="1">
      <c r="A14" s="133">
        <f t="shared" si="2"/>
        <v>23</v>
      </c>
      <c r="B14" s="139">
        <v>37</v>
      </c>
      <c r="C14" s="139">
        <v>1</v>
      </c>
      <c r="D14" s="1073">
        <f t="shared" si="0"/>
        <v>38</v>
      </c>
      <c r="E14" s="123">
        <v>0</v>
      </c>
      <c r="F14" s="123">
        <v>0</v>
      </c>
      <c r="G14" s="1071">
        <f t="shared" si="1"/>
        <v>0</v>
      </c>
    </row>
    <row r="15" spans="1:7" s="132" customFormat="1" ht="12.6" customHeight="1">
      <c r="A15" s="133">
        <f t="shared" si="2"/>
        <v>24</v>
      </c>
      <c r="B15" s="139">
        <v>43</v>
      </c>
      <c r="C15" s="139">
        <v>2</v>
      </c>
      <c r="D15" s="1073">
        <f t="shared" si="0"/>
        <v>45</v>
      </c>
      <c r="E15" s="123">
        <v>0</v>
      </c>
      <c r="F15" s="123">
        <v>0</v>
      </c>
      <c r="G15" s="1071">
        <f t="shared" si="1"/>
        <v>0</v>
      </c>
    </row>
    <row r="16" spans="1:7" s="132" customFormat="1" ht="12.6" customHeight="1">
      <c r="A16" s="133">
        <f t="shared" si="2"/>
        <v>25</v>
      </c>
      <c r="B16" s="139">
        <v>45</v>
      </c>
      <c r="C16" s="139">
        <v>1</v>
      </c>
      <c r="D16" s="1073">
        <f t="shared" si="0"/>
        <v>46</v>
      </c>
      <c r="E16" s="123">
        <v>0</v>
      </c>
      <c r="F16" s="123">
        <v>0</v>
      </c>
      <c r="G16" s="1071">
        <f t="shared" si="1"/>
        <v>0</v>
      </c>
    </row>
    <row r="17" spans="1:7" s="132" customFormat="1" ht="12.6" customHeight="1">
      <c r="A17" s="133">
        <f t="shared" si="2"/>
        <v>26</v>
      </c>
      <c r="B17" s="139">
        <v>37</v>
      </c>
      <c r="C17" s="139">
        <v>2</v>
      </c>
      <c r="D17" s="1073">
        <f t="shared" si="0"/>
        <v>39</v>
      </c>
      <c r="E17" s="123">
        <v>0</v>
      </c>
      <c r="F17" s="123">
        <v>0</v>
      </c>
      <c r="G17" s="1071">
        <f t="shared" si="1"/>
        <v>0</v>
      </c>
    </row>
    <row r="18" spans="1:7" s="132" customFormat="1" ht="12.6" customHeight="1">
      <c r="A18" s="133">
        <f t="shared" si="2"/>
        <v>27</v>
      </c>
      <c r="B18" s="139">
        <v>37</v>
      </c>
      <c r="C18" s="139">
        <v>0</v>
      </c>
      <c r="D18" s="1073">
        <f t="shared" si="0"/>
        <v>37</v>
      </c>
      <c r="E18" s="123">
        <v>0</v>
      </c>
      <c r="F18" s="123">
        <v>0</v>
      </c>
      <c r="G18" s="1071">
        <f t="shared" si="1"/>
        <v>0</v>
      </c>
    </row>
    <row r="19" spans="1:7" s="132" customFormat="1" ht="12.6" customHeight="1">
      <c r="A19" s="133">
        <f t="shared" si="2"/>
        <v>28</v>
      </c>
      <c r="B19" s="139">
        <v>42</v>
      </c>
      <c r="C19" s="139">
        <v>0</v>
      </c>
      <c r="D19" s="1073">
        <f t="shared" si="0"/>
        <v>42</v>
      </c>
      <c r="E19" s="123">
        <v>0</v>
      </c>
      <c r="F19" s="123">
        <v>0</v>
      </c>
      <c r="G19" s="1071">
        <f t="shared" si="1"/>
        <v>0</v>
      </c>
    </row>
    <row r="20" spans="1:7" s="132" customFormat="1" ht="12.6" customHeight="1">
      <c r="A20" s="133">
        <f t="shared" si="2"/>
        <v>29</v>
      </c>
      <c r="B20" s="139">
        <v>39</v>
      </c>
      <c r="C20" s="139">
        <v>1</v>
      </c>
      <c r="D20" s="1073">
        <f t="shared" si="0"/>
        <v>40</v>
      </c>
      <c r="E20" s="123">
        <v>0</v>
      </c>
      <c r="F20" s="123">
        <v>0</v>
      </c>
      <c r="G20" s="1071">
        <f t="shared" si="1"/>
        <v>0</v>
      </c>
    </row>
    <row r="21" spans="1:7" s="132" customFormat="1" ht="12.6" customHeight="1">
      <c r="A21" s="133">
        <f t="shared" si="2"/>
        <v>30</v>
      </c>
      <c r="B21" s="139">
        <v>45</v>
      </c>
      <c r="C21" s="139">
        <v>0</v>
      </c>
      <c r="D21" s="1073">
        <f t="shared" si="0"/>
        <v>45</v>
      </c>
      <c r="E21" s="123">
        <v>0</v>
      </c>
      <c r="F21" s="123">
        <v>0</v>
      </c>
      <c r="G21" s="1071">
        <f t="shared" si="1"/>
        <v>0</v>
      </c>
    </row>
    <row r="22" spans="1:7" s="132" customFormat="1" ht="12.6" customHeight="1">
      <c r="A22" s="133">
        <f t="shared" si="2"/>
        <v>31</v>
      </c>
      <c r="B22" s="139">
        <v>47</v>
      </c>
      <c r="C22" s="139">
        <v>0</v>
      </c>
      <c r="D22" s="1073">
        <f t="shared" si="0"/>
        <v>47</v>
      </c>
      <c r="E22" s="123">
        <v>0</v>
      </c>
      <c r="F22" s="123">
        <v>0</v>
      </c>
      <c r="G22" s="1071">
        <f t="shared" si="1"/>
        <v>0</v>
      </c>
    </row>
    <row r="23" spans="1:7" s="132" customFormat="1" ht="12.6" customHeight="1">
      <c r="A23" s="133">
        <f t="shared" si="2"/>
        <v>32</v>
      </c>
      <c r="B23" s="139">
        <v>50</v>
      </c>
      <c r="C23" s="139">
        <v>2</v>
      </c>
      <c r="D23" s="1073">
        <f t="shared" si="0"/>
        <v>52</v>
      </c>
      <c r="E23" s="123">
        <v>0</v>
      </c>
      <c r="F23" s="123">
        <v>0</v>
      </c>
      <c r="G23" s="1071">
        <f t="shared" si="1"/>
        <v>0</v>
      </c>
    </row>
    <row r="24" spans="1:7" s="132" customFormat="1" ht="12.6" customHeight="1">
      <c r="A24" s="133">
        <f t="shared" si="2"/>
        <v>33</v>
      </c>
      <c r="B24" s="139">
        <v>48</v>
      </c>
      <c r="C24" s="139">
        <v>0</v>
      </c>
      <c r="D24" s="1073">
        <f t="shared" si="0"/>
        <v>48</v>
      </c>
      <c r="E24" s="123">
        <v>0</v>
      </c>
      <c r="F24" s="123">
        <v>0</v>
      </c>
      <c r="G24" s="1071">
        <f t="shared" si="1"/>
        <v>0</v>
      </c>
    </row>
    <row r="25" spans="1:7" s="132" customFormat="1" ht="12.6" customHeight="1">
      <c r="A25" s="133">
        <f t="shared" si="2"/>
        <v>34</v>
      </c>
      <c r="B25" s="139">
        <v>46</v>
      </c>
      <c r="C25" s="139">
        <v>1</v>
      </c>
      <c r="D25" s="1073">
        <f t="shared" si="0"/>
        <v>47</v>
      </c>
      <c r="E25" s="123">
        <v>0</v>
      </c>
      <c r="F25" s="123">
        <v>0</v>
      </c>
      <c r="G25" s="1071">
        <f t="shared" si="1"/>
        <v>0</v>
      </c>
    </row>
    <row r="26" spans="1:7" s="132" customFormat="1" ht="12.6" customHeight="1">
      <c r="A26" s="133">
        <f t="shared" si="2"/>
        <v>35</v>
      </c>
      <c r="B26" s="139">
        <v>53</v>
      </c>
      <c r="C26" s="139">
        <v>1</v>
      </c>
      <c r="D26" s="1073">
        <f t="shared" si="0"/>
        <v>54</v>
      </c>
      <c r="E26" s="123">
        <v>0</v>
      </c>
      <c r="F26" s="123">
        <v>0</v>
      </c>
      <c r="G26" s="1071">
        <f t="shared" si="1"/>
        <v>0</v>
      </c>
    </row>
    <row r="27" spans="1:7" s="132" customFormat="1" ht="12.6" customHeight="1">
      <c r="A27" s="133">
        <f t="shared" si="2"/>
        <v>36</v>
      </c>
      <c r="B27" s="139">
        <v>43</v>
      </c>
      <c r="C27" s="139">
        <v>4</v>
      </c>
      <c r="D27" s="1073">
        <f t="shared" si="0"/>
        <v>47</v>
      </c>
      <c r="E27" s="123">
        <v>0</v>
      </c>
      <c r="F27" s="123">
        <v>0</v>
      </c>
      <c r="G27" s="1071">
        <f t="shared" si="1"/>
        <v>0</v>
      </c>
    </row>
    <row r="28" spans="1:7" s="132" customFormat="1" ht="12.6" customHeight="1">
      <c r="A28" s="133">
        <f t="shared" si="2"/>
        <v>37</v>
      </c>
      <c r="B28" s="139">
        <v>42</v>
      </c>
      <c r="C28" s="139">
        <v>3</v>
      </c>
      <c r="D28" s="1073">
        <f t="shared" si="0"/>
        <v>45</v>
      </c>
      <c r="E28" s="123">
        <v>0</v>
      </c>
      <c r="F28" s="123">
        <v>0</v>
      </c>
      <c r="G28" s="1071">
        <f t="shared" si="1"/>
        <v>0</v>
      </c>
    </row>
    <row r="29" spans="1:7" s="132" customFormat="1" ht="12.6" customHeight="1">
      <c r="A29" s="133">
        <f t="shared" si="2"/>
        <v>38</v>
      </c>
      <c r="B29" s="139">
        <v>41</v>
      </c>
      <c r="C29" s="139">
        <v>1</v>
      </c>
      <c r="D29" s="1073">
        <f t="shared" si="0"/>
        <v>42</v>
      </c>
      <c r="E29" s="123">
        <v>0</v>
      </c>
      <c r="F29" s="123">
        <v>0</v>
      </c>
      <c r="G29" s="1071">
        <f t="shared" si="1"/>
        <v>0</v>
      </c>
    </row>
    <row r="30" spans="1:7" s="132" customFormat="1" ht="12.6" customHeight="1">
      <c r="A30" s="133">
        <f t="shared" si="2"/>
        <v>39</v>
      </c>
      <c r="B30" s="139">
        <v>41</v>
      </c>
      <c r="C30" s="139">
        <v>2</v>
      </c>
      <c r="D30" s="1073">
        <f t="shared" si="0"/>
        <v>43</v>
      </c>
      <c r="E30" s="123">
        <v>0</v>
      </c>
      <c r="F30" s="123">
        <v>0</v>
      </c>
      <c r="G30" s="1071">
        <f t="shared" si="1"/>
        <v>0</v>
      </c>
    </row>
    <row r="31" spans="1:7" s="132" customFormat="1" ht="12.6" customHeight="1">
      <c r="A31" s="133">
        <f t="shared" si="2"/>
        <v>40</v>
      </c>
      <c r="B31" s="139">
        <v>57</v>
      </c>
      <c r="C31" s="139">
        <v>1</v>
      </c>
      <c r="D31" s="1073">
        <f t="shared" si="0"/>
        <v>58</v>
      </c>
      <c r="E31" s="123">
        <v>0</v>
      </c>
      <c r="F31" s="123">
        <v>0</v>
      </c>
      <c r="G31" s="1071">
        <f t="shared" si="1"/>
        <v>0</v>
      </c>
    </row>
    <row r="32" spans="1:7" s="132" customFormat="1" ht="12.6" customHeight="1">
      <c r="A32" s="133">
        <f t="shared" si="2"/>
        <v>41</v>
      </c>
      <c r="B32" s="139">
        <v>45</v>
      </c>
      <c r="C32" s="139">
        <v>3</v>
      </c>
      <c r="D32" s="1073">
        <f t="shared" si="0"/>
        <v>48</v>
      </c>
      <c r="E32" s="123">
        <v>0</v>
      </c>
      <c r="F32" s="123">
        <v>0</v>
      </c>
      <c r="G32" s="1071">
        <f t="shared" si="1"/>
        <v>0</v>
      </c>
    </row>
    <row r="33" spans="1:7" s="132" customFormat="1" ht="12.6" customHeight="1">
      <c r="A33" s="133">
        <f t="shared" si="2"/>
        <v>42</v>
      </c>
      <c r="B33" s="139">
        <v>46</v>
      </c>
      <c r="C33" s="139">
        <v>1</v>
      </c>
      <c r="D33" s="1073">
        <f t="shared" si="0"/>
        <v>47</v>
      </c>
      <c r="E33" s="123">
        <v>0</v>
      </c>
      <c r="F33" s="123">
        <v>0</v>
      </c>
      <c r="G33" s="1071">
        <f t="shared" si="1"/>
        <v>0</v>
      </c>
    </row>
    <row r="34" spans="1:7" s="132" customFormat="1" ht="12.6" customHeight="1">
      <c r="A34" s="133">
        <f t="shared" si="2"/>
        <v>43</v>
      </c>
      <c r="B34" s="139">
        <v>43</v>
      </c>
      <c r="C34" s="139">
        <v>0</v>
      </c>
      <c r="D34" s="1073">
        <f t="shared" si="0"/>
        <v>43</v>
      </c>
      <c r="E34" s="123">
        <v>0</v>
      </c>
      <c r="F34" s="123">
        <v>0</v>
      </c>
      <c r="G34" s="1071">
        <f t="shared" si="1"/>
        <v>0</v>
      </c>
    </row>
    <row r="35" spans="1:7" s="132" customFormat="1" ht="12.6" customHeight="1">
      <c r="A35" s="133">
        <f t="shared" si="2"/>
        <v>44</v>
      </c>
      <c r="B35" s="139">
        <v>42</v>
      </c>
      <c r="C35" s="139">
        <v>1</v>
      </c>
      <c r="D35" s="1073">
        <f t="shared" si="0"/>
        <v>43</v>
      </c>
      <c r="E35" s="123">
        <v>0</v>
      </c>
      <c r="F35" s="123">
        <v>0</v>
      </c>
      <c r="G35" s="1071">
        <f t="shared" si="1"/>
        <v>0</v>
      </c>
    </row>
    <row r="36" spans="1:7" s="132" customFormat="1" ht="12.6" customHeight="1">
      <c r="A36" s="133">
        <f t="shared" si="2"/>
        <v>45</v>
      </c>
      <c r="B36" s="139">
        <v>45</v>
      </c>
      <c r="C36" s="139">
        <v>2</v>
      </c>
      <c r="D36" s="1073">
        <f t="shared" si="0"/>
        <v>47</v>
      </c>
      <c r="E36" s="123">
        <v>0</v>
      </c>
      <c r="F36" s="123">
        <v>0</v>
      </c>
      <c r="G36" s="1071">
        <f t="shared" si="1"/>
        <v>0</v>
      </c>
    </row>
    <row r="37" spans="1:7" s="132" customFormat="1" ht="12.6" customHeight="1">
      <c r="A37" s="133">
        <f t="shared" si="2"/>
        <v>46</v>
      </c>
      <c r="B37" s="139">
        <v>39</v>
      </c>
      <c r="C37" s="139">
        <v>1</v>
      </c>
      <c r="D37" s="1073">
        <f t="shared" si="0"/>
        <v>40</v>
      </c>
      <c r="E37" s="123">
        <v>0</v>
      </c>
      <c r="F37" s="123">
        <v>0</v>
      </c>
      <c r="G37" s="1071">
        <f t="shared" si="1"/>
        <v>0</v>
      </c>
    </row>
    <row r="38" spans="1:7" s="132" customFormat="1" ht="12.6" customHeight="1">
      <c r="A38" s="133">
        <f t="shared" si="2"/>
        <v>47</v>
      </c>
      <c r="B38" s="139">
        <v>37</v>
      </c>
      <c r="C38" s="139">
        <v>1</v>
      </c>
      <c r="D38" s="1073">
        <f t="shared" si="0"/>
        <v>38</v>
      </c>
      <c r="E38" s="123">
        <v>0</v>
      </c>
      <c r="F38" s="123">
        <v>0</v>
      </c>
      <c r="G38" s="1071">
        <f t="shared" si="1"/>
        <v>0</v>
      </c>
    </row>
    <row r="39" spans="1:7" s="132" customFormat="1" ht="12.6" customHeight="1">
      <c r="A39" s="133">
        <f t="shared" si="2"/>
        <v>48</v>
      </c>
      <c r="B39" s="139">
        <v>39</v>
      </c>
      <c r="C39" s="139">
        <v>0</v>
      </c>
      <c r="D39" s="1073">
        <f t="shared" si="0"/>
        <v>39</v>
      </c>
      <c r="E39" s="123">
        <v>0</v>
      </c>
      <c r="F39" s="123">
        <v>0</v>
      </c>
      <c r="G39" s="1071">
        <f t="shared" si="1"/>
        <v>0</v>
      </c>
    </row>
    <row r="40" spans="1:7" s="132" customFormat="1" ht="12.6" customHeight="1">
      <c r="A40" s="133">
        <f t="shared" si="2"/>
        <v>49</v>
      </c>
      <c r="B40" s="139">
        <v>44</v>
      </c>
      <c r="C40" s="139">
        <v>0</v>
      </c>
      <c r="D40" s="1073">
        <f t="shared" si="0"/>
        <v>44</v>
      </c>
      <c r="E40" s="123">
        <v>0</v>
      </c>
      <c r="F40" s="123">
        <v>0</v>
      </c>
      <c r="G40" s="1071">
        <f t="shared" si="1"/>
        <v>0</v>
      </c>
    </row>
    <row r="41" spans="1:7" s="132" customFormat="1" ht="12.6" customHeight="1">
      <c r="A41" s="133">
        <f t="shared" si="2"/>
        <v>50</v>
      </c>
      <c r="B41" s="139">
        <v>33</v>
      </c>
      <c r="C41" s="139">
        <v>1</v>
      </c>
      <c r="D41" s="1073">
        <f t="shared" si="0"/>
        <v>34</v>
      </c>
      <c r="E41" s="123">
        <v>0</v>
      </c>
      <c r="F41" s="123">
        <v>0</v>
      </c>
      <c r="G41" s="1071">
        <f t="shared" si="1"/>
        <v>0</v>
      </c>
    </row>
    <row r="42" spans="1:7" s="132" customFormat="1" ht="12.6" customHeight="1">
      <c r="A42" s="133">
        <f t="shared" si="2"/>
        <v>51</v>
      </c>
      <c r="B42" s="139">
        <v>33</v>
      </c>
      <c r="C42" s="139">
        <v>0</v>
      </c>
      <c r="D42" s="1073">
        <f t="shared" si="0"/>
        <v>33</v>
      </c>
      <c r="E42" s="123">
        <v>0</v>
      </c>
      <c r="F42" s="123">
        <v>0</v>
      </c>
      <c r="G42" s="1071">
        <f t="shared" si="1"/>
        <v>0</v>
      </c>
    </row>
    <row r="43" spans="1:7" s="132" customFormat="1" ht="12.6" customHeight="1">
      <c r="A43" s="133">
        <f t="shared" si="2"/>
        <v>52</v>
      </c>
      <c r="B43" s="139">
        <v>19</v>
      </c>
      <c r="C43" s="139">
        <v>0</v>
      </c>
      <c r="D43" s="1073">
        <f t="shared" si="0"/>
        <v>19</v>
      </c>
      <c r="E43" s="123">
        <v>0</v>
      </c>
      <c r="F43" s="123">
        <v>0</v>
      </c>
      <c r="G43" s="1071">
        <f t="shared" si="1"/>
        <v>0</v>
      </c>
    </row>
    <row r="44" spans="1:7" s="132" customFormat="1" ht="12.6" customHeight="1">
      <c r="A44" s="133">
        <f t="shared" si="2"/>
        <v>53</v>
      </c>
      <c r="B44" s="139">
        <v>25</v>
      </c>
      <c r="C44" s="139">
        <v>0</v>
      </c>
      <c r="D44" s="1073">
        <f t="shared" si="0"/>
        <v>25</v>
      </c>
      <c r="E44" s="123">
        <v>0</v>
      </c>
      <c r="F44" s="123">
        <v>0</v>
      </c>
      <c r="G44" s="1071">
        <f t="shared" si="1"/>
        <v>0</v>
      </c>
    </row>
    <row r="45" spans="1:7" s="132" customFormat="1" ht="12.6" customHeight="1">
      <c r="A45" s="133">
        <f t="shared" si="2"/>
        <v>54</v>
      </c>
      <c r="B45" s="139">
        <v>28</v>
      </c>
      <c r="C45" s="139">
        <v>0</v>
      </c>
      <c r="D45" s="1073">
        <f t="shared" si="0"/>
        <v>28</v>
      </c>
      <c r="E45" s="123">
        <v>0</v>
      </c>
      <c r="F45" s="123">
        <v>0</v>
      </c>
      <c r="G45" s="1071">
        <f t="shared" si="1"/>
        <v>0</v>
      </c>
    </row>
    <row r="46" spans="1:7" s="132" customFormat="1" ht="12.6" customHeight="1">
      <c r="A46" s="133">
        <f t="shared" si="2"/>
        <v>55</v>
      </c>
      <c r="B46" s="139">
        <v>19</v>
      </c>
      <c r="C46" s="139">
        <v>0</v>
      </c>
      <c r="D46" s="1073">
        <f t="shared" si="0"/>
        <v>19</v>
      </c>
      <c r="E46" s="123">
        <v>0</v>
      </c>
      <c r="F46" s="123">
        <v>0</v>
      </c>
      <c r="G46" s="1071">
        <f t="shared" si="1"/>
        <v>0</v>
      </c>
    </row>
    <row r="47" spans="1:7" s="132" customFormat="1" ht="12.6" customHeight="1">
      <c r="A47" s="133">
        <f t="shared" si="2"/>
        <v>56</v>
      </c>
      <c r="B47" s="139">
        <v>32</v>
      </c>
      <c r="C47" s="139">
        <v>0</v>
      </c>
      <c r="D47" s="1073">
        <f t="shared" si="0"/>
        <v>32</v>
      </c>
      <c r="E47" s="123">
        <v>0</v>
      </c>
      <c r="F47" s="123">
        <v>0</v>
      </c>
      <c r="G47" s="1071">
        <f t="shared" si="1"/>
        <v>0</v>
      </c>
    </row>
    <row r="48" spans="1:7" s="132" customFormat="1" ht="12.6" customHeight="1">
      <c r="A48" s="133">
        <f t="shared" si="2"/>
        <v>57</v>
      </c>
      <c r="B48" s="139">
        <v>11</v>
      </c>
      <c r="C48" s="139">
        <v>0</v>
      </c>
      <c r="D48" s="1073">
        <f t="shared" si="0"/>
        <v>11</v>
      </c>
      <c r="E48" s="123">
        <v>0</v>
      </c>
      <c r="F48" s="123">
        <v>0</v>
      </c>
      <c r="G48" s="1071">
        <f t="shared" si="1"/>
        <v>0</v>
      </c>
    </row>
    <row r="49" spans="1:7" s="132" customFormat="1" ht="12.6" customHeight="1">
      <c r="A49" s="133">
        <f t="shared" si="2"/>
        <v>58</v>
      </c>
      <c r="B49" s="139">
        <v>19</v>
      </c>
      <c r="C49" s="139">
        <v>0</v>
      </c>
      <c r="D49" s="1073">
        <f t="shared" si="0"/>
        <v>19</v>
      </c>
      <c r="E49" s="123">
        <v>0</v>
      </c>
      <c r="F49" s="123">
        <v>0</v>
      </c>
      <c r="G49" s="1071">
        <f t="shared" si="1"/>
        <v>0</v>
      </c>
    </row>
    <row r="50" spans="1:7" s="132" customFormat="1" ht="12.6" customHeight="1">
      <c r="A50" s="133">
        <f t="shared" si="2"/>
        <v>59</v>
      </c>
      <c r="B50" s="139">
        <v>22</v>
      </c>
      <c r="C50" s="139">
        <v>0</v>
      </c>
      <c r="D50" s="1073">
        <f t="shared" si="0"/>
        <v>22</v>
      </c>
      <c r="E50" s="123">
        <v>0</v>
      </c>
      <c r="F50" s="123">
        <v>0</v>
      </c>
      <c r="G50" s="1071">
        <f t="shared" si="1"/>
        <v>0</v>
      </c>
    </row>
    <row r="51" spans="1:7" s="132" customFormat="1" ht="12.6" customHeight="1">
      <c r="A51" s="133">
        <f t="shared" si="2"/>
        <v>60</v>
      </c>
      <c r="B51" s="139">
        <v>10</v>
      </c>
      <c r="C51" s="139">
        <v>0</v>
      </c>
      <c r="D51" s="1073">
        <f t="shared" si="0"/>
        <v>10</v>
      </c>
      <c r="E51" s="123">
        <v>0</v>
      </c>
      <c r="F51" s="123">
        <v>0</v>
      </c>
      <c r="G51" s="1071">
        <f t="shared" si="1"/>
        <v>0</v>
      </c>
    </row>
    <row r="52" spans="1:7" s="132" customFormat="1" ht="12.6" customHeight="1">
      <c r="A52" s="133">
        <f t="shared" si="2"/>
        <v>61</v>
      </c>
      <c r="B52" s="139">
        <v>10</v>
      </c>
      <c r="C52" s="139">
        <v>0</v>
      </c>
      <c r="D52" s="1073">
        <f t="shared" si="0"/>
        <v>10</v>
      </c>
      <c r="E52" s="123">
        <v>0</v>
      </c>
      <c r="F52" s="123">
        <v>0</v>
      </c>
      <c r="G52" s="1071">
        <f t="shared" si="1"/>
        <v>0</v>
      </c>
    </row>
    <row r="53" spans="1:7" s="132" customFormat="1" ht="12.6" customHeight="1">
      <c r="A53" s="133">
        <f t="shared" si="2"/>
        <v>62</v>
      </c>
      <c r="B53" s="139">
        <v>3</v>
      </c>
      <c r="C53" s="139">
        <v>0</v>
      </c>
      <c r="D53" s="1073">
        <f t="shared" si="0"/>
        <v>3</v>
      </c>
      <c r="E53" s="123">
        <v>0</v>
      </c>
      <c r="F53" s="123">
        <v>0</v>
      </c>
      <c r="G53" s="1071">
        <f t="shared" si="1"/>
        <v>0</v>
      </c>
    </row>
    <row r="54" spans="1:7" s="132" customFormat="1" ht="12.6" customHeight="1">
      <c r="A54" s="133">
        <f t="shared" si="2"/>
        <v>63</v>
      </c>
      <c r="B54" s="139">
        <v>3</v>
      </c>
      <c r="C54" s="139">
        <v>0</v>
      </c>
      <c r="D54" s="1073">
        <f t="shared" si="0"/>
        <v>3</v>
      </c>
      <c r="E54" s="123">
        <v>0</v>
      </c>
      <c r="F54" s="123">
        <v>0</v>
      </c>
      <c r="G54" s="1071">
        <f t="shared" si="1"/>
        <v>0</v>
      </c>
    </row>
    <row r="55" spans="1:7" s="132" customFormat="1" ht="12.6" customHeight="1">
      <c r="A55" s="133">
        <f t="shared" si="2"/>
        <v>64</v>
      </c>
      <c r="B55" s="139">
        <v>3</v>
      </c>
      <c r="C55" s="139">
        <v>0</v>
      </c>
      <c r="D55" s="1073">
        <f t="shared" si="0"/>
        <v>3</v>
      </c>
      <c r="E55" s="123">
        <v>0</v>
      </c>
      <c r="F55" s="123">
        <v>0</v>
      </c>
      <c r="G55" s="1071">
        <f t="shared" si="1"/>
        <v>0</v>
      </c>
    </row>
    <row r="56" spans="1:7" s="132" customFormat="1" ht="12.6" customHeight="1">
      <c r="A56" s="133">
        <f t="shared" si="2"/>
        <v>65</v>
      </c>
      <c r="B56" s="139">
        <v>1</v>
      </c>
      <c r="C56" s="139">
        <v>0</v>
      </c>
      <c r="D56" s="1073">
        <f t="shared" si="0"/>
        <v>1</v>
      </c>
      <c r="E56" s="123">
        <v>0</v>
      </c>
      <c r="F56" s="123">
        <v>0</v>
      </c>
      <c r="G56" s="1071">
        <f t="shared" si="1"/>
        <v>0</v>
      </c>
    </row>
    <row r="57" spans="1:7" s="132" customFormat="1" ht="12.6" customHeight="1">
      <c r="A57" s="133">
        <f t="shared" si="2"/>
        <v>66</v>
      </c>
      <c r="B57" s="139">
        <v>3</v>
      </c>
      <c r="C57" s="139">
        <v>0</v>
      </c>
      <c r="D57" s="1073">
        <f t="shared" si="0"/>
        <v>3</v>
      </c>
      <c r="E57" s="123">
        <v>0</v>
      </c>
      <c r="F57" s="123">
        <v>0</v>
      </c>
      <c r="G57" s="1071">
        <f t="shared" si="1"/>
        <v>0</v>
      </c>
    </row>
    <row r="58" spans="1:7" s="132" customFormat="1" ht="12.6" customHeight="1">
      <c r="A58" s="133">
        <f t="shared" si="2"/>
        <v>67</v>
      </c>
      <c r="B58" s="139">
        <v>1</v>
      </c>
      <c r="C58" s="139">
        <v>0</v>
      </c>
      <c r="D58" s="1073">
        <f t="shared" si="0"/>
        <v>1</v>
      </c>
      <c r="E58" s="123">
        <v>0</v>
      </c>
      <c r="F58" s="123">
        <v>0</v>
      </c>
      <c r="G58" s="1071">
        <f t="shared" si="1"/>
        <v>0</v>
      </c>
    </row>
    <row r="59" spans="1:7" s="132" customFormat="1" ht="12.6" customHeight="1">
      <c r="A59" s="133">
        <f t="shared" si="2"/>
        <v>68</v>
      </c>
      <c r="B59" s="139">
        <v>1</v>
      </c>
      <c r="C59" s="139">
        <v>0</v>
      </c>
      <c r="D59" s="1073">
        <f t="shared" si="0"/>
        <v>1</v>
      </c>
      <c r="E59" s="123">
        <v>0</v>
      </c>
      <c r="F59" s="123">
        <v>0</v>
      </c>
      <c r="G59" s="1071">
        <f t="shared" si="1"/>
        <v>0</v>
      </c>
    </row>
    <row r="60" spans="1:7" s="132" customFormat="1" ht="12.6" customHeight="1">
      <c r="A60" s="133">
        <f t="shared" si="2"/>
        <v>69</v>
      </c>
      <c r="B60" s="139">
        <v>1</v>
      </c>
      <c r="C60" s="139">
        <v>0</v>
      </c>
      <c r="D60" s="1073">
        <f t="shared" si="0"/>
        <v>1</v>
      </c>
      <c r="E60" s="123">
        <v>0</v>
      </c>
      <c r="F60" s="123">
        <v>0</v>
      </c>
      <c r="G60" s="1071">
        <f t="shared" si="1"/>
        <v>0</v>
      </c>
    </row>
    <row r="61" spans="1:7" s="132" customFormat="1" ht="12.6" customHeight="1">
      <c r="A61" s="133">
        <f t="shared" si="2"/>
        <v>70</v>
      </c>
      <c r="B61" s="139">
        <v>0</v>
      </c>
      <c r="C61" s="139">
        <v>0</v>
      </c>
      <c r="D61" s="1073">
        <f t="shared" si="0"/>
        <v>0</v>
      </c>
      <c r="E61" s="123">
        <v>0</v>
      </c>
      <c r="F61" s="123">
        <v>0</v>
      </c>
      <c r="G61" s="1071">
        <f t="shared" si="1"/>
        <v>0</v>
      </c>
    </row>
    <row r="62" spans="1:7" s="132" customFormat="1" ht="12.6" customHeight="1">
      <c r="A62" s="133">
        <f t="shared" si="2"/>
        <v>71</v>
      </c>
      <c r="B62" s="139">
        <v>0</v>
      </c>
      <c r="C62" s="139">
        <v>0</v>
      </c>
      <c r="D62" s="1073">
        <f t="shared" si="0"/>
        <v>0</v>
      </c>
      <c r="E62" s="123">
        <v>0</v>
      </c>
      <c r="F62" s="123">
        <v>0</v>
      </c>
      <c r="G62" s="1071">
        <f t="shared" si="1"/>
        <v>0</v>
      </c>
    </row>
    <row r="63" spans="1:7" s="132" customFormat="1" ht="12.6" customHeight="1">
      <c r="A63" s="133">
        <f t="shared" si="2"/>
        <v>72</v>
      </c>
      <c r="B63" s="139">
        <v>1</v>
      </c>
      <c r="C63" s="139">
        <v>0</v>
      </c>
      <c r="D63" s="1073">
        <f t="shared" si="0"/>
        <v>1</v>
      </c>
      <c r="E63" s="123">
        <v>0</v>
      </c>
      <c r="F63" s="123">
        <v>0</v>
      </c>
      <c r="G63" s="1071">
        <f t="shared" si="1"/>
        <v>0</v>
      </c>
    </row>
    <row r="64" spans="1:7" s="132" customFormat="1" ht="12.6" customHeight="1">
      <c r="A64" s="133">
        <f t="shared" si="2"/>
        <v>73</v>
      </c>
      <c r="B64" s="139">
        <v>0</v>
      </c>
      <c r="C64" s="139">
        <v>0</v>
      </c>
      <c r="D64" s="1073">
        <f t="shared" si="0"/>
        <v>0</v>
      </c>
      <c r="E64" s="123">
        <v>0</v>
      </c>
      <c r="F64" s="123">
        <v>0</v>
      </c>
      <c r="G64" s="1071">
        <f t="shared" si="1"/>
        <v>0</v>
      </c>
    </row>
    <row r="65" spans="1:8" s="132" customFormat="1" ht="12.6" customHeight="1">
      <c r="A65" s="133">
        <f t="shared" si="2"/>
        <v>74</v>
      </c>
      <c r="B65" s="139">
        <v>0</v>
      </c>
      <c r="C65" s="139">
        <v>0</v>
      </c>
      <c r="D65" s="1073">
        <f t="shared" si="0"/>
        <v>0</v>
      </c>
      <c r="E65" s="123">
        <v>0</v>
      </c>
      <c r="F65" s="123">
        <v>0</v>
      </c>
      <c r="G65" s="1071">
        <f t="shared" si="1"/>
        <v>0</v>
      </c>
    </row>
    <row r="66" spans="1:8" s="132" customFormat="1" ht="12.6" customHeight="1">
      <c r="A66" s="133" t="s">
        <v>3232</v>
      </c>
      <c r="B66" s="139">
        <v>1</v>
      </c>
      <c r="C66" s="139">
        <v>0</v>
      </c>
      <c r="D66" s="1073">
        <f t="shared" si="0"/>
        <v>1</v>
      </c>
      <c r="E66" s="123">
        <v>0</v>
      </c>
      <c r="F66" s="123">
        <v>0</v>
      </c>
      <c r="G66" s="1071">
        <f t="shared" si="1"/>
        <v>0</v>
      </c>
    </row>
    <row r="67" spans="1:8" s="132" customFormat="1">
      <c r="A67" s="292" t="s">
        <v>2968</v>
      </c>
      <c r="B67" s="105">
        <f>SUM(B6:B66)</f>
        <v>1589</v>
      </c>
      <c r="C67" s="105">
        <f t="shared" ref="C67:G67" si="3">SUM(C6:C66)</f>
        <v>37</v>
      </c>
      <c r="D67" s="1040">
        <f t="shared" si="3"/>
        <v>1626</v>
      </c>
      <c r="E67" s="105">
        <f t="shared" si="3"/>
        <v>0</v>
      </c>
      <c r="F67" s="105">
        <f t="shared" si="3"/>
        <v>0</v>
      </c>
      <c r="G67" s="1046">
        <f t="shared" si="3"/>
        <v>0</v>
      </c>
    </row>
    <row r="68" spans="1:8">
      <c r="A68" s="878" t="s">
        <v>3135</v>
      </c>
      <c r="B68" s="878"/>
      <c r="C68" s="878"/>
      <c r="D68" s="878"/>
      <c r="E68" s="878"/>
      <c r="F68" s="878"/>
      <c r="G68" s="878"/>
      <c r="H68" s="1"/>
    </row>
  </sheetData>
  <mergeCells count="6">
    <mergeCell ref="A68:G68"/>
    <mergeCell ref="A1:G1"/>
    <mergeCell ref="A2:G2"/>
    <mergeCell ref="A3:A5"/>
    <mergeCell ref="B3:D4"/>
    <mergeCell ref="E3:G4"/>
  </mergeCells>
  <printOptions horizontalCentered="1" verticalCentered="1" gridLinesSet="0"/>
  <pageMargins left="0.19685039370078741" right="0.19685039370078741" top="0.27559055118110237" bottom="0.35433070866141736" header="0.23622047244094491" footer="0.27559055118110237"/>
  <pageSetup paperSize="9" scale="87" orientation="portrait" r:id="rId1"/>
  <headerFooter alignWithMargins="0"/>
</worksheet>
</file>

<file path=xl/worksheets/sheet22.xml><?xml version="1.0" encoding="utf-8"?>
<worksheet xmlns="http://schemas.openxmlformats.org/spreadsheetml/2006/main" xmlns:r="http://schemas.openxmlformats.org/officeDocument/2006/relationships">
  <dimension ref="A1:H23"/>
  <sheetViews>
    <sheetView showGridLines="0" zoomScale="110" zoomScaleNormal="110" workbookViewId="0">
      <pane xSplit="2" ySplit="6" topLeftCell="C7" activePane="bottomRight" state="frozen"/>
      <selection activeCell="A30" sqref="A30:I33"/>
      <selection pane="topRight" activeCell="A30" sqref="A30:I33"/>
      <selection pane="bottomLeft" activeCell="A30" sqref="A30:I33"/>
      <selection pane="bottomRight" activeCell="I8" sqref="I8"/>
    </sheetView>
  </sheetViews>
  <sheetFormatPr defaultColWidth="9.140625" defaultRowHeight="12.75"/>
  <cols>
    <col min="1" max="1" width="5.5703125" style="57" customWidth="1"/>
    <col min="2" max="2" width="21.42578125" style="57" customWidth="1"/>
    <col min="3" max="5" width="12" style="57" customWidth="1"/>
    <col min="6" max="8" width="13.140625" style="57" customWidth="1"/>
    <col min="9" max="16384" width="9.140625" style="57"/>
  </cols>
  <sheetData>
    <row r="1" spans="1:8" ht="33" customHeight="1">
      <c r="A1" s="724" t="s">
        <v>3228</v>
      </c>
      <c r="B1" s="724"/>
      <c r="C1" s="724"/>
      <c r="D1" s="724"/>
      <c r="E1" s="724"/>
      <c r="F1" s="724"/>
      <c r="G1" s="724"/>
      <c r="H1" s="724"/>
    </row>
    <row r="2" spans="1:8" ht="25.5" customHeight="1">
      <c r="A2" s="884" t="s">
        <v>3048</v>
      </c>
      <c r="B2" s="884"/>
      <c r="C2" s="884"/>
      <c r="D2" s="884"/>
      <c r="E2" s="884"/>
      <c r="F2" s="884"/>
      <c r="G2" s="884"/>
      <c r="H2" s="884"/>
    </row>
    <row r="3" spans="1:8" ht="10.5" customHeight="1">
      <c r="A3" s="285"/>
      <c r="B3" s="285"/>
      <c r="C3" s="285"/>
      <c r="D3" s="285"/>
      <c r="E3" s="285"/>
      <c r="F3" s="285"/>
      <c r="G3" s="285"/>
      <c r="H3" s="285"/>
    </row>
    <row r="4" spans="1:8" s="41" customFormat="1" ht="12.75" customHeight="1">
      <c r="A4" s="775" t="s">
        <v>1997</v>
      </c>
      <c r="B4" s="832" t="s">
        <v>2929</v>
      </c>
      <c r="C4" s="1072" t="s">
        <v>3138</v>
      </c>
      <c r="D4" s="1063"/>
      <c r="E4" s="1063"/>
      <c r="F4" s="1065" t="s">
        <v>3111</v>
      </c>
      <c r="G4" s="1066"/>
      <c r="H4" s="1066"/>
    </row>
    <row r="5" spans="1:8" s="41" customFormat="1" ht="22.5" customHeight="1">
      <c r="A5" s="776"/>
      <c r="B5" s="832"/>
      <c r="C5" s="1072"/>
      <c r="D5" s="1063"/>
      <c r="E5" s="1063"/>
      <c r="F5" s="1067"/>
      <c r="G5" s="1068"/>
      <c r="H5" s="1068"/>
    </row>
    <row r="6" spans="1:8" s="41" customFormat="1" ht="33" customHeight="1">
      <c r="A6" s="777"/>
      <c r="B6" s="832"/>
      <c r="C6" s="286" t="s">
        <v>1008</v>
      </c>
      <c r="D6" s="287" t="s">
        <v>1009</v>
      </c>
      <c r="E6" s="1076" t="s">
        <v>1010</v>
      </c>
      <c r="F6" s="287" t="s">
        <v>1008</v>
      </c>
      <c r="G6" s="287" t="s">
        <v>1009</v>
      </c>
      <c r="H6" s="1077" t="s">
        <v>1010</v>
      </c>
    </row>
    <row r="7" spans="1:8" ht="24.75" customHeight="1">
      <c r="A7" s="103" t="s">
        <v>1011</v>
      </c>
      <c r="B7" s="107" t="s">
        <v>2786</v>
      </c>
      <c r="C7" s="65">
        <v>87</v>
      </c>
      <c r="D7" s="65">
        <v>3</v>
      </c>
      <c r="E7" s="1074">
        <f t="shared" ref="E7:E18" si="0">+D7+C7</f>
        <v>90</v>
      </c>
      <c r="F7" s="65">
        <v>0</v>
      </c>
      <c r="G7" s="65">
        <v>0</v>
      </c>
      <c r="H7" s="1078">
        <f t="shared" ref="H7:H18" si="1">+G7+F7</f>
        <v>0</v>
      </c>
    </row>
    <row r="8" spans="1:8" ht="24.75" customHeight="1">
      <c r="A8" s="103" t="s">
        <v>1013</v>
      </c>
      <c r="B8" s="107" t="s">
        <v>2787</v>
      </c>
      <c r="C8" s="65">
        <v>79</v>
      </c>
      <c r="D8" s="65">
        <v>3</v>
      </c>
      <c r="E8" s="1074">
        <f t="shared" si="0"/>
        <v>82</v>
      </c>
      <c r="F8" s="65">
        <v>0</v>
      </c>
      <c r="G8" s="65">
        <v>0</v>
      </c>
      <c r="H8" s="1078">
        <f t="shared" si="1"/>
        <v>0</v>
      </c>
    </row>
    <row r="9" spans="1:8" ht="24.75" customHeight="1">
      <c r="A9" s="103" t="s">
        <v>1015</v>
      </c>
      <c r="B9" s="107" t="s">
        <v>2788</v>
      </c>
      <c r="C9" s="65">
        <v>98</v>
      </c>
      <c r="D9" s="65">
        <v>2</v>
      </c>
      <c r="E9" s="1074">
        <f t="shared" si="0"/>
        <v>100</v>
      </c>
      <c r="F9" s="65">
        <v>0</v>
      </c>
      <c r="G9" s="65">
        <v>0</v>
      </c>
      <c r="H9" s="1078">
        <f t="shared" si="1"/>
        <v>0</v>
      </c>
    </row>
    <row r="10" spans="1:8" ht="24.75" customHeight="1">
      <c r="A10" s="103" t="s">
        <v>1115</v>
      </c>
      <c r="B10" s="107" t="s">
        <v>2789</v>
      </c>
      <c r="C10" s="65">
        <v>110</v>
      </c>
      <c r="D10" s="65">
        <v>2</v>
      </c>
      <c r="E10" s="1074">
        <f t="shared" si="0"/>
        <v>112</v>
      </c>
      <c r="F10" s="65">
        <v>0</v>
      </c>
      <c r="G10" s="65">
        <v>0</v>
      </c>
      <c r="H10" s="1078">
        <f t="shared" si="1"/>
        <v>0</v>
      </c>
    </row>
    <row r="11" spans="1:8" ht="24.75" customHeight="1">
      <c r="A11" s="103" t="s">
        <v>1017</v>
      </c>
      <c r="B11" s="107" t="s">
        <v>2790</v>
      </c>
      <c r="C11" s="65">
        <v>407</v>
      </c>
      <c r="D11" s="65">
        <v>3</v>
      </c>
      <c r="E11" s="1074">
        <f t="shared" si="0"/>
        <v>410</v>
      </c>
      <c r="F11" s="65">
        <v>0</v>
      </c>
      <c r="G11" s="65">
        <v>0</v>
      </c>
      <c r="H11" s="1078">
        <f t="shared" si="1"/>
        <v>0</v>
      </c>
    </row>
    <row r="12" spans="1:8" ht="24.75" customHeight="1">
      <c r="A12" s="103" t="s">
        <v>1019</v>
      </c>
      <c r="B12" s="107" t="s">
        <v>2791</v>
      </c>
      <c r="C12" s="65">
        <v>111</v>
      </c>
      <c r="D12" s="65">
        <v>3</v>
      </c>
      <c r="E12" s="1074">
        <f t="shared" si="0"/>
        <v>114</v>
      </c>
      <c r="F12" s="65">
        <v>0</v>
      </c>
      <c r="G12" s="65">
        <v>0</v>
      </c>
      <c r="H12" s="1078">
        <f t="shared" si="1"/>
        <v>0</v>
      </c>
    </row>
    <row r="13" spans="1:8" ht="24.75" customHeight="1">
      <c r="A13" s="103" t="s">
        <v>1021</v>
      </c>
      <c r="B13" s="107" t="s">
        <v>2792</v>
      </c>
      <c r="C13" s="65">
        <v>116</v>
      </c>
      <c r="D13" s="65">
        <v>0</v>
      </c>
      <c r="E13" s="1074">
        <f t="shared" si="0"/>
        <v>116</v>
      </c>
      <c r="F13" s="65">
        <v>0</v>
      </c>
      <c r="G13" s="65">
        <v>0</v>
      </c>
      <c r="H13" s="1078">
        <f t="shared" si="1"/>
        <v>0</v>
      </c>
    </row>
    <row r="14" spans="1:8" ht="24.75" customHeight="1">
      <c r="A14" s="103" t="s">
        <v>1023</v>
      </c>
      <c r="B14" s="107" t="s">
        <v>2793</v>
      </c>
      <c r="C14" s="65">
        <v>110</v>
      </c>
      <c r="D14" s="65">
        <v>6</v>
      </c>
      <c r="E14" s="1074">
        <f t="shared" si="0"/>
        <v>116</v>
      </c>
      <c r="F14" s="65">
        <v>0</v>
      </c>
      <c r="G14" s="65">
        <v>0</v>
      </c>
      <c r="H14" s="1078">
        <f t="shared" si="1"/>
        <v>0</v>
      </c>
    </row>
    <row r="15" spans="1:8" ht="24.75" customHeight="1">
      <c r="A15" s="103" t="s">
        <v>1025</v>
      </c>
      <c r="B15" s="107" t="s">
        <v>2794</v>
      </c>
      <c r="C15" s="65">
        <v>128</v>
      </c>
      <c r="D15" s="65">
        <v>1</v>
      </c>
      <c r="E15" s="1074">
        <f t="shared" si="0"/>
        <v>129</v>
      </c>
      <c r="F15" s="65">
        <v>0</v>
      </c>
      <c r="G15" s="65">
        <v>0</v>
      </c>
      <c r="H15" s="1078">
        <f t="shared" si="1"/>
        <v>0</v>
      </c>
    </row>
    <row r="16" spans="1:8" ht="24.75" customHeight="1">
      <c r="A16" s="103" t="s">
        <v>2795</v>
      </c>
      <c r="B16" s="107" t="s">
        <v>2796</v>
      </c>
      <c r="C16" s="65">
        <v>130</v>
      </c>
      <c r="D16" s="65">
        <v>2</v>
      </c>
      <c r="E16" s="1074">
        <f t="shared" si="0"/>
        <v>132</v>
      </c>
      <c r="F16" s="65">
        <v>0</v>
      </c>
      <c r="G16" s="65">
        <v>0</v>
      </c>
      <c r="H16" s="1078">
        <f t="shared" si="1"/>
        <v>0</v>
      </c>
    </row>
    <row r="17" spans="1:8" ht="24.75" customHeight="1">
      <c r="A17" s="103" t="s">
        <v>2797</v>
      </c>
      <c r="B17" s="107" t="s">
        <v>2798</v>
      </c>
      <c r="C17" s="65">
        <v>105</v>
      </c>
      <c r="D17" s="65">
        <v>7</v>
      </c>
      <c r="E17" s="1074">
        <f t="shared" si="0"/>
        <v>112</v>
      </c>
      <c r="F17" s="65">
        <v>0</v>
      </c>
      <c r="G17" s="65">
        <v>0</v>
      </c>
      <c r="H17" s="1078">
        <f t="shared" si="1"/>
        <v>0</v>
      </c>
    </row>
    <row r="18" spans="1:8" ht="24.75" customHeight="1">
      <c r="A18" s="103" t="s">
        <v>2799</v>
      </c>
      <c r="B18" s="107" t="s">
        <v>2800</v>
      </c>
      <c r="C18" s="65">
        <v>108</v>
      </c>
      <c r="D18" s="65">
        <v>5</v>
      </c>
      <c r="E18" s="1074">
        <f t="shared" si="0"/>
        <v>113</v>
      </c>
      <c r="F18" s="65">
        <v>0</v>
      </c>
      <c r="G18" s="65">
        <v>0</v>
      </c>
      <c r="H18" s="1078">
        <f t="shared" si="1"/>
        <v>0</v>
      </c>
    </row>
    <row r="19" spans="1:8" ht="24.75" customHeight="1">
      <c r="A19" s="103" t="s">
        <v>2089</v>
      </c>
      <c r="B19" s="107" t="s">
        <v>2785</v>
      </c>
      <c r="C19" s="65">
        <v>0</v>
      </c>
      <c r="D19" s="65">
        <v>0</v>
      </c>
      <c r="E19" s="1074">
        <f>+D19+C19</f>
        <v>0</v>
      </c>
      <c r="F19" s="65">
        <v>0</v>
      </c>
      <c r="G19" s="65">
        <v>0</v>
      </c>
      <c r="H19" s="1078">
        <f>+G19+F19</f>
        <v>0</v>
      </c>
    </row>
    <row r="20" spans="1:8" ht="22.5" customHeight="1">
      <c r="A20" s="100"/>
      <c r="B20" s="101" t="s">
        <v>2968</v>
      </c>
      <c r="C20" s="67">
        <f>SUM(C7:C19)</f>
        <v>1589</v>
      </c>
      <c r="D20" s="67">
        <f t="shared" ref="D20:H20" si="2">SUM(D7:D19)</f>
        <v>37</v>
      </c>
      <c r="E20" s="1075">
        <f t="shared" si="2"/>
        <v>1626</v>
      </c>
      <c r="F20" s="67">
        <f t="shared" si="2"/>
        <v>0</v>
      </c>
      <c r="G20" s="67">
        <f t="shared" si="2"/>
        <v>0</v>
      </c>
      <c r="H20" s="1079">
        <f t="shared" si="2"/>
        <v>0</v>
      </c>
    </row>
    <row r="21" spans="1:8">
      <c r="A21" s="878" t="s">
        <v>3135</v>
      </c>
      <c r="B21" s="878"/>
      <c r="C21" s="878"/>
      <c r="D21" s="878"/>
      <c r="E21" s="878"/>
      <c r="F21" s="878"/>
      <c r="G21" s="878"/>
      <c r="H21" s="878"/>
    </row>
    <row r="23" spans="1:8">
      <c r="C23" s="479"/>
      <c r="D23" s="479"/>
      <c r="E23" s="479"/>
      <c r="F23" s="479"/>
      <c r="G23" s="479"/>
      <c r="H23" s="479"/>
    </row>
  </sheetData>
  <mergeCells count="7">
    <mergeCell ref="A21:H21"/>
    <mergeCell ref="A1:H1"/>
    <mergeCell ref="A2:H2"/>
    <mergeCell ref="A4:A6"/>
    <mergeCell ref="B4:B6"/>
    <mergeCell ref="C4:E5"/>
    <mergeCell ref="F4:H5"/>
  </mergeCells>
  <printOptions horizontalCentered="1" verticalCentered="1"/>
  <pageMargins left="0.70866141732283472" right="0.70866141732283472" top="0.74803149606299213" bottom="0.74803149606299213" header="0.31496062992125984" footer="0.31496062992125984"/>
  <pageSetup paperSize="9" scale="90" orientation="landscape" r:id="rId1"/>
  <ignoredErrors>
    <ignoredError sqref="A7:A18" numberStoredAsText="1"/>
  </ignoredErrors>
</worksheet>
</file>

<file path=xl/worksheets/sheet23.xml><?xml version="1.0" encoding="utf-8"?>
<worksheet xmlns="http://schemas.openxmlformats.org/spreadsheetml/2006/main" xmlns:r="http://schemas.openxmlformats.org/officeDocument/2006/relationships">
  <sheetPr>
    <tabColor theme="0" tint="-0.249977111117893"/>
  </sheetPr>
  <dimension ref="A1:T94"/>
  <sheetViews>
    <sheetView showGridLines="0" workbookViewId="0">
      <pane xSplit="2" ySplit="5" topLeftCell="C6" activePane="bottomRight" state="frozen"/>
      <selection activeCell="A30" sqref="A30:I33"/>
      <selection pane="topRight" activeCell="A30" sqref="A30:I33"/>
      <selection pane="bottomLeft" activeCell="A30" sqref="A30:I33"/>
      <selection pane="bottomRight" activeCell="Z78" sqref="Z78"/>
    </sheetView>
  </sheetViews>
  <sheetFormatPr defaultRowHeight="12.75"/>
  <cols>
    <col min="1" max="1" width="4.5703125" style="4" customWidth="1"/>
    <col min="2" max="2" width="13.42578125" style="4" customWidth="1"/>
    <col min="3" max="3" width="5.7109375" style="4" bestFit="1" customWidth="1"/>
    <col min="4" max="4" width="5.5703125" style="4" bestFit="1" customWidth="1"/>
    <col min="5" max="5" width="8.42578125" style="4" customWidth="1"/>
    <col min="6" max="6" width="7.85546875" style="4" customWidth="1"/>
    <col min="7" max="7" width="6" style="4" bestFit="1" customWidth="1"/>
    <col min="8" max="8" width="6.7109375" style="4" bestFit="1" customWidth="1"/>
    <col min="9" max="9" width="5.85546875" style="4" bestFit="1" customWidth="1"/>
    <col min="10" max="10" width="6.7109375" style="4" bestFit="1" customWidth="1"/>
    <col min="11" max="11" width="5.7109375" style="4" bestFit="1" customWidth="1"/>
    <col min="12" max="12" width="5.5703125" style="4" bestFit="1" customWidth="1"/>
    <col min="13" max="14" width="8.140625" style="4" bestFit="1" customWidth="1"/>
    <col min="15" max="15" width="6" style="4" bestFit="1" customWidth="1"/>
    <col min="16" max="16" width="6.7109375" style="4" bestFit="1" customWidth="1"/>
    <col min="17" max="17" width="5.85546875" style="4" bestFit="1" customWidth="1"/>
    <col min="18" max="18" width="6.7109375" style="4" bestFit="1" customWidth="1"/>
    <col min="19" max="19" width="5.7109375" style="4" bestFit="1" customWidth="1"/>
    <col min="20" max="20" width="6.28515625" style="4" bestFit="1" customWidth="1"/>
    <col min="21" max="191" width="9.140625" style="4"/>
    <col min="192" max="192" width="4.5703125" style="4" customWidth="1"/>
    <col min="193" max="193" width="65" style="4" customWidth="1"/>
    <col min="194" max="447" width="9.140625" style="4"/>
    <col min="448" max="448" width="4.5703125" style="4" customWidth="1"/>
    <col min="449" max="449" width="65" style="4" customWidth="1"/>
    <col min="450" max="703" width="9.140625" style="4"/>
    <col min="704" max="704" width="4.5703125" style="4" customWidth="1"/>
    <col min="705" max="705" width="65" style="4" customWidth="1"/>
    <col min="706" max="959" width="9.140625" style="4"/>
    <col min="960" max="960" width="4.5703125" style="4" customWidth="1"/>
    <col min="961" max="961" width="65" style="4" customWidth="1"/>
    <col min="962" max="1215" width="9.140625" style="4"/>
    <col min="1216" max="1216" width="4.5703125" style="4" customWidth="1"/>
    <col min="1217" max="1217" width="65" style="4" customWidth="1"/>
    <col min="1218" max="1471" width="9.140625" style="4"/>
    <col min="1472" max="1472" width="4.5703125" style="4" customWidth="1"/>
    <col min="1473" max="1473" width="65" style="4" customWidth="1"/>
    <col min="1474" max="1727" width="9.140625" style="4"/>
    <col min="1728" max="1728" width="4.5703125" style="4" customWidth="1"/>
    <col min="1729" max="1729" width="65" style="4" customWidth="1"/>
    <col min="1730" max="1983" width="9.140625" style="4"/>
    <col min="1984" max="1984" width="4.5703125" style="4" customWidth="1"/>
    <col min="1985" max="1985" width="65" style="4" customWidth="1"/>
    <col min="1986" max="2239" width="9.140625" style="4"/>
    <col min="2240" max="2240" width="4.5703125" style="4" customWidth="1"/>
    <col min="2241" max="2241" width="65" style="4" customWidth="1"/>
    <col min="2242" max="2495" width="9.140625" style="4"/>
    <col min="2496" max="2496" width="4.5703125" style="4" customWidth="1"/>
    <col min="2497" max="2497" width="65" style="4" customWidth="1"/>
    <col min="2498" max="2751" width="9.140625" style="4"/>
    <col min="2752" max="2752" width="4.5703125" style="4" customWidth="1"/>
    <col min="2753" max="2753" width="65" style="4" customWidth="1"/>
    <col min="2754" max="3007" width="9.140625" style="4"/>
    <col min="3008" max="3008" width="4.5703125" style="4" customWidth="1"/>
    <col min="3009" max="3009" width="65" style="4" customWidth="1"/>
    <col min="3010" max="3263" width="9.140625" style="4"/>
    <col min="3264" max="3264" width="4.5703125" style="4" customWidth="1"/>
    <col min="3265" max="3265" width="65" style="4" customWidth="1"/>
    <col min="3266" max="3519" width="9.140625" style="4"/>
    <col min="3520" max="3520" width="4.5703125" style="4" customWidth="1"/>
    <col min="3521" max="3521" width="65" style="4" customWidth="1"/>
    <col min="3522" max="3775" width="9.140625" style="4"/>
    <col min="3776" max="3776" width="4.5703125" style="4" customWidth="1"/>
    <col min="3777" max="3777" width="65" style="4" customWidth="1"/>
    <col min="3778" max="4031" width="9.140625" style="4"/>
    <col min="4032" max="4032" width="4.5703125" style="4" customWidth="1"/>
    <col min="4033" max="4033" width="65" style="4" customWidth="1"/>
    <col min="4034" max="4287" width="9.140625" style="4"/>
    <col min="4288" max="4288" width="4.5703125" style="4" customWidth="1"/>
    <col min="4289" max="4289" width="65" style="4" customWidth="1"/>
    <col min="4290" max="4543" width="9.140625" style="4"/>
    <col min="4544" max="4544" width="4.5703125" style="4" customWidth="1"/>
    <col min="4545" max="4545" width="65" style="4" customWidth="1"/>
    <col min="4546" max="4799" width="9.140625" style="4"/>
    <col min="4800" max="4800" width="4.5703125" style="4" customWidth="1"/>
    <col min="4801" max="4801" width="65" style="4" customWidth="1"/>
    <col min="4802" max="5055" width="9.140625" style="4"/>
    <col min="5056" max="5056" width="4.5703125" style="4" customWidth="1"/>
    <col min="5057" max="5057" width="65" style="4" customWidth="1"/>
    <col min="5058" max="5311" width="9.140625" style="4"/>
    <col min="5312" max="5312" width="4.5703125" style="4" customWidth="1"/>
    <col min="5313" max="5313" width="65" style="4" customWidth="1"/>
    <col min="5314" max="5567" width="9.140625" style="4"/>
    <col min="5568" max="5568" width="4.5703125" style="4" customWidth="1"/>
    <col min="5569" max="5569" width="65" style="4" customWidth="1"/>
    <col min="5570" max="5823" width="9.140625" style="4"/>
    <col min="5824" max="5824" width="4.5703125" style="4" customWidth="1"/>
    <col min="5825" max="5825" width="65" style="4" customWidth="1"/>
    <col min="5826" max="6079" width="9.140625" style="4"/>
    <col min="6080" max="6080" width="4.5703125" style="4" customWidth="1"/>
    <col min="6081" max="6081" width="65" style="4" customWidth="1"/>
    <col min="6082" max="6335" width="9.140625" style="4"/>
    <col min="6336" max="6336" width="4.5703125" style="4" customWidth="1"/>
    <col min="6337" max="6337" width="65" style="4" customWidth="1"/>
    <col min="6338" max="6591" width="9.140625" style="4"/>
    <col min="6592" max="6592" width="4.5703125" style="4" customWidth="1"/>
    <col min="6593" max="6593" width="65" style="4" customWidth="1"/>
    <col min="6594" max="6847" width="9.140625" style="4"/>
    <col min="6848" max="6848" width="4.5703125" style="4" customWidth="1"/>
    <col min="6849" max="6849" width="65" style="4" customWidth="1"/>
    <col min="6850" max="7103" width="9.140625" style="4"/>
    <col min="7104" max="7104" width="4.5703125" style="4" customWidth="1"/>
    <col min="7105" max="7105" width="65" style="4" customWidth="1"/>
    <col min="7106" max="7359" width="9.140625" style="4"/>
    <col min="7360" max="7360" width="4.5703125" style="4" customWidth="1"/>
    <col min="7361" max="7361" width="65" style="4" customWidth="1"/>
    <col min="7362" max="7615" width="9.140625" style="4"/>
    <col min="7616" max="7616" width="4.5703125" style="4" customWidth="1"/>
    <col min="7617" max="7617" width="65" style="4" customWidth="1"/>
    <col min="7618" max="7871" width="9.140625" style="4"/>
    <col min="7872" max="7872" width="4.5703125" style="4" customWidth="1"/>
    <col min="7873" max="7873" width="65" style="4" customWidth="1"/>
    <col min="7874" max="8127" width="9.140625" style="4"/>
    <col min="8128" max="8128" width="4.5703125" style="4" customWidth="1"/>
    <col min="8129" max="8129" width="65" style="4" customWidth="1"/>
    <col min="8130" max="8383" width="9.140625" style="4"/>
    <col min="8384" max="8384" width="4.5703125" style="4" customWidth="1"/>
    <col min="8385" max="8385" width="65" style="4" customWidth="1"/>
    <col min="8386" max="8639" width="9.140625" style="4"/>
    <col min="8640" max="8640" width="4.5703125" style="4" customWidth="1"/>
    <col min="8641" max="8641" width="65" style="4" customWidth="1"/>
    <col min="8642" max="8895" width="9.140625" style="4"/>
    <col min="8896" max="8896" width="4.5703125" style="4" customWidth="1"/>
    <col min="8897" max="8897" width="65" style="4" customWidth="1"/>
    <col min="8898" max="9151" width="9.140625" style="4"/>
    <col min="9152" max="9152" width="4.5703125" style="4" customWidth="1"/>
    <col min="9153" max="9153" width="65" style="4" customWidth="1"/>
    <col min="9154" max="9407" width="9.140625" style="4"/>
    <col min="9408" max="9408" width="4.5703125" style="4" customWidth="1"/>
    <col min="9409" max="9409" width="65" style="4" customWidth="1"/>
    <col min="9410" max="9663" width="9.140625" style="4"/>
    <col min="9664" max="9664" width="4.5703125" style="4" customWidth="1"/>
    <col min="9665" max="9665" width="65" style="4" customWidth="1"/>
    <col min="9666" max="9919" width="9.140625" style="4"/>
    <col min="9920" max="9920" width="4.5703125" style="4" customWidth="1"/>
    <col min="9921" max="9921" width="65" style="4" customWidth="1"/>
    <col min="9922" max="10175" width="9.140625" style="4"/>
    <col min="10176" max="10176" width="4.5703125" style="4" customWidth="1"/>
    <col min="10177" max="10177" width="65" style="4" customWidth="1"/>
    <col min="10178" max="10431" width="9.140625" style="4"/>
    <col min="10432" max="10432" width="4.5703125" style="4" customWidth="1"/>
    <col min="10433" max="10433" width="65" style="4" customWidth="1"/>
    <col min="10434" max="10687" width="9.140625" style="4"/>
    <col min="10688" max="10688" width="4.5703125" style="4" customWidth="1"/>
    <col min="10689" max="10689" width="65" style="4" customWidth="1"/>
    <col min="10690" max="10943" width="9.140625" style="4"/>
    <col min="10944" max="10944" width="4.5703125" style="4" customWidth="1"/>
    <col min="10945" max="10945" width="65" style="4" customWidth="1"/>
    <col min="10946" max="11199" width="9.140625" style="4"/>
    <col min="11200" max="11200" width="4.5703125" style="4" customWidth="1"/>
    <col min="11201" max="11201" width="65" style="4" customWidth="1"/>
    <col min="11202" max="11455" width="9.140625" style="4"/>
    <col min="11456" max="11456" width="4.5703125" style="4" customWidth="1"/>
    <col min="11457" max="11457" width="65" style="4" customWidth="1"/>
    <col min="11458" max="11711" width="9.140625" style="4"/>
    <col min="11712" max="11712" width="4.5703125" style="4" customWidth="1"/>
    <col min="11713" max="11713" width="65" style="4" customWidth="1"/>
    <col min="11714" max="11967" width="9.140625" style="4"/>
    <col min="11968" max="11968" width="4.5703125" style="4" customWidth="1"/>
    <col min="11969" max="11969" width="65" style="4" customWidth="1"/>
    <col min="11970" max="12223" width="9.140625" style="4"/>
    <col min="12224" max="12224" width="4.5703125" style="4" customWidth="1"/>
    <col min="12225" max="12225" width="65" style="4" customWidth="1"/>
    <col min="12226" max="12479" width="9.140625" style="4"/>
    <col min="12480" max="12480" width="4.5703125" style="4" customWidth="1"/>
    <col min="12481" max="12481" width="65" style="4" customWidth="1"/>
    <col min="12482" max="12735" width="9.140625" style="4"/>
    <col min="12736" max="12736" width="4.5703125" style="4" customWidth="1"/>
    <col min="12737" max="12737" width="65" style="4" customWidth="1"/>
    <col min="12738" max="12991" width="9.140625" style="4"/>
    <col min="12992" max="12992" width="4.5703125" style="4" customWidth="1"/>
    <col min="12993" max="12993" width="65" style="4" customWidth="1"/>
    <col min="12994" max="13247" width="9.140625" style="4"/>
    <col min="13248" max="13248" width="4.5703125" style="4" customWidth="1"/>
    <col min="13249" max="13249" width="65" style="4" customWidth="1"/>
    <col min="13250" max="13503" width="9.140625" style="4"/>
    <col min="13504" max="13504" width="4.5703125" style="4" customWidth="1"/>
    <col min="13505" max="13505" width="65" style="4" customWidth="1"/>
    <col min="13506" max="13759" width="9.140625" style="4"/>
    <col min="13760" max="13760" width="4.5703125" style="4" customWidth="1"/>
    <col min="13761" max="13761" width="65" style="4" customWidth="1"/>
    <col min="13762" max="14015" width="9.140625" style="4"/>
    <col min="14016" max="14016" width="4.5703125" style="4" customWidth="1"/>
    <col min="14017" max="14017" width="65" style="4" customWidth="1"/>
    <col min="14018" max="14271" width="9.140625" style="4"/>
    <col min="14272" max="14272" width="4.5703125" style="4" customWidth="1"/>
    <col min="14273" max="14273" width="65" style="4" customWidth="1"/>
    <col min="14274" max="14527" width="9.140625" style="4"/>
    <col min="14528" max="14528" width="4.5703125" style="4" customWidth="1"/>
    <col min="14529" max="14529" width="65" style="4" customWidth="1"/>
    <col min="14530" max="14783" width="9.140625" style="4"/>
    <col min="14784" max="14784" width="4.5703125" style="4" customWidth="1"/>
    <col min="14785" max="14785" width="65" style="4" customWidth="1"/>
    <col min="14786" max="15039" width="9.140625" style="4"/>
    <col min="15040" max="15040" width="4.5703125" style="4" customWidth="1"/>
    <col min="15041" max="15041" width="65" style="4" customWidth="1"/>
    <col min="15042" max="15295" width="9.140625" style="4"/>
    <col min="15296" max="15296" width="4.5703125" style="4" customWidth="1"/>
    <col min="15297" max="15297" width="65" style="4" customWidth="1"/>
    <col min="15298" max="15551" width="9.140625" style="4"/>
    <col min="15552" max="15552" width="4.5703125" style="4" customWidth="1"/>
    <col min="15553" max="15553" width="65" style="4" customWidth="1"/>
    <col min="15554" max="15807" width="9.140625" style="4"/>
    <col min="15808" max="15808" width="4.5703125" style="4" customWidth="1"/>
    <col min="15809" max="15809" width="65" style="4" customWidth="1"/>
    <col min="15810" max="16063" width="9.140625" style="4"/>
    <col min="16064" max="16064" width="4.5703125" style="4" customWidth="1"/>
    <col min="16065" max="16065" width="65" style="4" customWidth="1"/>
    <col min="16066" max="16384" width="9.140625" style="4"/>
  </cols>
  <sheetData>
    <row r="1" spans="1:20" s="376" customFormat="1" ht="27" customHeight="1">
      <c r="A1" s="889" t="s">
        <v>3092</v>
      </c>
      <c r="B1" s="889"/>
      <c r="C1" s="889"/>
      <c r="D1" s="889"/>
      <c r="E1" s="889"/>
      <c r="F1" s="889"/>
      <c r="G1" s="889"/>
      <c r="H1" s="889"/>
      <c r="I1" s="889"/>
      <c r="J1" s="889"/>
      <c r="K1" s="889"/>
      <c r="L1" s="889"/>
      <c r="M1" s="889"/>
      <c r="N1" s="889"/>
      <c r="O1" s="889"/>
      <c r="P1" s="889"/>
      <c r="Q1" s="889"/>
      <c r="R1" s="889"/>
      <c r="S1" s="889"/>
      <c r="T1" s="889"/>
    </row>
    <row r="2" spans="1:20" s="376" customFormat="1" ht="24.75" customHeight="1">
      <c r="A2" s="893" t="s">
        <v>3105</v>
      </c>
      <c r="B2" s="893"/>
      <c r="C2" s="893"/>
      <c r="D2" s="893"/>
      <c r="E2" s="893"/>
      <c r="F2" s="893"/>
      <c r="G2" s="893"/>
      <c r="H2" s="893"/>
      <c r="I2" s="893"/>
      <c r="J2" s="893"/>
      <c r="K2" s="893"/>
      <c r="L2" s="893"/>
      <c r="M2" s="893"/>
      <c r="N2" s="893"/>
      <c r="O2" s="893"/>
      <c r="P2" s="893"/>
      <c r="Q2" s="893"/>
      <c r="R2" s="893"/>
      <c r="S2" s="893"/>
      <c r="T2" s="893"/>
    </row>
    <row r="3" spans="1:20" s="223" customFormat="1">
      <c r="A3" s="3"/>
      <c r="B3" s="4"/>
      <c r="C3" s="4"/>
      <c r="D3" s="4"/>
      <c r="E3" s="4"/>
      <c r="F3" s="4"/>
      <c r="G3" s="4"/>
      <c r="H3" s="4"/>
      <c r="I3" s="4"/>
      <c r="J3" s="4"/>
      <c r="K3" s="4"/>
      <c r="L3" s="4"/>
      <c r="M3" s="4"/>
      <c r="S3" s="894" t="s">
        <v>2958</v>
      </c>
      <c r="T3" s="894"/>
    </row>
    <row r="4" spans="1:20" s="3" customFormat="1" ht="18" customHeight="1">
      <c r="A4" s="775" t="s">
        <v>1107</v>
      </c>
      <c r="B4" s="872" t="s">
        <v>1108</v>
      </c>
      <c r="C4" s="840" t="s">
        <v>2943</v>
      </c>
      <c r="D4" s="885"/>
      <c r="E4" s="885"/>
      <c r="F4" s="885"/>
      <c r="G4" s="885"/>
      <c r="H4" s="885"/>
      <c r="I4" s="885"/>
      <c r="J4" s="886"/>
      <c r="K4" s="887" t="s">
        <v>2944</v>
      </c>
      <c r="L4" s="888"/>
      <c r="M4" s="888"/>
      <c r="N4" s="888"/>
      <c r="O4" s="888"/>
      <c r="P4" s="888"/>
      <c r="Q4" s="888"/>
      <c r="R4" s="828"/>
      <c r="S4" s="890" t="s">
        <v>2970</v>
      </c>
      <c r="T4" s="891"/>
    </row>
    <row r="5" spans="1:20" s="224" customFormat="1" ht="51">
      <c r="A5" s="777"/>
      <c r="B5" s="876"/>
      <c r="C5" s="313" t="s">
        <v>2891</v>
      </c>
      <c r="D5" s="219" t="s">
        <v>2821</v>
      </c>
      <c r="E5" s="219" t="s">
        <v>2822</v>
      </c>
      <c r="F5" s="219" t="s">
        <v>2823</v>
      </c>
      <c r="G5" s="219" t="s">
        <v>2824</v>
      </c>
      <c r="H5" s="219" t="s">
        <v>2825</v>
      </c>
      <c r="I5" s="219" t="s">
        <v>2826</v>
      </c>
      <c r="J5" s="323" t="s">
        <v>2890</v>
      </c>
      <c r="K5" s="313" t="s">
        <v>2891</v>
      </c>
      <c r="L5" s="219" t="s">
        <v>2821</v>
      </c>
      <c r="M5" s="219" t="s">
        <v>2822</v>
      </c>
      <c r="N5" s="219" t="s">
        <v>2823</v>
      </c>
      <c r="O5" s="219" t="s">
        <v>2824</v>
      </c>
      <c r="P5" s="219" t="s">
        <v>2825</v>
      </c>
      <c r="Q5" s="219" t="s">
        <v>2826</v>
      </c>
      <c r="R5" s="323" t="s">
        <v>2890</v>
      </c>
      <c r="S5" s="382" t="s">
        <v>2892</v>
      </c>
      <c r="T5" s="383" t="s">
        <v>2893</v>
      </c>
    </row>
    <row r="6" spans="1:20" s="224" customFormat="1" ht="12.6" customHeight="1">
      <c r="A6" s="20" t="s">
        <v>1011</v>
      </c>
      <c r="B6" s="24" t="s">
        <v>1112</v>
      </c>
      <c r="C6" s="295">
        <v>48</v>
      </c>
      <c r="D6" s="296">
        <v>32</v>
      </c>
      <c r="E6" s="296">
        <v>0</v>
      </c>
      <c r="F6" s="297">
        <v>30</v>
      </c>
      <c r="G6" s="297">
        <v>10</v>
      </c>
      <c r="H6" s="297">
        <v>9</v>
      </c>
      <c r="I6" s="297">
        <v>1</v>
      </c>
      <c r="J6" s="298">
        <f>SUM(D6:I6)</f>
        <v>82</v>
      </c>
      <c r="K6" s="295">
        <v>0</v>
      </c>
      <c r="L6" s="297">
        <v>0</v>
      </c>
      <c r="M6" s="297">
        <v>0</v>
      </c>
      <c r="N6" s="296">
        <v>0</v>
      </c>
      <c r="O6" s="296">
        <v>0</v>
      </c>
      <c r="P6" s="296">
        <v>0</v>
      </c>
      <c r="Q6" s="296">
        <v>0</v>
      </c>
      <c r="R6" s="299">
        <f>SUM(L6:Q6)</f>
        <v>0</v>
      </c>
      <c r="S6" s="294">
        <f>+C6+K6</f>
        <v>48</v>
      </c>
      <c r="T6" s="144">
        <f>+J6+R6</f>
        <v>82</v>
      </c>
    </row>
    <row r="7" spans="1:20" s="224" customFormat="1" ht="12.6" customHeight="1">
      <c r="A7" s="20" t="s">
        <v>1013</v>
      </c>
      <c r="B7" s="24" t="s">
        <v>1113</v>
      </c>
      <c r="C7" s="295">
        <v>10</v>
      </c>
      <c r="D7" s="296">
        <v>10</v>
      </c>
      <c r="E7" s="296">
        <v>0</v>
      </c>
      <c r="F7" s="297">
        <v>15</v>
      </c>
      <c r="G7" s="297">
        <v>8</v>
      </c>
      <c r="H7" s="297">
        <v>1</v>
      </c>
      <c r="I7" s="297">
        <v>0</v>
      </c>
      <c r="J7" s="298">
        <f t="shared" ref="J7:J45" si="0">SUM(D7:I7)</f>
        <v>34</v>
      </c>
      <c r="K7" s="295">
        <v>0</v>
      </c>
      <c r="L7" s="297">
        <v>0</v>
      </c>
      <c r="M7" s="297">
        <v>0</v>
      </c>
      <c r="N7" s="296">
        <v>0</v>
      </c>
      <c r="O7" s="296">
        <v>0</v>
      </c>
      <c r="P7" s="296">
        <v>0</v>
      </c>
      <c r="Q7" s="296">
        <v>0</v>
      </c>
      <c r="R7" s="299">
        <f t="shared" ref="R7:R45" si="1">SUM(L7:Q7)</f>
        <v>0</v>
      </c>
      <c r="S7" s="294">
        <f t="shared" ref="S7:S45" si="2">+C7+K7</f>
        <v>10</v>
      </c>
      <c r="T7" s="144">
        <f t="shared" ref="T7:T45" si="3">+J7+R7</f>
        <v>34</v>
      </c>
    </row>
    <row r="8" spans="1:20" s="224" customFormat="1" ht="12.6" customHeight="1">
      <c r="A8" s="20" t="s">
        <v>1015</v>
      </c>
      <c r="B8" s="24" t="s">
        <v>1114</v>
      </c>
      <c r="C8" s="295">
        <v>6</v>
      </c>
      <c r="D8" s="296">
        <v>3</v>
      </c>
      <c r="E8" s="296">
        <v>0</v>
      </c>
      <c r="F8" s="297">
        <v>2</v>
      </c>
      <c r="G8" s="297">
        <v>2</v>
      </c>
      <c r="H8" s="297">
        <v>2</v>
      </c>
      <c r="I8" s="297">
        <v>1</v>
      </c>
      <c r="J8" s="298">
        <f t="shared" si="0"/>
        <v>10</v>
      </c>
      <c r="K8" s="295">
        <v>0</v>
      </c>
      <c r="L8" s="297">
        <v>0</v>
      </c>
      <c r="M8" s="297">
        <v>0</v>
      </c>
      <c r="N8" s="296">
        <v>0</v>
      </c>
      <c r="O8" s="296">
        <v>0</v>
      </c>
      <c r="P8" s="296">
        <v>0</v>
      </c>
      <c r="Q8" s="296">
        <v>0</v>
      </c>
      <c r="R8" s="299">
        <f t="shared" si="1"/>
        <v>0</v>
      </c>
      <c r="S8" s="294">
        <f t="shared" si="2"/>
        <v>6</v>
      </c>
      <c r="T8" s="144">
        <f t="shared" si="3"/>
        <v>10</v>
      </c>
    </row>
    <row r="9" spans="1:20" s="224" customFormat="1" ht="12.6" customHeight="1">
      <c r="A9" s="20" t="s">
        <v>1115</v>
      </c>
      <c r="B9" s="24" t="s">
        <v>1116</v>
      </c>
      <c r="C9" s="295">
        <v>1</v>
      </c>
      <c r="D9" s="296">
        <v>1</v>
      </c>
      <c r="E9" s="296">
        <v>0</v>
      </c>
      <c r="F9" s="297">
        <v>0</v>
      </c>
      <c r="G9" s="297">
        <v>0</v>
      </c>
      <c r="H9" s="297">
        <v>0</v>
      </c>
      <c r="I9" s="297">
        <v>0</v>
      </c>
      <c r="J9" s="298">
        <f t="shared" si="0"/>
        <v>1</v>
      </c>
      <c r="K9" s="295">
        <v>0</v>
      </c>
      <c r="L9" s="297">
        <v>0</v>
      </c>
      <c r="M9" s="297">
        <v>0</v>
      </c>
      <c r="N9" s="296">
        <v>0</v>
      </c>
      <c r="O9" s="296">
        <v>0</v>
      </c>
      <c r="P9" s="296">
        <v>0</v>
      </c>
      <c r="Q9" s="296">
        <v>0</v>
      </c>
      <c r="R9" s="299">
        <f t="shared" si="1"/>
        <v>0</v>
      </c>
      <c r="S9" s="294">
        <f t="shared" si="2"/>
        <v>1</v>
      </c>
      <c r="T9" s="144">
        <f t="shared" si="3"/>
        <v>1</v>
      </c>
    </row>
    <row r="10" spans="1:20" s="224" customFormat="1" ht="12.6" customHeight="1">
      <c r="A10" s="20" t="s">
        <v>1017</v>
      </c>
      <c r="B10" s="24" t="s">
        <v>1117</v>
      </c>
      <c r="C10" s="295">
        <v>7</v>
      </c>
      <c r="D10" s="296">
        <v>6</v>
      </c>
      <c r="E10" s="296">
        <v>0</v>
      </c>
      <c r="F10" s="297">
        <v>4</v>
      </c>
      <c r="G10" s="297">
        <v>2</v>
      </c>
      <c r="H10" s="297">
        <v>1</v>
      </c>
      <c r="I10" s="297">
        <v>2</v>
      </c>
      <c r="J10" s="298">
        <f t="shared" si="0"/>
        <v>15</v>
      </c>
      <c r="K10" s="295">
        <v>0</v>
      </c>
      <c r="L10" s="297">
        <v>0</v>
      </c>
      <c r="M10" s="297">
        <v>0</v>
      </c>
      <c r="N10" s="296">
        <v>0</v>
      </c>
      <c r="O10" s="296">
        <v>0</v>
      </c>
      <c r="P10" s="296">
        <v>0</v>
      </c>
      <c r="Q10" s="296">
        <v>0</v>
      </c>
      <c r="R10" s="299">
        <f t="shared" si="1"/>
        <v>0</v>
      </c>
      <c r="S10" s="294">
        <f t="shared" si="2"/>
        <v>7</v>
      </c>
      <c r="T10" s="144">
        <f t="shared" si="3"/>
        <v>15</v>
      </c>
    </row>
    <row r="11" spans="1:20" s="224" customFormat="1" ht="12.6" customHeight="1">
      <c r="A11" s="20" t="s">
        <v>1019</v>
      </c>
      <c r="B11" s="24" t="s">
        <v>1118</v>
      </c>
      <c r="C11" s="295">
        <v>107</v>
      </c>
      <c r="D11" s="296">
        <v>58</v>
      </c>
      <c r="E11" s="296">
        <v>1</v>
      </c>
      <c r="F11" s="297">
        <v>62</v>
      </c>
      <c r="G11" s="297">
        <v>25</v>
      </c>
      <c r="H11" s="297">
        <v>19</v>
      </c>
      <c r="I11" s="297">
        <v>3</v>
      </c>
      <c r="J11" s="298">
        <f t="shared" si="0"/>
        <v>168</v>
      </c>
      <c r="K11" s="295">
        <v>33</v>
      </c>
      <c r="L11" s="297">
        <v>25</v>
      </c>
      <c r="M11" s="297">
        <v>0</v>
      </c>
      <c r="N11" s="296">
        <v>16</v>
      </c>
      <c r="O11" s="296">
        <v>2</v>
      </c>
      <c r="P11" s="296">
        <v>0</v>
      </c>
      <c r="Q11" s="296">
        <v>0</v>
      </c>
      <c r="R11" s="299">
        <f t="shared" si="1"/>
        <v>43</v>
      </c>
      <c r="S11" s="294">
        <f t="shared" si="2"/>
        <v>140</v>
      </c>
      <c r="T11" s="144">
        <f t="shared" si="3"/>
        <v>211</v>
      </c>
    </row>
    <row r="12" spans="1:20" s="224" customFormat="1" ht="12.6" customHeight="1">
      <c r="A12" s="20" t="s">
        <v>1021</v>
      </c>
      <c r="B12" s="24" t="s">
        <v>1119</v>
      </c>
      <c r="C12" s="295">
        <v>62</v>
      </c>
      <c r="D12" s="296">
        <v>34</v>
      </c>
      <c r="E12" s="296">
        <v>0</v>
      </c>
      <c r="F12" s="297">
        <v>16</v>
      </c>
      <c r="G12" s="297">
        <v>16</v>
      </c>
      <c r="H12" s="297">
        <v>20</v>
      </c>
      <c r="I12" s="297">
        <v>13</v>
      </c>
      <c r="J12" s="298">
        <f t="shared" si="0"/>
        <v>99</v>
      </c>
      <c r="K12" s="295">
        <v>0</v>
      </c>
      <c r="L12" s="297">
        <v>0</v>
      </c>
      <c r="M12" s="297">
        <v>0</v>
      </c>
      <c r="N12" s="296">
        <v>0</v>
      </c>
      <c r="O12" s="296">
        <v>0</v>
      </c>
      <c r="P12" s="296">
        <v>0</v>
      </c>
      <c r="Q12" s="296">
        <v>0</v>
      </c>
      <c r="R12" s="299">
        <f t="shared" si="1"/>
        <v>0</v>
      </c>
      <c r="S12" s="294">
        <f t="shared" si="2"/>
        <v>62</v>
      </c>
      <c r="T12" s="144">
        <f t="shared" si="3"/>
        <v>99</v>
      </c>
    </row>
    <row r="13" spans="1:20" s="224" customFormat="1" ht="12.6" customHeight="1">
      <c r="A13" s="20" t="s">
        <v>1023</v>
      </c>
      <c r="B13" s="24" t="s">
        <v>1120</v>
      </c>
      <c r="C13" s="295">
        <v>1</v>
      </c>
      <c r="D13" s="296">
        <v>1</v>
      </c>
      <c r="E13" s="296">
        <v>0</v>
      </c>
      <c r="F13" s="297">
        <v>0</v>
      </c>
      <c r="G13" s="297">
        <v>0</v>
      </c>
      <c r="H13" s="297">
        <v>0</v>
      </c>
      <c r="I13" s="297">
        <v>0</v>
      </c>
      <c r="J13" s="298">
        <f t="shared" si="0"/>
        <v>1</v>
      </c>
      <c r="K13" s="295">
        <v>0</v>
      </c>
      <c r="L13" s="297">
        <v>0</v>
      </c>
      <c r="M13" s="297">
        <v>0</v>
      </c>
      <c r="N13" s="296">
        <v>0</v>
      </c>
      <c r="O13" s="296">
        <v>0</v>
      </c>
      <c r="P13" s="296">
        <v>0</v>
      </c>
      <c r="Q13" s="296">
        <v>0</v>
      </c>
      <c r="R13" s="299">
        <f t="shared" si="1"/>
        <v>0</v>
      </c>
      <c r="S13" s="294">
        <f t="shared" si="2"/>
        <v>1</v>
      </c>
      <c r="T13" s="144">
        <f t="shared" si="3"/>
        <v>1</v>
      </c>
    </row>
    <row r="14" spans="1:20" s="224" customFormat="1" ht="12.6" customHeight="1">
      <c r="A14" s="20" t="s">
        <v>1025</v>
      </c>
      <c r="B14" s="24" t="s">
        <v>1121</v>
      </c>
      <c r="C14" s="295">
        <v>22</v>
      </c>
      <c r="D14" s="296">
        <v>18</v>
      </c>
      <c r="E14" s="296">
        <v>0</v>
      </c>
      <c r="F14" s="297">
        <v>29</v>
      </c>
      <c r="G14" s="297">
        <v>13</v>
      </c>
      <c r="H14" s="297">
        <v>6</v>
      </c>
      <c r="I14" s="297">
        <v>4</v>
      </c>
      <c r="J14" s="298">
        <f t="shared" si="0"/>
        <v>70</v>
      </c>
      <c r="K14" s="295">
        <v>2</v>
      </c>
      <c r="L14" s="297">
        <v>2</v>
      </c>
      <c r="M14" s="297">
        <v>0</v>
      </c>
      <c r="N14" s="296">
        <v>0</v>
      </c>
      <c r="O14" s="296">
        <v>0</v>
      </c>
      <c r="P14" s="296">
        <v>0</v>
      </c>
      <c r="Q14" s="296">
        <v>0</v>
      </c>
      <c r="R14" s="299">
        <f t="shared" si="1"/>
        <v>2</v>
      </c>
      <c r="S14" s="294">
        <f t="shared" si="2"/>
        <v>24</v>
      </c>
      <c r="T14" s="144">
        <f t="shared" si="3"/>
        <v>72</v>
      </c>
    </row>
    <row r="15" spans="1:20" s="224" customFormat="1" ht="12.6" customHeight="1">
      <c r="A15" s="22">
        <f t="shared" ref="A15:A45" si="4">+A14+1</f>
        <v>10</v>
      </c>
      <c r="B15" s="24" t="s">
        <v>1122</v>
      </c>
      <c r="C15" s="295">
        <v>20</v>
      </c>
      <c r="D15" s="296">
        <v>14</v>
      </c>
      <c r="E15" s="296">
        <v>0</v>
      </c>
      <c r="F15" s="297">
        <v>18</v>
      </c>
      <c r="G15" s="297">
        <v>17</v>
      </c>
      <c r="H15" s="297">
        <v>2</v>
      </c>
      <c r="I15" s="297">
        <v>0</v>
      </c>
      <c r="J15" s="298">
        <f t="shared" si="0"/>
        <v>51</v>
      </c>
      <c r="K15" s="295">
        <v>0</v>
      </c>
      <c r="L15" s="297">
        <v>0</v>
      </c>
      <c r="M15" s="297">
        <v>0</v>
      </c>
      <c r="N15" s="296">
        <v>0</v>
      </c>
      <c r="O15" s="296">
        <v>0</v>
      </c>
      <c r="P15" s="296">
        <v>0</v>
      </c>
      <c r="Q15" s="296">
        <v>0</v>
      </c>
      <c r="R15" s="299">
        <f t="shared" si="1"/>
        <v>0</v>
      </c>
      <c r="S15" s="294">
        <f t="shared" si="2"/>
        <v>20</v>
      </c>
      <c r="T15" s="144">
        <f t="shared" si="3"/>
        <v>51</v>
      </c>
    </row>
    <row r="16" spans="1:20" s="224" customFormat="1" ht="12.6" customHeight="1">
      <c r="A16" s="22">
        <f t="shared" si="4"/>
        <v>11</v>
      </c>
      <c r="B16" s="24" t="s">
        <v>1123</v>
      </c>
      <c r="C16" s="295">
        <v>4</v>
      </c>
      <c r="D16" s="296">
        <v>4</v>
      </c>
      <c r="E16" s="296">
        <v>0</v>
      </c>
      <c r="F16" s="297">
        <v>0</v>
      </c>
      <c r="G16" s="297">
        <v>2</v>
      </c>
      <c r="H16" s="297">
        <v>0</v>
      </c>
      <c r="I16" s="297">
        <v>0</v>
      </c>
      <c r="J16" s="298">
        <f t="shared" si="0"/>
        <v>6</v>
      </c>
      <c r="K16" s="295">
        <v>0</v>
      </c>
      <c r="L16" s="297">
        <v>0</v>
      </c>
      <c r="M16" s="297">
        <v>0</v>
      </c>
      <c r="N16" s="296">
        <v>0</v>
      </c>
      <c r="O16" s="296">
        <v>0</v>
      </c>
      <c r="P16" s="296">
        <v>0</v>
      </c>
      <c r="Q16" s="296">
        <v>0</v>
      </c>
      <c r="R16" s="299">
        <f t="shared" si="1"/>
        <v>0</v>
      </c>
      <c r="S16" s="294">
        <f t="shared" si="2"/>
        <v>4</v>
      </c>
      <c r="T16" s="144">
        <f t="shared" si="3"/>
        <v>6</v>
      </c>
    </row>
    <row r="17" spans="1:20" s="224" customFormat="1" ht="12.6" customHeight="1">
      <c r="A17" s="22">
        <f t="shared" si="4"/>
        <v>12</v>
      </c>
      <c r="B17" s="24" t="s">
        <v>1124</v>
      </c>
      <c r="C17" s="295">
        <v>0</v>
      </c>
      <c r="D17" s="296">
        <v>0</v>
      </c>
      <c r="E17" s="296">
        <v>0</v>
      </c>
      <c r="F17" s="297">
        <v>0</v>
      </c>
      <c r="G17" s="297">
        <v>0</v>
      </c>
      <c r="H17" s="297">
        <v>0</v>
      </c>
      <c r="I17" s="297">
        <v>0</v>
      </c>
      <c r="J17" s="298">
        <f t="shared" si="0"/>
        <v>0</v>
      </c>
      <c r="K17" s="295">
        <v>0</v>
      </c>
      <c r="L17" s="297">
        <v>0</v>
      </c>
      <c r="M17" s="297">
        <v>0</v>
      </c>
      <c r="N17" s="296">
        <v>0</v>
      </c>
      <c r="O17" s="296">
        <v>0</v>
      </c>
      <c r="P17" s="296">
        <v>0</v>
      </c>
      <c r="Q17" s="296">
        <v>0</v>
      </c>
      <c r="R17" s="299">
        <f t="shared" si="1"/>
        <v>0</v>
      </c>
      <c r="S17" s="294">
        <f t="shared" si="2"/>
        <v>0</v>
      </c>
      <c r="T17" s="144">
        <f t="shared" si="3"/>
        <v>0</v>
      </c>
    </row>
    <row r="18" spans="1:20" s="224" customFormat="1" ht="12.6" customHeight="1">
      <c r="A18" s="22">
        <f t="shared" si="4"/>
        <v>13</v>
      </c>
      <c r="B18" s="24" t="s">
        <v>1125</v>
      </c>
      <c r="C18" s="295">
        <v>2</v>
      </c>
      <c r="D18" s="296">
        <v>2</v>
      </c>
      <c r="E18" s="296">
        <v>0</v>
      </c>
      <c r="F18" s="297">
        <v>0</v>
      </c>
      <c r="G18" s="297">
        <v>5</v>
      </c>
      <c r="H18" s="297">
        <v>0</v>
      </c>
      <c r="I18" s="297">
        <v>0</v>
      </c>
      <c r="J18" s="298">
        <f t="shared" si="0"/>
        <v>7</v>
      </c>
      <c r="K18" s="295">
        <v>0</v>
      </c>
      <c r="L18" s="297">
        <v>0</v>
      </c>
      <c r="M18" s="297">
        <v>0</v>
      </c>
      <c r="N18" s="296">
        <v>0</v>
      </c>
      <c r="O18" s="296">
        <v>0</v>
      </c>
      <c r="P18" s="296">
        <v>0</v>
      </c>
      <c r="Q18" s="296">
        <v>0</v>
      </c>
      <c r="R18" s="299">
        <f t="shared" si="1"/>
        <v>0</v>
      </c>
      <c r="S18" s="294">
        <f t="shared" si="2"/>
        <v>2</v>
      </c>
      <c r="T18" s="144">
        <f t="shared" si="3"/>
        <v>7</v>
      </c>
    </row>
    <row r="19" spans="1:20" s="224" customFormat="1" ht="12.6" customHeight="1">
      <c r="A19" s="22">
        <f t="shared" si="4"/>
        <v>14</v>
      </c>
      <c r="B19" s="24" t="s">
        <v>1126</v>
      </c>
      <c r="C19" s="295">
        <v>19</v>
      </c>
      <c r="D19" s="296">
        <v>11</v>
      </c>
      <c r="E19" s="296">
        <v>0</v>
      </c>
      <c r="F19" s="297">
        <v>7</v>
      </c>
      <c r="G19" s="297">
        <v>3</v>
      </c>
      <c r="H19" s="297">
        <v>2</v>
      </c>
      <c r="I19" s="297">
        <v>0</v>
      </c>
      <c r="J19" s="298">
        <f t="shared" si="0"/>
        <v>23</v>
      </c>
      <c r="K19" s="295">
        <v>4</v>
      </c>
      <c r="L19" s="297">
        <v>3</v>
      </c>
      <c r="M19" s="297">
        <v>0</v>
      </c>
      <c r="N19" s="296">
        <v>1</v>
      </c>
      <c r="O19" s="296">
        <v>0</v>
      </c>
      <c r="P19" s="296">
        <v>0</v>
      </c>
      <c r="Q19" s="296">
        <v>0</v>
      </c>
      <c r="R19" s="299">
        <f t="shared" si="1"/>
        <v>4</v>
      </c>
      <c r="S19" s="294">
        <f t="shared" si="2"/>
        <v>23</v>
      </c>
      <c r="T19" s="144">
        <f t="shared" si="3"/>
        <v>27</v>
      </c>
    </row>
    <row r="20" spans="1:20" s="224" customFormat="1" ht="12.6" customHeight="1">
      <c r="A20" s="22">
        <f t="shared" si="4"/>
        <v>15</v>
      </c>
      <c r="B20" s="24" t="s">
        <v>1127</v>
      </c>
      <c r="C20" s="295">
        <v>6</v>
      </c>
      <c r="D20" s="296">
        <v>2</v>
      </c>
      <c r="E20" s="296">
        <v>0</v>
      </c>
      <c r="F20" s="297">
        <v>1</v>
      </c>
      <c r="G20" s="297">
        <v>2</v>
      </c>
      <c r="H20" s="297">
        <v>1</v>
      </c>
      <c r="I20" s="297">
        <v>0</v>
      </c>
      <c r="J20" s="298">
        <f t="shared" si="0"/>
        <v>6</v>
      </c>
      <c r="K20" s="295">
        <v>0</v>
      </c>
      <c r="L20" s="297">
        <v>0</v>
      </c>
      <c r="M20" s="297">
        <v>0</v>
      </c>
      <c r="N20" s="296">
        <v>0</v>
      </c>
      <c r="O20" s="296">
        <v>0</v>
      </c>
      <c r="P20" s="296">
        <v>0</v>
      </c>
      <c r="Q20" s="296">
        <v>0</v>
      </c>
      <c r="R20" s="299">
        <f t="shared" si="1"/>
        <v>0</v>
      </c>
      <c r="S20" s="294">
        <f t="shared" si="2"/>
        <v>6</v>
      </c>
      <c r="T20" s="144">
        <f t="shared" si="3"/>
        <v>6</v>
      </c>
    </row>
    <row r="21" spans="1:20" s="224" customFormat="1" ht="12.6" customHeight="1">
      <c r="A21" s="22">
        <f t="shared" si="4"/>
        <v>16</v>
      </c>
      <c r="B21" s="24" t="s">
        <v>1128</v>
      </c>
      <c r="C21" s="295">
        <v>45</v>
      </c>
      <c r="D21" s="296">
        <v>38</v>
      </c>
      <c r="E21" s="296">
        <v>0</v>
      </c>
      <c r="F21" s="297">
        <v>17</v>
      </c>
      <c r="G21" s="297">
        <v>21</v>
      </c>
      <c r="H21" s="297">
        <v>2</v>
      </c>
      <c r="I21" s="297">
        <v>1</v>
      </c>
      <c r="J21" s="298">
        <f t="shared" si="0"/>
        <v>79</v>
      </c>
      <c r="K21" s="295">
        <v>0</v>
      </c>
      <c r="L21" s="297">
        <v>0</v>
      </c>
      <c r="M21" s="297">
        <v>0</v>
      </c>
      <c r="N21" s="296">
        <v>0</v>
      </c>
      <c r="O21" s="296">
        <v>0</v>
      </c>
      <c r="P21" s="296">
        <v>0</v>
      </c>
      <c r="Q21" s="296">
        <v>0</v>
      </c>
      <c r="R21" s="299">
        <f t="shared" si="1"/>
        <v>0</v>
      </c>
      <c r="S21" s="294">
        <f t="shared" si="2"/>
        <v>45</v>
      </c>
      <c r="T21" s="144">
        <f t="shared" si="3"/>
        <v>79</v>
      </c>
    </row>
    <row r="22" spans="1:20" s="224" customFormat="1" ht="12.6" customHeight="1">
      <c r="A22" s="22">
        <f t="shared" si="4"/>
        <v>17</v>
      </c>
      <c r="B22" s="24" t="s">
        <v>1129</v>
      </c>
      <c r="C22" s="295">
        <v>5</v>
      </c>
      <c r="D22" s="296">
        <v>3</v>
      </c>
      <c r="E22" s="296">
        <v>0</v>
      </c>
      <c r="F22" s="297">
        <v>0</v>
      </c>
      <c r="G22" s="297">
        <v>0</v>
      </c>
      <c r="H22" s="297">
        <v>1</v>
      </c>
      <c r="I22" s="297">
        <v>1</v>
      </c>
      <c r="J22" s="298">
        <f t="shared" si="0"/>
        <v>5</v>
      </c>
      <c r="K22" s="295">
        <v>0</v>
      </c>
      <c r="L22" s="297">
        <v>0</v>
      </c>
      <c r="M22" s="297">
        <v>0</v>
      </c>
      <c r="N22" s="296">
        <v>0</v>
      </c>
      <c r="O22" s="296">
        <v>0</v>
      </c>
      <c r="P22" s="296">
        <v>0</v>
      </c>
      <c r="Q22" s="296">
        <v>0</v>
      </c>
      <c r="R22" s="299">
        <f t="shared" si="1"/>
        <v>0</v>
      </c>
      <c r="S22" s="294">
        <f t="shared" si="2"/>
        <v>5</v>
      </c>
      <c r="T22" s="144">
        <f t="shared" si="3"/>
        <v>5</v>
      </c>
    </row>
    <row r="23" spans="1:20" s="224" customFormat="1" ht="12.6" customHeight="1">
      <c r="A23" s="22">
        <f t="shared" si="4"/>
        <v>18</v>
      </c>
      <c r="B23" s="24" t="s">
        <v>1130</v>
      </c>
      <c r="C23" s="295">
        <v>2</v>
      </c>
      <c r="D23" s="296">
        <v>2</v>
      </c>
      <c r="E23" s="296">
        <v>0</v>
      </c>
      <c r="F23" s="297">
        <v>2</v>
      </c>
      <c r="G23" s="297">
        <v>3</v>
      </c>
      <c r="H23" s="297">
        <v>0</v>
      </c>
      <c r="I23" s="297">
        <v>0</v>
      </c>
      <c r="J23" s="298">
        <f t="shared" si="0"/>
        <v>7</v>
      </c>
      <c r="K23" s="295">
        <v>0</v>
      </c>
      <c r="L23" s="297">
        <v>0</v>
      </c>
      <c r="M23" s="297">
        <v>0</v>
      </c>
      <c r="N23" s="296">
        <v>0</v>
      </c>
      <c r="O23" s="296">
        <v>0</v>
      </c>
      <c r="P23" s="296">
        <v>0</v>
      </c>
      <c r="Q23" s="296">
        <v>0</v>
      </c>
      <c r="R23" s="299">
        <f t="shared" si="1"/>
        <v>0</v>
      </c>
      <c r="S23" s="294">
        <f t="shared" si="2"/>
        <v>2</v>
      </c>
      <c r="T23" s="144">
        <f t="shared" si="3"/>
        <v>7</v>
      </c>
    </row>
    <row r="24" spans="1:20" s="224" customFormat="1" ht="12.6" customHeight="1">
      <c r="A24" s="22">
        <f t="shared" si="4"/>
        <v>19</v>
      </c>
      <c r="B24" s="24" t="s">
        <v>1131</v>
      </c>
      <c r="C24" s="295">
        <v>6</v>
      </c>
      <c r="D24" s="296">
        <v>6</v>
      </c>
      <c r="E24" s="296">
        <v>0</v>
      </c>
      <c r="F24" s="297">
        <v>0</v>
      </c>
      <c r="G24" s="297">
        <v>2</v>
      </c>
      <c r="H24" s="297">
        <v>0</v>
      </c>
      <c r="I24" s="297">
        <v>0</v>
      </c>
      <c r="J24" s="298">
        <f t="shared" si="0"/>
        <v>8</v>
      </c>
      <c r="K24" s="295">
        <v>0</v>
      </c>
      <c r="L24" s="297">
        <v>0</v>
      </c>
      <c r="M24" s="297">
        <v>0</v>
      </c>
      <c r="N24" s="296">
        <v>0</v>
      </c>
      <c r="O24" s="296">
        <v>0</v>
      </c>
      <c r="P24" s="296">
        <v>0</v>
      </c>
      <c r="Q24" s="296">
        <v>0</v>
      </c>
      <c r="R24" s="299">
        <f t="shared" si="1"/>
        <v>0</v>
      </c>
      <c r="S24" s="294">
        <f t="shared" si="2"/>
        <v>6</v>
      </c>
      <c r="T24" s="144">
        <f t="shared" si="3"/>
        <v>8</v>
      </c>
    </row>
    <row r="25" spans="1:20" s="224" customFormat="1" ht="12.6" customHeight="1">
      <c r="A25" s="22">
        <f t="shared" si="4"/>
        <v>20</v>
      </c>
      <c r="B25" s="24" t="s">
        <v>1132</v>
      </c>
      <c r="C25" s="295">
        <v>9</v>
      </c>
      <c r="D25" s="296">
        <v>9</v>
      </c>
      <c r="E25" s="296">
        <v>0</v>
      </c>
      <c r="F25" s="297">
        <v>1</v>
      </c>
      <c r="G25" s="297">
        <v>2</v>
      </c>
      <c r="H25" s="297">
        <v>2</v>
      </c>
      <c r="I25" s="297">
        <v>0</v>
      </c>
      <c r="J25" s="298">
        <f t="shared" si="0"/>
        <v>14</v>
      </c>
      <c r="K25" s="295">
        <v>0</v>
      </c>
      <c r="L25" s="297">
        <v>0</v>
      </c>
      <c r="M25" s="297">
        <v>0</v>
      </c>
      <c r="N25" s="296">
        <v>0</v>
      </c>
      <c r="O25" s="296">
        <v>0</v>
      </c>
      <c r="P25" s="296">
        <v>0</v>
      </c>
      <c r="Q25" s="296">
        <v>0</v>
      </c>
      <c r="R25" s="299">
        <f t="shared" si="1"/>
        <v>0</v>
      </c>
      <c r="S25" s="294">
        <f t="shared" si="2"/>
        <v>9</v>
      </c>
      <c r="T25" s="144">
        <f t="shared" si="3"/>
        <v>14</v>
      </c>
    </row>
    <row r="26" spans="1:20" s="224" customFormat="1" ht="12.6" customHeight="1">
      <c r="A26" s="22">
        <f t="shared" si="4"/>
        <v>21</v>
      </c>
      <c r="B26" s="24" t="s">
        <v>1133</v>
      </c>
      <c r="C26" s="295">
        <v>25</v>
      </c>
      <c r="D26" s="296">
        <v>19</v>
      </c>
      <c r="E26" s="296">
        <v>0</v>
      </c>
      <c r="F26" s="297">
        <v>33</v>
      </c>
      <c r="G26" s="297">
        <v>27</v>
      </c>
      <c r="H26" s="297">
        <v>4</v>
      </c>
      <c r="I26" s="297">
        <v>4</v>
      </c>
      <c r="J26" s="298">
        <f t="shared" si="0"/>
        <v>87</v>
      </c>
      <c r="K26" s="295">
        <v>0</v>
      </c>
      <c r="L26" s="297">
        <v>0</v>
      </c>
      <c r="M26" s="297">
        <v>0</v>
      </c>
      <c r="N26" s="296">
        <v>0</v>
      </c>
      <c r="O26" s="296">
        <v>0</v>
      </c>
      <c r="P26" s="296">
        <v>0</v>
      </c>
      <c r="Q26" s="296">
        <v>0</v>
      </c>
      <c r="R26" s="299">
        <f t="shared" si="1"/>
        <v>0</v>
      </c>
      <c r="S26" s="294">
        <f t="shared" si="2"/>
        <v>25</v>
      </c>
      <c r="T26" s="144">
        <f t="shared" si="3"/>
        <v>87</v>
      </c>
    </row>
    <row r="27" spans="1:20" s="224" customFormat="1" ht="12.6" customHeight="1">
      <c r="A27" s="22">
        <f t="shared" si="4"/>
        <v>22</v>
      </c>
      <c r="B27" s="24" t="s">
        <v>1134</v>
      </c>
      <c r="C27" s="295">
        <v>8</v>
      </c>
      <c r="D27" s="296">
        <v>8</v>
      </c>
      <c r="E27" s="296">
        <v>0</v>
      </c>
      <c r="F27" s="297">
        <v>6</v>
      </c>
      <c r="G27" s="297">
        <v>2</v>
      </c>
      <c r="H27" s="297">
        <v>2</v>
      </c>
      <c r="I27" s="297">
        <v>2</v>
      </c>
      <c r="J27" s="298">
        <f t="shared" si="0"/>
        <v>20</v>
      </c>
      <c r="K27" s="295">
        <v>0</v>
      </c>
      <c r="L27" s="297">
        <v>0</v>
      </c>
      <c r="M27" s="297">
        <v>0</v>
      </c>
      <c r="N27" s="296">
        <v>0</v>
      </c>
      <c r="O27" s="296">
        <v>0</v>
      </c>
      <c r="P27" s="296">
        <v>0</v>
      </c>
      <c r="Q27" s="296">
        <v>0</v>
      </c>
      <c r="R27" s="299">
        <f t="shared" si="1"/>
        <v>0</v>
      </c>
      <c r="S27" s="294">
        <f t="shared" si="2"/>
        <v>8</v>
      </c>
      <c r="T27" s="144">
        <f t="shared" si="3"/>
        <v>20</v>
      </c>
    </row>
    <row r="28" spans="1:20" s="224" customFormat="1" ht="12.6" customHeight="1">
      <c r="A28" s="22">
        <f t="shared" si="4"/>
        <v>23</v>
      </c>
      <c r="B28" s="24" t="s">
        <v>1135</v>
      </c>
      <c r="C28" s="295">
        <v>7</v>
      </c>
      <c r="D28" s="296">
        <v>6</v>
      </c>
      <c r="E28" s="296">
        <v>0</v>
      </c>
      <c r="F28" s="297">
        <v>10</v>
      </c>
      <c r="G28" s="297">
        <v>2</v>
      </c>
      <c r="H28" s="297">
        <v>2</v>
      </c>
      <c r="I28" s="297">
        <v>1</v>
      </c>
      <c r="J28" s="298">
        <f t="shared" si="0"/>
        <v>21</v>
      </c>
      <c r="K28" s="295">
        <v>0</v>
      </c>
      <c r="L28" s="297">
        <v>0</v>
      </c>
      <c r="M28" s="297">
        <v>0</v>
      </c>
      <c r="N28" s="296">
        <v>0</v>
      </c>
      <c r="O28" s="296">
        <v>0</v>
      </c>
      <c r="P28" s="296">
        <v>0</v>
      </c>
      <c r="Q28" s="296">
        <v>0</v>
      </c>
      <c r="R28" s="299">
        <f t="shared" si="1"/>
        <v>0</v>
      </c>
      <c r="S28" s="294">
        <f t="shared" si="2"/>
        <v>7</v>
      </c>
      <c r="T28" s="144">
        <f t="shared" si="3"/>
        <v>21</v>
      </c>
    </row>
    <row r="29" spans="1:20" s="224" customFormat="1" ht="12.6" customHeight="1">
      <c r="A29" s="22">
        <f t="shared" si="4"/>
        <v>24</v>
      </c>
      <c r="B29" s="24" t="s">
        <v>1136</v>
      </c>
      <c r="C29" s="295">
        <v>1</v>
      </c>
      <c r="D29" s="296">
        <v>0</v>
      </c>
      <c r="E29" s="296">
        <v>0</v>
      </c>
      <c r="F29" s="297">
        <v>0</v>
      </c>
      <c r="G29" s="297">
        <v>0</v>
      </c>
      <c r="H29" s="297">
        <v>1</v>
      </c>
      <c r="I29" s="297">
        <v>0</v>
      </c>
      <c r="J29" s="298">
        <f t="shared" si="0"/>
        <v>1</v>
      </c>
      <c r="K29" s="295">
        <v>0</v>
      </c>
      <c r="L29" s="297">
        <v>0</v>
      </c>
      <c r="M29" s="297">
        <v>0</v>
      </c>
      <c r="N29" s="296">
        <v>0</v>
      </c>
      <c r="O29" s="296">
        <v>0</v>
      </c>
      <c r="P29" s="296">
        <v>0</v>
      </c>
      <c r="Q29" s="296">
        <v>0</v>
      </c>
      <c r="R29" s="299">
        <f t="shared" si="1"/>
        <v>0</v>
      </c>
      <c r="S29" s="294">
        <f t="shared" si="2"/>
        <v>1</v>
      </c>
      <c r="T29" s="144">
        <f t="shared" si="3"/>
        <v>1</v>
      </c>
    </row>
    <row r="30" spans="1:20" s="224" customFormat="1" ht="12.6" customHeight="1">
      <c r="A30" s="22">
        <f t="shared" si="4"/>
        <v>25</v>
      </c>
      <c r="B30" s="24" t="s">
        <v>1137</v>
      </c>
      <c r="C30" s="295">
        <v>14</v>
      </c>
      <c r="D30" s="296">
        <v>7</v>
      </c>
      <c r="E30" s="296">
        <v>0</v>
      </c>
      <c r="F30" s="297">
        <v>6</v>
      </c>
      <c r="G30" s="297">
        <v>5</v>
      </c>
      <c r="H30" s="297">
        <v>4</v>
      </c>
      <c r="I30" s="297">
        <v>1</v>
      </c>
      <c r="J30" s="298">
        <f t="shared" si="0"/>
        <v>23</v>
      </c>
      <c r="K30" s="295">
        <v>0</v>
      </c>
      <c r="L30" s="297">
        <v>0</v>
      </c>
      <c r="M30" s="297">
        <v>0</v>
      </c>
      <c r="N30" s="296">
        <v>0</v>
      </c>
      <c r="O30" s="296">
        <v>0</v>
      </c>
      <c r="P30" s="296">
        <v>0</v>
      </c>
      <c r="Q30" s="296">
        <v>0</v>
      </c>
      <c r="R30" s="299">
        <f t="shared" si="1"/>
        <v>0</v>
      </c>
      <c r="S30" s="294">
        <f t="shared" si="2"/>
        <v>14</v>
      </c>
      <c r="T30" s="144">
        <f t="shared" si="3"/>
        <v>23</v>
      </c>
    </row>
    <row r="31" spans="1:20" s="224" customFormat="1" ht="12.6" customHeight="1">
      <c r="A31" s="22">
        <f t="shared" si="4"/>
        <v>26</v>
      </c>
      <c r="B31" s="24" t="s">
        <v>1138</v>
      </c>
      <c r="C31" s="295">
        <v>6</v>
      </c>
      <c r="D31" s="296">
        <v>4</v>
      </c>
      <c r="E31" s="296">
        <v>0</v>
      </c>
      <c r="F31" s="297">
        <v>11</v>
      </c>
      <c r="G31" s="297">
        <v>3</v>
      </c>
      <c r="H31" s="297">
        <v>0</v>
      </c>
      <c r="I31" s="297">
        <v>0</v>
      </c>
      <c r="J31" s="298">
        <f t="shared" si="0"/>
        <v>18</v>
      </c>
      <c r="K31" s="295">
        <v>0</v>
      </c>
      <c r="L31" s="297">
        <v>0</v>
      </c>
      <c r="M31" s="297">
        <v>0</v>
      </c>
      <c r="N31" s="296">
        <v>0</v>
      </c>
      <c r="O31" s="296">
        <v>0</v>
      </c>
      <c r="P31" s="296">
        <v>0</v>
      </c>
      <c r="Q31" s="296">
        <v>0</v>
      </c>
      <c r="R31" s="299">
        <f t="shared" si="1"/>
        <v>0</v>
      </c>
      <c r="S31" s="294">
        <f t="shared" si="2"/>
        <v>6</v>
      </c>
      <c r="T31" s="144">
        <f t="shared" si="3"/>
        <v>18</v>
      </c>
    </row>
    <row r="32" spans="1:20" s="224" customFormat="1" ht="12.6" customHeight="1">
      <c r="A32" s="22">
        <f t="shared" si="4"/>
        <v>27</v>
      </c>
      <c r="B32" s="24" t="s">
        <v>1139</v>
      </c>
      <c r="C32" s="295">
        <v>31</v>
      </c>
      <c r="D32" s="296">
        <v>32</v>
      </c>
      <c r="E32" s="296">
        <v>0</v>
      </c>
      <c r="F32" s="297">
        <v>33</v>
      </c>
      <c r="G32" s="297">
        <v>24</v>
      </c>
      <c r="H32" s="297">
        <v>6</v>
      </c>
      <c r="I32" s="297">
        <v>1</v>
      </c>
      <c r="J32" s="298">
        <f t="shared" si="0"/>
        <v>96</v>
      </c>
      <c r="K32" s="295">
        <v>0</v>
      </c>
      <c r="L32" s="297">
        <v>0</v>
      </c>
      <c r="M32" s="297">
        <v>0</v>
      </c>
      <c r="N32" s="296">
        <v>0</v>
      </c>
      <c r="O32" s="296">
        <v>0</v>
      </c>
      <c r="P32" s="296">
        <v>0</v>
      </c>
      <c r="Q32" s="296">
        <v>0</v>
      </c>
      <c r="R32" s="299">
        <f t="shared" si="1"/>
        <v>0</v>
      </c>
      <c r="S32" s="294">
        <f t="shared" si="2"/>
        <v>31</v>
      </c>
      <c r="T32" s="144">
        <f t="shared" si="3"/>
        <v>96</v>
      </c>
    </row>
    <row r="33" spans="1:20" s="224" customFormat="1" ht="12.6" customHeight="1">
      <c r="A33" s="22">
        <f t="shared" si="4"/>
        <v>28</v>
      </c>
      <c r="B33" s="24" t="s">
        <v>1140</v>
      </c>
      <c r="C33" s="295">
        <v>6</v>
      </c>
      <c r="D33" s="296">
        <v>4</v>
      </c>
      <c r="E33" s="296">
        <v>0</v>
      </c>
      <c r="F33" s="297">
        <v>3</v>
      </c>
      <c r="G33" s="297">
        <v>6</v>
      </c>
      <c r="H33" s="297">
        <v>2</v>
      </c>
      <c r="I33" s="297">
        <v>2</v>
      </c>
      <c r="J33" s="298">
        <f t="shared" si="0"/>
        <v>17</v>
      </c>
      <c r="K33" s="295">
        <v>0</v>
      </c>
      <c r="L33" s="297">
        <v>0</v>
      </c>
      <c r="M33" s="297">
        <v>0</v>
      </c>
      <c r="N33" s="296">
        <v>0</v>
      </c>
      <c r="O33" s="296">
        <v>0</v>
      </c>
      <c r="P33" s="296">
        <v>0</v>
      </c>
      <c r="Q33" s="296">
        <v>0</v>
      </c>
      <c r="R33" s="299">
        <f t="shared" si="1"/>
        <v>0</v>
      </c>
      <c r="S33" s="294">
        <f t="shared" si="2"/>
        <v>6</v>
      </c>
      <c r="T33" s="144">
        <f t="shared" si="3"/>
        <v>17</v>
      </c>
    </row>
    <row r="34" spans="1:20" s="224" customFormat="1" ht="12.6" customHeight="1">
      <c r="A34" s="22">
        <f t="shared" si="4"/>
        <v>29</v>
      </c>
      <c r="B34" s="24" t="s">
        <v>1141</v>
      </c>
      <c r="C34" s="295">
        <v>3</v>
      </c>
      <c r="D34" s="296">
        <v>2</v>
      </c>
      <c r="E34" s="296">
        <v>0</v>
      </c>
      <c r="F34" s="297">
        <v>0</v>
      </c>
      <c r="G34" s="297">
        <v>0</v>
      </c>
      <c r="H34" s="297">
        <v>1</v>
      </c>
      <c r="I34" s="297">
        <v>0</v>
      </c>
      <c r="J34" s="298">
        <f t="shared" si="0"/>
        <v>3</v>
      </c>
      <c r="K34" s="295">
        <v>0</v>
      </c>
      <c r="L34" s="297">
        <v>0</v>
      </c>
      <c r="M34" s="297">
        <v>0</v>
      </c>
      <c r="N34" s="296">
        <v>0</v>
      </c>
      <c r="O34" s="296">
        <v>0</v>
      </c>
      <c r="P34" s="296">
        <v>0</v>
      </c>
      <c r="Q34" s="296">
        <v>0</v>
      </c>
      <c r="R34" s="299">
        <f t="shared" si="1"/>
        <v>0</v>
      </c>
      <c r="S34" s="294">
        <f t="shared" si="2"/>
        <v>3</v>
      </c>
      <c r="T34" s="144">
        <f t="shared" si="3"/>
        <v>3</v>
      </c>
    </row>
    <row r="35" spans="1:20" s="224" customFormat="1" ht="12.6" customHeight="1">
      <c r="A35" s="22">
        <f t="shared" si="4"/>
        <v>30</v>
      </c>
      <c r="B35" s="24" t="s">
        <v>1142</v>
      </c>
      <c r="C35" s="295">
        <v>0</v>
      </c>
      <c r="D35" s="296">
        <v>0</v>
      </c>
      <c r="E35" s="296">
        <v>0</v>
      </c>
      <c r="F35" s="297">
        <v>0</v>
      </c>
      <c r="G35" s="297">
        <v>0</v>
      </c>
      <c r="H35" s="297">
        <v>0</v>
      </c>
      <c r="I35" s="297">
        <v>0</v>
      </c>
      <c r="J35" s="298">
        <f t="shared" si="0"/>
        <v>0</v>
      </c>
      <c r="K35" s="295">
        <v>0</v>
      </c>
      <c r="L35" s="297">
        <v>0</v>
      </c>
      <c r="M35" s="297">
        <v>0</v>
      </c>
      <c r="N35" s="296">
        <v>0</v>
      </c>
      <c r="O35" s="296">
        <v>0</v>
      </c>
      <c r="P35" s="296">
        <v>0</v>
      </c>
      <c r="Q35" s="296">
        <v>0</v>
      </c>
      <c r="R35" s="299">
        <f t="shared" si="1"/>
        <v>0</v>
      </c>
      <c r="S35" s="294">
        <f t="shared" si="2"/>
        <v>0</v>
      </c>
      <c r="T35" s="144">
        <f t="shared" si="3"/>
        <v>0</v>
      </c>
    </row>
    <row r="36" spans="1:20" s="224" customFormat="1" ht="12.6" customHeight="1">
      <c r="A36" s="22">
        <f t="shared" si="4"/>
        <v>31</v>
      </c>
      <c r="B36" s="24" t="s">
        <v>1143</v>
      </c>
      <c r="C36" s="295">
        <v>17</v>
      </c>
      <c r="D36" s="296">
        <v>11</v>
      </c>
      <c r="E36" s="296">
        <v>0</v>
      </c>
      <c r="F36" s="297">
        <v>6</v>
      </c>
      <c r="G36" s="297">
        <v>1</v>
      </c>
      <c r="H36" s="297">
        <v>1</v>
      </c>
      <c r="I36" s="297">
        <v>0</v>
      </c>
      <c r="J36" s="298">
        <f t="shared" si="0"/>
        <v>19</v>
      </c>
      <c r="K36" s="295">
        <v>0</v>
      </c>
      <c r="L36" s="297">
        <v>0</v>
      </c>
      <c r="M36" s="297">
        <v>0</v>
      </c>
      <c r="N36" s="296">
        <v>0</v>
      </c>
      <c r="O36" s="296">
        <v>0</v>
      </c>
      <c r="P36" s="296">
        <v>0</v>
      </c>
      <c r="Q36" s="296">
        <v>0</v>
      </c>
      <c r="R36" s="299">
        <f t="shared" si="1"/>
        <v>0</v>
      </c>
      <c r="S36" s="294">
        <f t="shared" si="2"/>
        <v>17</v>
      </c>
      <c r="T36" s="144">
        <f t="shared" si="3"/>
        <v>19</v>
      </c>
    </row>
    <row r="37" spans="1:20" s="224" customFormat="1" ht="12.6" customHeight="1">
      <c r="A37" s="22">
        <f t="shared" si="4"/>
        <v>32</v>
      </c>
      <c r="B37" s="24" t="s">
        <v>1144</v>
      </c>
      <c r="C37" s="295">
        <v>9</v>
      </c>
      <c r="D37" s="296">
        <v>3</v>
      </c>
      <c r="E37" s="296">
        <v>1</v>
      </c>
      <c r="F37" s="297">
        <v>12</v>
      </c>
      <c r="G37" s="297">
        <v>9</v>
      </c>
      <c r="H37" s="297">
        <v>4</v>
      </c>
      <c r="I37" s="297">
        <v>1</v>
      </c>
      <c r="J37" s="298">
        <f t="shared" si="0"/>
        <v>30</v>
      </c>
      <c r="K37" s="295">
        <v>0</v>
      </c>
      <c r="L37" s="297">
        <v>0</v>
      </c>
      <c r="M37" s="297">
        <v>0</v>
      </c>
      <c r="N37" s="296">
        <v>0</v>
      </c>
      <c r="O37" s="296">
        <v>0</v>
      </c>
      <c r="P37" s="296">
        <v>0</v>
      </c>
      <c r="Q37" s="296">
        <v>0</v>
      </c>
      <c r="R37" s="299">
        <f t="shared" si="1"/>
        <v>0</v>
      </c>
      <c r="S37" s="294">
        <f t="shared" si="2"/>
        <v>9</v>
      </c>
      <c r="T37" s="144">
        <f t="shared" si="3"/>
        <v>30</v>
      </c>
    </row>
    <row r="38" spans="1:20" s="224" customFormat="1" ht="12.6" customHeight="1">
      <c r="A38" s="22">
        <f t="shared" si="4"/>
        <v>33</v>
      </c>
      <c r="B38" s="24" t="s">
        <v>1145</v>
      </c>
      <c r="C38" s="295">
        <v>38</v>
      </c>
      <c r="D38" s="296">
        <v>36</v>
      </c>
      <c r="E38" s="296">
        <v>0</v>
      </c>
      <c r="F38" s="297">
        <v>24</v>
      </c>
      <c r="G38" s="297">
        <v>10</v>
      </c>
      <c r="H38" s="297">
        <v>5</v>
      </c>
      <c r="I38" s="297">
        <v>3</v>
      </c>
      <c r="J38" s="298">
        <f t="shared" si="0"/>
        <v>78</v>
      </c>
      <c r="K38" s="295">
        <v>0</v>
      </c>
      <c r="L38" s="297">
        <v>0</v>
      </c>
      <c r="M38" s="297">
        <v>0</v>
      </c>
      <c r="N38" s="296">
        <v>0</v>
      </c>
      <c r="O38" s="296">
        <v>0</v>
      </c>
      <c r="P38" s="296">
        <v>0</v>
      </c>
      <c r="Q38" s="296">
        <v>0</v>
      </c>
      <c r="R38" s="299">
        <f t="shared" si="1"/>
        <v>0</v>
      </c>
      <c r="S38" s="294">
        <f t="shared" si="2"/>
        <v>38</v>
      </c>
      <c r="T38" s="144">
        <f t="shared" si="3"/>
        <v>78</v>
      </c>
    </row>
    <row r="39" spans="1:20" s="224" customFormat="1" ht="12.6" customHeight="1">
      <c r="A39" s="22">
        <f t="shared" si="4"/>
        <v>34</v>
      </c>
      <c r="B39" s="24" t="s">
        <v>1146</v>
      </c>
      <c r="C39" s="295">
        <v>198</v>
      </c>
      <c r="D39" s="296">
        <v>126</v>
      </c>
      <c r="E39" s="296">
        <v>2</v>
      </c>
      <c r="F39" s="297">
        <v>93</v>
      </c>
      <c r="G39" s="297">
        <v>62</v>
      </c>
      <c r="H39" s="297">
        <v>43</v>
      </c>
      <c r="I39" s="297">
        <v>17</v>
      </c>
      <c r="J39" s="298">
        <f t="shared" si="0"/>
        <v>343</v>
      </c>
      <c r="K39" s="295">
        <v>11</v>
      </c>
      <c r="L39" s="297">
        <v>8</v>
      </c>
      <c r="M39" s="297">
        <v>0</v>
      </c>
      <c r="N39" s="296">
        <v>5</v>
      </c>
      <c r="O39" s="296">
        <v>2</v>
      </c>
      <c r="P39" s="296">
        <v>1</v>
      </c>
      <c r="Q39" s="296">
        <v>1</v>
      </c>
      <c r="R39" s="299">
        <f t="shared" si="1"/>
        <v>17</v>
      </c>
      <c r="S39" s="294">
        <f t="shared" si="2"/>
        <v>209</v>
      </c>
      <c r="T39" s="144">
        <f t="shared" si="3"/>
        <v>360</v>
      </c>
    </row>
    <row r="40" spans="1:20" s="224" customFormat="1" ht="12.6" customHeight="1">
      <c r="A40" s="22">
        <f t="shared" si="4"/>
        <v>35</v>
      </c>
      <c r="B40" s="24" t="s">
        <v>1147</v>
      </c>
      <c r="C40" s="295">
        <v>52</v>
      </c>
      <c r="D40" s="296">
        <v>34</v>
      </c>
      <c r="E40" s="296">
        <v>0</v>
      </c>
      <c r="F40" s="297">
        <v>19</v>
      </c>
      <c r="G40" s="297">
        <v>11</v>
      </c>
      <c r="H40" s="297">
        <v>11</v>
      </c>
      <c r="I40" s="297">
        <v>8</v>
      </c>
      <c r="J40" s="298">
        <f t="shared" si="0"/>
        <v>83</v>
      </c>
      <c r="K40" s="295">
        <v>0</v>
      </c>
      <c r="L40" s="297">
        <v>0</v>
      </c>
      <c r="M40" s="297">
        <v>0</v>
      </c>
      <c r="N40" s="296">
        <v>0</v>
      </c>
      <c r="O40" s="296">
        <v>0</v>
      </c>
      <c r="P40" s="296">
        <v>0</v>
      </c>
      <c r="Q40" s="296">
        <v>0</v>
      </c>
      <c r="R40" s="299">
        <f t="shared" si="1"/>
        <v>0</v>
      </c>
      <c r="S40" s="294">
        <f t="shared" si="2"/>
        <v>52</v>
      </c>
      <c r="T40" s="144">
        <f t="shared" si="3"/>
        <v>83</v>
      </c>
    </row>
    <row r="41" spans="1:20" s="224" customFormat="1" ht="12.6" customHeight="1">
      <c r="A41" s="22">
        <f t="shared" si="4"/>
        <v>36</v>
      </c>
      <c r="B41" s="24" t="s">
        <v>1148</v>
      </c>
      <c r="C41" s="295">
        <v>3</v>
      </c>
      <c r="D41" s="296">
        <v>4</v>
      </c>
      <c r="E41" s="296">
        <v>0</v>
      </c>
      <c r="F41" s="297">
        <v>0</v>
      </c>
      <c r="G41" s="297">
        <v>3</v>
      </c>
      <c r="H41" s="297">
        <v>0</v>
      </c>
      <c r="I41" s="297">
        <v>0</v>
      </c>
      <c r="J41" s="298">
        <f t="shared" si="0"/>
        <v>7</v>
      </c>
      <c r="K41" s="295">
        <v>0</v>
      </c>
      <c r="L41" s="297">
        <v>0</v>
      </c>
      <c r="M41" s="297">
        <v>0</v>
      </c>
      <c r="N41" s="296">
        <v>0</v>
      </c>
      <c r="O41" s="296">
        <v>0</v>
      </c>
      <c r="P41" s="296">
        <v>0</v>
      </c>
      <c r="Q41" s="296">
        <v>0</v>
      </c>
      <c r="R41" s="299">
        <f t="shared" si="1"/>
        <v>0</v>
      </c>
      <c r="S41" s="294">
        <f t="shared" si="2"/>
        <v>3</v>
      </c>
      <c r="T41" s="144">
        <f t="shared" si="3"/>
        <v>7</v>
      </c>
    </row>
    <row r="42" spans="1:20" s="224" customFormat="1" ht="12.6" customHeight="1">
      <c r="A42" s="22">
        <f t="shared" si="4"/>
        <v>37</v>
      </c>
      <c r="B42" s="24" t="s">
        <v>1149</v>
      </c>
      <c r="C42" s="295">
        <v>10</v>
      </c>
      <c r="D42" s="296">
        <v>7</v>
      </c>
      <c r="E42" s="296">
        <v>0</v>
      </c>
      <c r="F42" s="297">
        <v>10</v>
      </c>
      <c r="G42" s="297">
        <v>5</v>
      </c>
      <c r="H42" s="297">
        <v>2</v>
      </c>
      <c r="I42" s="297">
        <v>1</v>
      </c>
      <c r="J42" s="298">
        <f t="shared" si="0"/>
        <v>25</v>
      </c>
      <c r="K42" s="295">
        <v>0</v>
      </c>
      <c r="L42" s="297">
        <v>0</v>
      </c>
      <c r="M42" s="297">
        <v>0</v>
      </c>
      <c r="N42" s="296">
        <v>0</v>
      </c>
      <c r="O42" s="296">
        <v>0</v>
      </c>
      <c r="P42" s="296">
        <v>0</v>
      </c>
      <c r="Q42" s="296">
        <v>0</v>
      </c>
      <c r="R42" s="299">
        <f t="shared" si="1"/>
        <v>0</v>
      </c>
      <c r="S42" s="294">
        <f t="shared" si="2"/>
        <v>10</v>
      </c>
      <c r="T42" s="144">
        <f t="shared" si="3"/>
        <v>25</v>
      </c>
    </row>
    <row r="43" spans="1:20" s="224" customFormat="1" ht="12.6" customHeight="1">
      <c r="A43" s="22">
        <f t="shared" si="4"/>
        <v>38</v>
      </c>
      <c r="B43" s="24" t="s">
        <v>1150</v>
      </c>
      <c r="C43" s="295">
        <v>36</v>
      </c>
      <c r="D43" s="296">
        <v>27</v>
      </c>
      <c r="E43" s="296">
        <v>0</v>
      </c>
      <c r="F43" s="297">
        <v>21</v>
      </c>
      <c r="G43" s="297">
        <v>14</v>
      </c>
      <c r="H43" s="297">
        <v>8</v>
      </c>
      <c r="I43" s="297">
        <v>4</v>
      </c>
      <c r="J43" s="298">
        <f t="shared" si="0"/>
        <v>74</v>
      </c>
      <c r="K43" s="295">
        <v>0</v>
      </c>
      <c r="L43" s="297">
        <v>0</v>
      </c>
      <c r="M43" s="297">
        <v>0</v>
      </c>
      <c r="N43" s="296">
        <v>0</v>
      </c>
      <c r="O43" s="296">
        <v>0</v>
      </c>
      <c r="P43" s="296">
        <v>0</v>
      </c>
      <c r="Q43" s="296">
        <v>0</v>
      </c>
      <c r="R43" s="299">
        <f t="shared" si="1"/>
        <v>0</v>
      </c>
      <c r="S43" s="294">
        <f t="shared" si="2"/>
        <v>36</v>
      </c>
      <c r="T43" s="144">
        <f t="shared" si="3"/>
        <v>74</v>
      </c>
    </row>
    <row r="44" spans="1:20" s="224" customFormat="1" ht="12.6" customHeight="1">
      <c r="A44" s="22">
        <f t="shared" si="4"/>
        <v>39</v>
      </c>
      <c r="B44" s="24" t="s">
        <v>1151</v>
      </c>
      <c r="C44" s="295">
        <v>6</v>
      </c>
      <c r="D44" s="296">
        <v>7</v>
      </c>
      <c r="E44" s="296">
        <v>0</v>
      </c>
      <c r="F44" s="297">
        <v>2</v>
      </c>
      <c r="G44" s="297">
        <v>0</v>
      </c>
      <c r="H44" s="297">
        <v>0</v>
      </c>
      <c r="I44" s="297">
        <v>0</v>
      </c>
      <c r="J44" s="298">
        <f t="shared" si="0"/>
        <v>9</v>
      </c>
      <c r="K44" s="295">
        <v>1</v>
      </c>
      <c r="L44" s="297">
        <v>0</v>
      </c>
      <c r="M44" s="297">
        <v>0</v>
      </c>
      <c r="N44" s="296">
        <v>0</v>
      </c>
      <c r="O44" s="296">
        <v>0</v>
      </c>
      <c r="P44" s="296">
        <v>1</v>
      </c>
      <c r="Q44" s="296">
        <v>0</v>
      </c>
      <c r="R44" s="299">
        <f t="shared" si="1"/>
        <v>1</v>
      </c>
      <c r="S44" s="294">
        <f t="shared" si="2"/>
        <v>7</v>
      </c>
      <c r="T44" s="144">
        <f t="shared" si="3"/>
        <v>10</v>
      </c>
    </row>
    <row r="45" spans="1:20" s="224" customFormat="1" ht="12.6" customHeight="1">
      <c r="A45" s="160">
        <f t="shared" si="4"/>
        <v>40</v>
      </c>
      <c r="B45" s="155" t="s">
        <v>1152</v>
      </c>
      <c r="C45" s="300">
        <v>6</v>
      </c>
      <c r="D45" s="301">
        <v>4</v>
      </c>
      <c r="E45" s="301">
        <v>0</v>
      </c>
      <c r="F45" s="302">
        <v>0</v>
      </c>
      <c r="G45" s="302">
        <v>2</v>
      </c>
      <c r="H45" s="302">
        <v>2</v>
      </c>
      <c r="I45" s="302">
        <v>1</v>
      </c>
      <c r="J45" s="381">
        <f t="shared" si="0"/>
        <v>9</v>
      </c>
      <c r="K45" s="300">
        <v>0</v>
      </c>
      <c r="L45" s="302">
        <v>0</v>
      </c>
      <c r="M45" s="302">
        <v>0</v>
      </c>
      <c r="N45" s="301">
        <v>0</v>
      </c>
      <c r="O45" s="301">
        <v>0</v>
      </c>
      <c r="P45" s="301">
        <v>0</v>
      </c>
      <c r="Q45" s="301">
        <v>0</v>
      </c>
      <c r="R45" s="378">
        <f t="shared" si="1"/>
        <v>0</v>
      </c>
      <c r="S45" s="303">
        <f t="shared" si="2"/>
        <v>6</v>
      </c>
      <c r="T45" s="324">
        <f t="shared" si="3"/>
        <v>9</v>
      </c>
    </row>
    <row r="46" spans="1:20" s="224" customFormat="1">
      <c r="A46" s="22"/>
      <c r="B46" s="24"/>
      <c r="C46" s="229"/>
      <c r="D46" s="231"/>
      <c r="E46" s="231"/>
      <c r="F46" s="230"/>
      <c r="G46" s="230"/>
      <c r="H46" s="230"/>
      <c r="I46" s="230"/>
      <c r="J46" s="233"/>
      <c r="K46" s="229"/>
      <c r="L46" s="230"/>
      <c r="M46" s="230"/>
      <c r="N46" s="231"/>
      <c r="O46" s="231"/>
      <c r="P46" s="231"/>
      <c r="Q46" s="231"/>
      <c r="R46" s="232"/>
      <c r="S46" s="895" t="s">
        <v>2959</v>
      </c>
      <c r="T46" s="895"/>
    </row>
    <row r="47" spans="1:20" s="3" customFormat="1" ht="16.5" customHeight="1">
      <c r="A47" s="775" t="s">
        <v>1107</v>
      </c>
      <c r="B47" s="872" t="s">
        <v>1108</v>
      </c>
      <c r="C47" s="840" t="s">
        <v>2943</v>
      </c>
      <c r="D47" s="885"/>
      <c r="E47" s="885"/>
      <c r="F47" s="885"/>
      <c r="G47" s="885"/>
      <c r="H47" s="885"/>
      <c r="I47" s="885"/>
      <c r="J47" s="886"/>
      <c r="K47" s="887" t="s">
        <v>2944</v>
      </c>
      <c r="L47" s="888"/>
      <c r="M47" s="888"/>
      <c r="N47" s="888"/>
      <c r="O47" s="888"/>
      <c r="P47" s="888"/>
      <c r="Q47" s="888"/>
      <c r="R47" s="828"/>
      <c r="S47" s="831" t="s">
        <v>2970</v>
      </c>
      <c r="T47" s="892"/>
    </row>
    <row r="48" spans="1:20" s="224" customFormat="1" ht="51">
      <c r="A48" s="777"/>
      <c r="B48" s="876"/>
      <c r="C48" s="313" t="s">
        <v>2891</v>
      </c>
      <c r="D48" s="316" t="s">
        <v>2821</v>
      </c>
      <c r="E48" s="316" t="s">
        <v>2822</v>
      </c>
      <c r="F48" s="316" t="s">
        <v>2823</v>
      </c>
      <c r="G48" s="316" t="s">
        <v>2824</v>
      </c>
      <c r="H48" s="316" t="s">
        <v>2825</v>
      </c>
      <c r="I48" s="316" t="s">
        <v>2826</v>
      </c>
      <c r="J48" s="323" t="s">
        <v>2890</v>
      </c>
      <c r="K48" s="313" t="s">
        <v>2891</v>
      </c>
      <c r="L48" s="316" t="s">
        <v>2821</v>
      </c>
      <c r="M48" s="316" t="s">
        <v>2822</v>
      </c>
      <c r="N48" s="316" t="s">
        <v>2823</v>
      </c>
      <c r="O48" s="316" t="s">
        <v>2824</v>
      </c>
      <c r="P48" s="316" t="s">
        <v>2825</v>
      </c>
      <c r="Q48" s="316" t="s">
        <v>2826</v>
      </c>
      <c r="R48" s="323" t="s">
        <v>2890</v>
      </c>
      <c r="S48" s="314" t="s">
        <v>2892</v>
      </c>
      <c r="T48" s="315" t="s">
        <v>2893</v>
      </c>
    </row>
    <row r="49" spans="1:20" s="224" customFormat="1" ht="12.6" customHeight="1">
      <c r="A49" s="22">
        <v>41</v>
      </c>
      <c r="B49" s="24" t="s">
        <v>1153</v>
      </c>
      <c r="C49" s="295">
        <v>28</v>
      </c>
      <c r="D49" s="296">
        <v>13</v>
      </c>
      <c r="E49" s="296">
        <v>0</v>
      </c>
      <c r="F49" s="297">
        <v>15</v>
      </c>
      <c r="G49" s="297">
        <v>9</v>
      </c>
      <c r="H49" s="297">
        <v>9</v>
      </c>
      <c r="I49" s="297">
        <v>5</v>
      </c>
      <c r="J49" s="298">
        <f>SUM(D49:I49)</f>
        <v>51</v>
      </c>
      <c r="K49" s="295">
        <v>0</v>
      </c>
      <c r="L49" s="297">
        <v>0</v>
      </c>
      <c r="M49" s="297">
        <v>0</v>
      </c>
      <c r="N49" s="296">
        <v>0</v>
      </c>
      <c r="O49" s="296">
        <v>0</v>
      </c>
      <c r="P49" s="296">
        <v>0</v>
      </c>
      <c r="Q49" s="296">
        <v>0</v>
      </c>
      <c r="R49" s="299">
        <f>SUM(L49:Q49)</f>
        <v>0</v>
      </c>
      <c r="S49" s="294">
        <f t="shared" ref="S49" si="5">+C49+K49</f>
        <v>28</v>
      </c>
      <c r="T49" s="144">
        <f t="shared" ref="T49" si="6">+J49+R49</f>
        <v>51</v>
      </c>
    </row>
    <row r="50" spans="1:20" s="224" customFormat="1" ht="12.6" customHeight="1">
      <c r="A50" s="22">
        <v>42</v>
      </c>
      <c r="B50" s="24" t="s">
        <v>1154</v>
      </c>
      <c r="C50" s="295">
        <v>29</v>
      </c>
      <c r="D50" s="296">
        <v>17</v>
      </c>
      <c r="E50" s="296">
        <v>0</v>
      </c>
      <c r="F50" s="297">
        <v>10</v>
      </c>
      <c r="G50" s="297">
        <v>3</v>
      </c>
      <c r="H50" s="297">
        <v>8</v>
      </c>
      <c r="I50" s="297">
        <v>3</v>
      </c>
      <c r="J50" s="298">
        <f t="shared" ref="J50:J89" si="7">SUM(D50:I50)</f>
        <v>41</v>
      </c>
      <c r="K50" s="295">
        <v>0</v>
      </c>
      <c r="L50" s="297">
        <v>0</v>
      </c>
      <c r="M50" s="297">
        <v>0</v>
      </c>
      <c r="N50" s="296">
        <v>0</v>
      </c>
      <c r="O50" s="296">
        <v>0</v>
      </c>
      <c r="P50" s="296">
        <v>0</v>
      </c>
      <c r="Q50" s="296">
        <v>0</v>
      </c>
      <c r="R50" s="299">
        <f t="shared" ref="R50:R89" si="8">SUM(L50:Q50)</f>
        <v>0</v>
      </c>
      <c r="S50" s="294">
        <f t="shared" ref="S50:S89" si="9">+C50+K50</f>
        <v>29</v>
      </c>
      <c r="T50" s="144">
        <f t="shared" ref="T50:T89" si="10">+J50+R50</f>
        <v>41</v>
      </c>
    </row>
    <row r="51" spans="1:20" s="224" customFormat="1" ht="12.6" customHeight="1">
      <c r="A51" s="22">
        <v>43</v>
      </c>
      <c r="B51" s="24" t="s">
        <v>1155</v>
      </c>
      <c r="C51" s="295">
        <v>1</v>
      </c>
      <c r="D51" s="296">
        <v>1</v>
      </c>
      <c r="E51" s="296">
        <v>0</v>
      </c>
      <c r="F51" s="297">
        <v>0</v>
      </c>
      <c r="G51" s="297">
        <v>0</v>
      </c>
      <c r="H51" s="297">
        <v>0</v>
      </c>
      <c r="I51" s="297">
        <v>0</v>
      </c>
      <c r="J51" s="298">
        <f t="shared" si="7"/>
        <v>1</v>
      </c>
      <c r="K51" s="295">
        <v>0</v>
      </c>
      <c r="L51" s="297">
        <v>0</v>
      </c>
      <c r="M51" s="297">
        <v>0</v>
      </c>
      <c r="N51" s="296">
        <v>0</v>
      </c>
      <c r="O51" s="296">
        <v>0</v>
      </c>
      <c r="P51" s="296">
        <v>0</v>
      </c>
      <c r="Q51" s="296">
        <v>0</v>
      </c>
      <c r="R51" s="299">
        <f t="shared" si="8"/>
        <v>0</v>
      </c>
      <c r="S51" s="294">
        <f t="shared" si="9"/>
        <v>1</v>
      </c>
      <c r="T51" s="144">
        <f t="shared" si="10"/>
        <v>1</v>
      </c>
    </row>
    <row r="52" spans="1:20" s="224" customFormat="1" ht="12.6" customHeight="1">
      <c r="A52" s="22">
        <v>44</v>
      </c>
      <c r="B52" s="24" t="s">
        <v>1156</v>
      </c>
      <c r="C52" s="295">
        <v>12</v>
      </c>
      <c r="D52" s="296">
        <v>12</v>
      </c>
      <c r="E52" s="296">
        <v>0</v>
      </c>
      <c r="F52" s="297">
        <v>4</v>
      </c>
      <c r="G52" s="297">
        <v>12</v>
      </c>
      <c r="H52" s="297">
        <v>1</v>
      </c>
      <c r="I52" s="297">
        <v>0</v>
      </c>
      <c r="J52" s="298">
        <f t="shared" si="7"/>
        <v>29</v>
      </c>
      <c r="K52" s="295">
        <v>0</v>
      </c>
      <c r="L52" s="297">
        <v>0</v>
      </c>
      <c r="M52" s="297">
        <v>0</v>
      </c>
      <c r="N52" s="296">
        <v>0</v>
      </c>
      <c r="O52" s="296">
        <v>0</v>
      </c>
      <c r="P52" s="296">
        <v>0</v>
      </c>
      <c r="Q52" s="296">
        <v>0</v>
      </c>
      <c r="R52" s="299">
        <f t="shared" si="8"/>
        <v>0</v>
      </c>
      <c r="S52" s="294">
        <f t="shared" si="9"/>
        <v>12</v>
      </c>
      <c r="T52" s="144">
        <f t="shared" si="10"/>
        <v>29</v>
      </c>
    </row>
    <row r="53" spans="1:20" s="224" customFormat="1" ht="12.6" customHeight="1">
      <c r="A53" s="22">
        <v>45</v>
      </c>
      <c r="B53" s="24" t="s">
        <v>1157</v>
      </c>
      <c r="C53" s="295">
        <v>276</v>
      </c>
      <c r="D53" s="296">
        <v>242</v>
      </c>
      <c r="E53" s="296">
        <v>0</v>
      </c>
      <c r="F53" s="297">
        <v>193</v>
      </c>
      <c r="G53" s="297">
        <v>189</v>
      </c>
      <c r="H53" s="297">
        <v>33</v>
      </c>
      <c r="I53" s="297">
        <v>18</v>
      </c>
      <c r="J53" s="298">
        <f t="shared" si="7"/>
        <v>675</v>
      </c>
      <c r="K53" s="295">
        <v>0</v>
      </c>
      <c r="L53" s="297">
        <v>0</v>
      </c>
      <c r="M53" s="297">
        <v>0</v>
      </c>
      <c r="N53" s="296">
        <v>0</v>
      </c>
      <c r="O53" s="296">
        <v>0</v>
      </c>
      <c r="P53" s="296">
        <v>0</v>
      </c>
      <c r="Q53" s="296">
        <v>0</v>
      </c>
      <c r="R53" s="299">
        <f t="shared" si="8"/>
        <v>0</v>
      </c>
      <c r="S53" s="294">
        <f t="shared" si="9"/>
        <v>276</v>
      </c>
      <c r="T53" s="144">
        <f t="shared" si="10"/>
        <v>675</v>
      </c>
    </row>
    <row r="54" spans="1:20" s="224" customFormat="1" ht="12.6" customHeight="1">
      <c r="A54" s="22">
        <v>46</v>
      </c>
      <c r="B54" s="24" t="s">
        <v>1158</v>
      </c>
      <c r="C54" s="295">
        <v>10</v>
      </c>
      <c r="D54" s="296">
        <v>10</v>
      </c>
      <c r="E54" s="296">
        <v>0</v>
      </c>
      <c r="F54" s="297">
        <v>7</v>
      </c>
      <c r="G54" s="297">
        <v>11</v>
      </c>
      <c r="H54" s="297">
        <v>1</v>
      </c>
      <c r="I54" s="297">
        <v>1</v>
      </c>
      <c r="J54" s="298">
        <f t="shared" si="7"/>
        <v>30</v>
      </c>
      <c r="K54" s="295">
        <v>0</v>
      </c>
      <c r="L54" s="297">
        <v>0</v>
      </c>
      <c r="M54" s="297">
        <v>0</v>
      </c>
      <c r="N54" s="296">
        <v>0</v>
      </c>
      <c r="O54" s="296">
        <v>0</v>
      </c>
      <c r="P54" s="296">
        <v>0</v>
      </c>
      <c r="Q54" s="296">
        <v>0</v>
      </c>
      <c r="R54" s="299">
        <f t="shared" si="8"/>
        <v>0</v>
      </c>
      <c r="S54" s="294">
        <f t="shared" si="9"/>
        <v>10</v>
      </c>
      <c r="T54" s="144">
        <f t="shared" si="10"/>
        <v>30</v>
      </c>
    </row>
    <row r="55" spans="1:20" s="224" customFormat="1" ht="12.6" customHeight="1">
      <c r="A55" s="22">
        <v>47</v>
      </c>
      <c r="B55" s="24" t="s">
        <v>1159</v>
      </c>
      <c r="C55" s="295">
        <v>7</v>
      </c>
      <c r="D55" s="296">
        <v>6</v>
      </c>
      <c r="E55" s="296">
        <v>0</v>
      </c>
      <c r="F55" s="297">
        <v>17</v>
      </c>
      <c r="G55" s="297">
        <v>9</v>
      </c>
      <c r="H55" s="297">
        <v>2</v>
      </c>
      <c r="I55" s="297">
        <v>2</v>
      </c>
      <c r="J55" s="298">
        <f t="shared" si="7"/>
        <v>36</v>
      </c>
      <c r="K55" s="295">
        <v>0</v>
      </c>
      <c r="L55" s="297">
        <v>0</v>
      </c>
      <c r="M55" s="297">
        <v>0</v>
      </c>
      <c r="N55" s="296">
        <v>0</v>
      </c>
      <c r="O55" s="296">
        <v>0</v>
      </c>
      <c r="P55" s="296">
        <v>0</v>
      </c>
      <c r="Q55" s="296">
        <v>0</v>
      </c>
      <c r="R55" s="299">
        <f t="shared" si="8"/>
        <v>0</v>
      </c>
      <c r="S55" s="294">
        <f t="shared" si="9"/>
        <v>7</v>
      </c>
      <c r="T55" s="144">
        <f t="shared" si="10"/>
        <v>36</v>
      </c>
    </row>
    <row r="56" spans="1:20" s="224" customFormat="1" ht="12.6" customHeight="1">
      <c r="A56" s="22">
        <v>48</v>
      </c>
      <c r="B56" s="24" t="s">
        <v>1160</v>
      </c>
      <c r="C56" s="295">
        <v>7</v>
      </c>
      <c r="D56" s="296">
        <v>4</v>
      </c>
      <c r="E56" s="296">
        <v>0</v>
      </c>
      <c r="F56" s="297">
        <v>2</v>
      </c>
      <c r="G56" s="297">
        <v>3</v>
      </c>
      <c r="H56" s="297">
        <v>3</v>
      </c>
      <c r="I56" s="297">
        <v>1</v>
      </c>
      <c r="J56" s="298">
        <f t="shared" si="7"/>
        <v>13</v>
      </c>
      <c r="K56" s="295">
        <v>0</v>
      </c>
      <c r="L56" s="297">
        <v>0</v>
      </c>
      <c r="M56" s="297">
        <v>0</v>
      </c>
      <c r="N56" s="296">
        <v>0</v>
      </c>
      <c r="O56" s="296">
        <v>0</v>
      </c>
      <c r="P56" s="296">
        <v>0</v>
      </c>
      <c r="Q56" s="296">
        <v>0</v>
      </c>
      <c r="R56" s="299">
        <f t="shared" si="8"/>
        <v>0</v>
      </c>
      <c r="S56" s="294">
        <f t="shared" si="9"/>
        <v>7</v>
      </c>
      <c r="T56" s="144">
        <f t="shared" si="10"/>
        <v>13</v>
      </c>
    </row>
    <row r="57" spans="1:20" s="224" customFormat="1" ht="12.6" customHeight="1">
      <c r="A57" s="22">
        <v>49</v>
      </c>
      <c r="B57" s="24" t="s">
        <v>1161</v>
      </c>
      <c r="C57" s="295">
        <v>4</v>
      </c>
      <c r="D57" s="296">
        <v>4</v>
      </c>
      <c r="E57" s="296">
        <v>0</v>
      </c>
      <c r="F57" s="297">
        <v>2</v>
      </c>
      <c r="G57" s="297">
        <v>2</v>
      </c>
      <c r="H57" s="297">
        <v>2</v>
      </c>
      <c r="I57" s="297">
        <v>2</v>
      </c>
      <c r="J57" s="298">
        <f t="shared" si="7"/>
        <v>12</v>
      </c>
      <c r="K57" s="295">
        <v>0</v>
      </c>
      <c r="L57" s="297">
        <v>0</v>
      </c>
      <c r="M57" s="297">
        <v>0</v>
      </c>
      <c r="N57" s="296">
        <v>0</v>
      </c>
      <c r="O57" s="296">
        <v>0</v>
      </c>
      <c r="P57" s="296">
        <v>0</v>
      </c>
      <c r="Q57" s="296">
        <v>0</v>
      </c>
      <c r="R57" s="299">
        <f t="shared" si="8"/>
        <v>0</v>
      </c>
      <c r="S57" s="294">
        <f t="shared" si="9"/>
        <v>4</v>
      </c>
      <c r="T57" s="144">
        <f t="shared" si="10"/>
        <v>12</v>
      </c>
    </row>
    <row r="58" spans="1:20" s="224" customFormat="1" ht="12.6" customHeight="1">
      <c r="A58" s="22">
        <v>50</v>
      </c>
      <c r="B58" s="24" t="s">
        <v>1162</v>
      </c>
      <c r="C58" s="295">
        <v>8</v>
      </c>
      <c r="D58" s="296">
        <v>8</v>
      </c>
      <c r="E58" s="296">
        <v>0</v>
      </c>
      <c r="F58" s="297">
        <v>0</v>
      </c>
      <c r="G58" s="297">
        <v>14</v>
      </c>
      <c r="H58" s="297">
        <v>2</v>
      </c>
      <c r="I58" s="297">
        <v>0</v>
      </c>
      <c r="J58" s="298">
        <f t="shared" si="7"/>
        <v>24</v>
      </c>
      <c r="K58" s="295">
        <v>0</v>
      </c>
      <c r="L58" s="297">
        <v>0</v>
      </c>
      <c r="M58" s="297">
        <v>0</v>
      </c>
      <c r="N58" s="296">
        <v>0</v>
      </c>
      <c r="O58" s="296">
        <v>0</v>
      </c>
      <c r="P58" s="296">
        <v>0</v>
      </c>
      <c r="Q58" s="296">
        <v>0</v>
      </c>
      <c r="R58" s="299">
        <f t="shared" si="8"/>
        <v>0</v>
      </c>
      <c r="S58" s="294">
        <f t="shared" si="9"/>
        <v>8</v>
      </c>
      <c r="T58" s="144">
        <f t="shared" si="10"/>
        <v>24</v>
      </c>
    </row>
    <row r="59" spans="1:20" s="224" customFormat="1" ht="12.6" customHeight="1">
      <c r="A59" s="22">
        <v>51</v>
      </c>
      <c r="B59" s="24" t="s">
        <v>1163</v>
      </c>
      <c r="C59" s="295">
        <v>4</v>
      </c>
      <c r="D59" s="296">
        <v>1</v>
      </c>
      <c r="E59" s="296">
        <v>0</v>
      </c>
      <c r="F59" s="297">
        <v>0</v>
      </c>
      <c r="G59" s="297">
        <v>0</v>
      </c>
      <c r="H59" s="297">
        <v>2</v>
      </c>
      <c r="I59" s="297">
        <v>1</v>
      </c>
      <c r="J59" s="298">
        <f t="shared" si="7"/>
        <v>4</v>
      </c>
      <c r="K59" s="295">
        <v>0</v>
      </c>
      <c r="L59" s="297">
        <v>0</v>
      </c>
      <c r="M59" s="297">
        <v>0</v>
      </c>
      <c r="N59" s="296">
        <v>0</v>
      </c>
      <c r="O59" s="296">
        <v>0</v>
      </c>
      <c r="P59" s="296">
        <v>0</v>
      </c>
      <c r="Q59" s="296">
        <v>0</v>
      </c>
      <c r="R59" s="299">
        <f t="shared" si="8"/>
        <v>0</v>
      </c>
      <c r="S59" s="294">
        <f t="shared" si="9"/>
        <v>4</v>
      </c>
      <c r="T59" s="144">
        <f t="shared" si="10"/>
        <v>4</v>
      </c>
    </row>
    <row r="60" spans="1:20" s="224" customFormat="1" ht="12.6" customHeight="1">
      <c r="A60" s="22">
        <v>52</v>
      </c>
      <c r="B60" s="24" t="s">
        <v>1164</v>
      </c>
      <c r="C60" s="386">
        <v>6</v>
      </c>
      <c r="D60" s="296">
        <v>3</v>
      </c>
      <c r="E60" s="296">
        <v>0</v>
      </c>
      <c r="F60" s="297">
        <v>0</v>
      </c>
      <c r="G60" s="297">
        <v>0</v>
      </c>
      <c r="H60" s="297">
        <v>2</v>
      </c>
      <c r="I60" s="297">
        <v>1</v>
      </c>
      <c r="J60" s="298">
        <f t="shared" si="7"/>
        <v>6</v>
      </c>
      <c r="K60" s="295">
        <v>0</v>
      </c>
      <c r="L60" s="297">
        <v>0</v>
      </c>
      <c r="M60" s="297">
        <v>0</v>
      </c>
      <c r="N60" s="296">
        <v>0</v>
      </c>
      <c r="O60" s="296">
        <v>0</v>
      </c>
      <c r="P60" s="296">
        <v>0</v>
      </c>
      <c r="Q60" s="296">
        <v>0</v>
      </c>
      <c r="R60" s="299">
        <f t="shared" si="8"/>
        <v>0</v>
      </c>
      <c r="S60" s="294">
        <f t="shared" si="9"/>
        <v>6</v>
      </c>
      <c r="T60" s="144">
        <f t="shared" si="10"/>
        <v>6</v>
      </c>
    </row>
    <row r="61" spans="1:20" s="224" customFormat="1" ht="12.6" customHeight="1">
      <c r="A61" s="22">
        <v>53</v>
      </c>
      <c r="B61" s="24" t="s">
        <v>1165</v>
      </c>
      <c r="C61" s="386">
        <v>6</v>
      </c>
      <c r="D61" s="296">
        <v>3</v>
      </c>
      <c r="E61" s="296">
        <v>0</v>
      </c>
      <c r="F61" s="297">
        <v>4</v>
      </c>
      <c r="G61" s="297">
        <v>5</v>
      </c>
      <c r="H61" s="297">
        <v>0</v>
      </c>
      <c r="I61" s="297">
        <v>1</v>
      </c>
      <c r="J61" s="298">
        <f t="shared" si="7"/>
        <v>13</v>
      </c>
      <c r="K61" s="295">
        <v>0</v>
      </c>
      <c r="L61" s="297">
        <v>0</v>
      </c>
      <c r="M61" s="297">
        <v>0</v>
      </c>
      <c r="N61" s="296">
        <v>0</v>
      </c>
      <c r="O61" s="296">
        <v>0</v>
      </c>
      <c r="P61" s="296">
        <v>0</v>
      </c>
      <c r="Q61" s="296">
        <v>0</v>
      </c>
      <c r="R61" s="299">
        <f t="shared" si="8"/>
        <v>0</v>
      </c>
      <c r="S61" s="294">
        <f t="shared" si="9"/>
        <v>6</v>
      </c>
      <c r="T61" s="144">
        <f t="shared" si="10"/>
        <v>13</v>
      </c>
    </row>
    <row r="62" spans="1:20" s="224" customFormat="1" ht="12.6" customHeight="1">
      <c r="A62" s="22">
        <v>54</v>
      </c>
      <c r="B62" s="24" t="s">
        <v>1166</v>
      </c>
      <c r="C62" s="295">
        <v>12</v>
      </c>
      <c r="D62" s="296">
        <v>7</v>
      </c>
      <c r="E62" s="296">
        <v>0</v>
      </c>
      <c r="F62" s="297">
        <v>3</v>
      </c>
      <c r="G62" s="297">
        <v>2</v>
      </c>
      <c r="H62" s="297">
        <v>3</v>
      </c>
      <c r="I62" s="297">
        <v>2</v>
      </c>
      <c r="J62" s="298">
        <f t="shared" si="7"/>
        <v>17</v>
      </c>
      <c r="K62" s="295">
        <v>1</v>
      </c>
      <c r="L62" s="297">
        <v>1</v>
      </c>
      <c r="M62" s="297">
        <v>0</v>
      </c>
      <c r="N62" s="296">
        <v>0</v>
      </c>
      <c r="O62" s="296">
        <v>0</v>
      </c>
      <c r="P62" s="296">
        <v>0</v>
      </c>
      <c r="Q62" s="296">
        <v>0</v>
      </c>
      <c r="R62" s="299">
        <f t="shared" si="8"/>
        <v>1</v>
      </c>
      <c r="S62" s="294">
        <f t="shared" si="9"/>
        <v>13</v>
      </c>
      <c r="T62" s="144">
        <f t="shared" si="10"/>
        <v>18</v>
      </c>
    </row>
    <row r="63" spans="1:20" s="224" customFormat="1" ht="12.6" customHeight="1">
      <c r="A63" s="22">
        <v>55</v>
      </c>
      <c r="B63" s="24" t="s">
        <v>1167</v>
      </c>
      <c r="C63" s="295">
        <v>19</v>
      </c>
      <c r="D63" s="296">
        <v>11</v>
      </c>
      <c r="E63" s="296">
        <v>0</v>
      </c>
      <c r="F63" s="297">
        <v>6</v>
      </c>
      <c r="G63" s="297">
        <v>3</v>
      </c>
      <c r="H63" s="297">
        <v>6</v>
      </c>
      <c r="I63" s="297">
        <v>3</v>
      </c>
      <c r="J63" s="298">
        <f t="shared" si="7"/>
        <v>29</v>
      </c>
      <c r="K63" s="295">
        <v>0</v>
      </c>
      <c r="L63" s="297">
        <v>0</v>
      </c>
      <c r="M63" s="297">
        <v>0</v>
      </c>
      <c r="N63" s="296">
        <v>0</v>
      </c>
      <c r="O63" s="296">
        <v>0</v>
      </c>
      <c r="P63" s="296">
        <v>0</v>
      </c>
      <c r="Q63" s="296">
        <v>0</v>
      </c>
      <c r="R63" s="299">
        <f t="shared" si="8"/>
        <v>0</v>
      </c>
      <c r="S63" s="294">
        <f t="shared" si="9"/>
        <v>19</v>
      </c>
      <c r="T63" s="144">
        <f t="shared" si="10"/>
        <v>29</v>
      </c>
    </row>
    <row r="64" spans="1:20" s="224" customFormat="1" ht="12.6" customHeight="1">
      <c r="A64" s="22">
        <v>56</v>
      </c>
      <c r="B64" s="24" t="s">
        <v>1168</v>
      </c>
      <c r="C64" s="295">
        <v>0</v>
      </c>
      <c r="D64" s="296">
        <v>0</v>
      </c>
      <c r="E64" s="296">
        <v>0</v>
      </c>
      <c r="F64" s="297">
        <v>0</v>
      </c>
      <c r="G64" s="297">
        <v>0</v>
      </c>
      <c r="H64" s="297">
        <v>0</v>
      </c>
      <c r="I64" s="297">
        <v>0</v>
      </c>
      <c r="J64" s="298">
        <f t="shared" si="7"/>
        <v>0</v>
      </c>
      <c r="K64" s="295">
        <v>0</v>
      </c>
      <c r="L64" s="297">
        <v>0</v>
      </c>
      <c r="M64" s="297">
        <v>0</v>
      </c>
      <c r="N64" s="296">
        <v>0</v>
      </c>
      <c r="O64" s="296">
        <v>0</v>
      </c>
      <c r="P64" s="296">
        <v>0</v>
      </c>
      <c r="Q64" s="296">
        <v>0</v>
      </c>
      <c r="R64" s="299">
        <f t="shared" si="8"/>
        <v>0</v>
      </c>
      <c r="S64" s="294">
        <f t="shared" si="9"/>
        <v>0</v>
      </c>
      <c r="T64" s="144">
        <f t="shared" si="10"/>
        <v>0</v>
      </c>
    </row>
    <row r="65" spans="1:20" s="224" customFormat="1" ht="12.6" customHeight="1">
      <c r="A65" s="22">
        <v>57</v>
      </c>
      <c r="B65" s="24" t="s">
        <v>1169</v>
      </c>
      <c r="C65" s="295">
        <v>3</v>
      </c>
      <c r="D65" s="296">
        <v>2</v>
      </c>
      <c r="E65" s="296">
        <v>0</v>
      </c>
      <c r="F65" s="297">
        <v>0</v>
      </c>
      <c r="G65" s="297">
        <v>0</v>
      </c>
      <c r="H65" s="297">
        <v>1</v>
      </c>
      <c r="I65" s="297">
        <v>1</v>
      </c>
      <c r="J65" s="298">
        <f t="shared" si="7"/>
        <v>4</v>
      </c>
      <c r="K65" s="295">
        <v>0</v>
      </c>
      <c r="L65" s="297">
        <v>0</v>
      </c>
      <c r="M65" s="297">
        <v>0</v>
      </c>
      <c r="N65" s="296">
        <v>0</v>
      </c>
      <c r="O65" s="296">
        <v>0</v>
      </c>
      <c r="P65" s="296">
        <v>0</v>
      </c>
      <c r="Q65" s="296">
        <v>0</v>
      </c>
      <c r="R65" s="299">
        <f t="shared" si="8"/>
        <v>0</v>
      </c>
      <c r="S65" s="294">
        <f t="shared" si="9"/>
        <v>3</v>
      </c>
      <c r="T65" s="144">
        <f t="shared" si="10"/>
        <v>4</v>
      </c>
    </row>
    <row r="66" spans="1:20" s="224" customFormat="1" ht="12.6" customHeight="1">
      <c r="A66" s="22">
        <v>58</v>
      </c>
      <c r="B66" s="24" t="s">
        <v>1170</v>
      </c>
      <c r="C66" s="295">
        <v>11</v>
      </c>
      <c r="D66" s="296">
        <v>11</v>
      </c>
      <c r="E66" s="296">
        <v>0</v>
      </c>
      <c r="F66" s="297">
        <v>4</v>
      </c>
      <c r="G66" s="297">
        <v>6</v>
      </c>
      <c r="H66" s="297">
        <v>2</v>
      </c>
      <c r="I66" s="297">
        <v>1</v>
      </c>
      <c r="J66" s="298">
        <f t="shared" si="7"/>
        <v>24</v>
      </c>
      <c r="K66" s="295">
        <v>0</v>
      </c>
      <c r="L66" s="297">
        <v>0</v>
      </c>
      <c r="M66" s="297">
        <v>0</v>
      </c>
      <c r="N66" s="296">
        <v>0</v>
      </c>
      <c r="O66" s="296">
        <v>0</v>
      </c>
      <c r="P66" s="296">
        <v>0</v>
      </c>
      <c r="Q66" s="296">
        <v>0</v>
      </c>
      <c r="R66" s="299">
        <f t="shared" si="8"/>
        <v>0</v>
      </c>
      <c r="S66" s="294">
        <f t="shared" si="9"/>
        <v>11</v>
      </c>
      <c r="T66" s="144">
        <f t="shared" si="10"/>
        <v>24</v>
      </c>
    </row>
    <row r="67" spans="1:20" s="224" customFormat="1" ht="12.6" customHeight="1">
      <c r="A67" s="22">
        <v>59</v>
      </c>
      <c r="B67" s="24" t="s">
        <v>1171</v>
      </c>
      <c r="C67" s="295">
        <v>12</v>
      </c>
      <c r="D67" s="296">
        <v>8</v>
      </c>
      <c r="E67" s="296">
        <v>0</v>
      </c>
      <c r="F67" s="297">
        <v>4</v>
      </c>
      <c r="G67" s="297">
        <v>9</v>
      </c>
      <c r="H67" s="297">
        <v>2</v>
      </c>
      <c r="I67" s="297">
        <v>1</v>
      </c>
      <c r="J67" s="298">
        <f t="shared" si="7"/>
        <v>24</v>
      </c>
      <c r="K67" s="295">
        <v>0</v>
      </c>
      <c r="L67" s="297">
        <v>0</v>
      </c>
      <c r="M67" s="297">
        <v>0</v>
      </c>
      <c r="N67" s="296">
        <v>0</v>
      </c>
      <c r="O67" s="296">
        <v>0</v>
      </c>
      <c r="P67" s="296">
        <v>0</v>
      </c>
      <c r="Q67" s="296">
        <v>0</v>
      </c>
      <c r="R67" s="299">
        <f t="shared" si="8"/>
        <v>0</v>
      </c>
      <c r="S67" s="294">
        <f t="shared" si="9"/>
        <v>12</v>
      </c>
      <c r="T67" s="144">
        <f t="shared" si="10"/>
        <v>24</v>
      </c>
    </row>
    <row r="68" spans="1:20" s="224" customFormat="1" ht="12.6" customHeight="1">
      <c r="A68" s="22">
        <v>60</v>
      </c>
      <c r="B68" s="24" t="s">
        <v>1172</v>
      </c>
      <c r="C68" s="295">
        <v>6</v>
      </c>
      <c r="D68" s="296">
        <v>3</v>
      </c>
      <c r="E68" s="296">
        <v>0</v>
      </c>
      <c r="F68" s="297">
        <v>0</v>
      </c>
      <c r="G68" s="297">
        <v>5</v>
      </c>
      <c r="H68" s="297">
        <v>0</v>
      </c>
      <c r="I68" s="297">
        <v>1</v>
      </c>
      <c r="J68" s="298">
        <f t="shared" si="7"/>
        <v>9</v>
      </c>
      <c r="K68" s="295">
        <v>0</v>
      </c>
      <c r="L68" s="297">
        <v>0</v>
      </c>
      <c r="M68" s="297">
        <v>0</v>
      </c>
      <c r="N68" s="296">
        <v>0</v>
      </c>
      <c r="O68" s="296">
        <v>0</v>
      </c>
      <c r="P68" s="296">
        <v>0</v>
      </c>
      <c r="Q68" s="296">
        <v>0</v>
      </c>
      <c r="R68" s="299">
        <f t="shared" si="8"/>
        <v>0</v>
      </c>
      <c r="S68" s="294">
        <f t="shared" si="9"/>
        <v>6</v>
      </c>
      <c r="T68" s="144">
        <f t="shared" si="10"/>
        <v>9</v>
      </c>
    </row>
    <row r="69" spans="1:20" s="224" customFormat="1" ht="12.6" customHeight="1">
      <c r="A69" s="22">
        <v>61</v>
      </c>
      <c r="B69" s="24" t="s">
        <v>1173</v>
      </c>
      <c r="C69" s="295">
        <v>9</v>
      </c>
      <c r="D69" s="296">
        <v>7</v>
      </c>
      <c r="E69" s="296">
        <v>0</v>
      </c>
      <c r="F69" s="297">
        <v>8</v>
      </c>
      <c r="G69" s="297">
        <v>5</v>
      </c>
      <c r="H69" s="297">
        <v>3</v>
      </c>
      <c r="I69" s="297">
        <v>0</v>
      </c>
      <c r="J69" s="298">
        <f t="shared" si="7"/>
        <v>23</v>
      </c>
      <c r="K69" s="295">
        <v>0</v>
      </c>
      <c r="L69" s="297">
        <v>0</v>
      </c>
      <c r="M69" s="297">
        <v>0</v>
      </c>
      <c r="N69" s="296">
        <v>0</v>
      </c>
      <c r="O69" s="296">
        <v>0</v>
      </c>
      <c r="P69" s="296">
        <v>0</v>
      </c>
      <c r="Q69" s="296">
        <v>0</v>
      </c>
      <c r="R69" s="299">
        <f t="shared" si="8"/>
        <v>0</v>
      </c>
      <c r="S69" s="294">
        <f t="shared" si="9"/>
        <v>9</v>
      </c>
      <c r="T69" s="144">
        <f t="shared" si="10"/>
        <v>23</v>
      </c>
    </row>
    <row r="70" spans="1:20" s="224" customFormat="1" ht="12.6" customHeight="1">
      <c r="A70" s="22">
        <v>62</v>
      </c>
      <c r="B70" s="24" t="s">
        <v>1174</v>
      </c>
      <c r="C70" s="295">
        <v>3</v>
      </c>
      <c r="D70" s="296">
        <v>2</v>
      </c>
      <c r="E70" s="296">
        <v>0</v>
      </c>
      <c r="F70" s="297">
        <v>0</v>
      </c>
      <c r="G70" s="297">
        <v>0</v>
      </c>
      <c r="H70" s="297">
        <v>1</v>
      </c>
      <c r="I70" s="297">
        <v>0</v>
      </c>
      <c r="J70" s="298">
        <f t="shared" si="7"/>
        <v>3</v>
      </c>
      <c r="K70" s="295">
        <v>1</v>
      </c>
      <c r="L70" s="297">
        <v>1</v>
      </c>
      <c r="M70" s="297">
        <v>0</v>
      </c>
      <c r="N70" s="296">
        <v>0</v>
      </c>
      <c r="O70" s="296">
        <v>0</v>
      </c>
      <c r="P70" s="296">
        <v>0</v>
      </c>
      <c r="Q70" s="296">
        <v>0</v>
      </c>
      <c r="R70" s="299">
        <f t="shared" si="8"/>
        <v>1</v>
      </c>
      <c r="S70" s="294">
        <f t="shared" si="9"/>
        <v>4</v>
      </c>
      <c r="T70" s="144">
        <f t="shared" si="10"/>
        <v>4</v>
      </c>
    </row>
    <row r="71" spans="1:20" s="224" customFormat="1" ht="12.6" customHeight="1">
      <c r="A71" s="22">
        <v>63</v>
      </c>
      <c r="B71" s="24" t="s">
        <v>1175</v>
      </c>
      <c r="C71" s="295">
        <v>13</v>
      </c>
      <c r="D71" s="296">
        <v>11</v>
      </c>
      <c r="E71" s="296">
        <v>0</v>
      </c>
      <c r="F71" s="297">
        <v>12</v>
      </c>
      <c r="G71" s="297">
        <v>17</v>
      </c>
      <c r="H71" s="297">
        <v>2</v>
      </c>
      <c r="I71" s="297">
        <v>2</v>
      </c>
      <c r="J71" s="298">
        <f t="shared" si="7"/>
        <v>44</v>
      </c>
      <c r="K71" s="295">
        <v>0</v>
      </c>
      <c r="L71" s="297">
        <v>0</v>
      </c>
      <c r="M71" s="297">
        <v>0</v>
      </c>
      <c r="N71" s="296">
        <v>0</v>
      </c>
      <c r="O71" s="296">
        <v>0</v>
      </c>
      <c r="P71" s="296">
        <v>0</v>
      </c>
      <c r="Q71" s="296">
        <v>0</v>
      </c>
      <c r="R71" s="299">
        <f t="shared" si="8"/>
        <v>0</v>
      </c>
      <c r="S71" s="294">
        <f t="shared" si="9"/>
        <v>13</v>
      </c>
      <c r="T71" s="144">
        <f t="shared" si="10"/>
        <v>44</v>
      </c>
    </row>
    <row r="72" spans="1:20" s="224" customFormat="1" ht="12.6" customHeight="1">
      <c r="A72" s="22">
        <v>64</v>
      </c>
      <c r="B72" s="24" t="s">
        <v>1176</v>
      </c>
      <c r="C72" s="295">
        <v>4</v>
      </c>
      <c r="D72" s="296">
        <v>2</v>
      </c>
      <c r="E72" s="296">
        <v>0</v>
      </c>
      <c r="F72" s="297">
        <v>2</v>
      </c>
      <c r="G72" s="297">
        <v>2</v>
      </c>
      <c r="H72" s="297">
        <v>1</v>
      </c>
      <c r="I72" s="297">
        <v>0</v>
      </c>
      <c r="J72" s="298">
        <f t="shared" si="7"/>
        <v>7</v>
      </c>
      <c r="K72" s="295">
        <v>0</v>
      </c>
      <c r="L72" s="297">
        <v>0</v>
      </c>
      <c r="M72" s="297">
        <v>0</v>
      </c>
      <c r="N72" s="296">
        <v>0</v>
      </c>
      <c r="O72" s="296">
        <v>0</v>
      </c>
      <c r="P72" s="296">
        <v>0</v>
      </c>
      <c r="Q72" s="296">
        <v>0</v>
      </c>
      <c r="R72" s="299">
        <f t="shared" si="8"/>
        <v>0</v>
      </c>
      <c r="S72" s="294">
        <f t="shared" si="9"/>
        <v>4</v>
      </c>
      <c r="T72" s="144">
        <f t="shared" si="10"/>
        <v>7</v>
      </c>
    </row>
    <row r="73" spans="1:20" s="224" customFormat="1" ht="12.6" customHeight="1">
      <c r="A73" s="22">
        <v>65</v>
      </c>
      <c r="B73" s="24" t="s">
        <v>1177</v>
      </c>
      <c r="C73" s="295">
        <v>14</v>
      </c>
      <c r="D73" s="296">
        <v>9</v>
      </c>
      <c r="E73" s="296">
        <v>0</v>
      </c>
      <c r="F73" s="297">
        <v>10</v>
      </c>
      <c r="G73" s="297">
        <v>0</v>
      </c>
      <c r="H73" s="297">
        <v>4</v>
      </c>
      <c r="I73" s="297">
        <v>4</v>
      </c>
      <c r="J73" s="298">
        <f t="shared" si="7"/>
        <v>27</v>
      </c>
      <c r="K73" s="295">
        <v>0</v>
      </c>
      <c r="L73" s="297">
        <v>0</v>
      </c>
      <c r="M73" s="297">
        <v>0</v>
      </c>
      <c r="N73" s="296">
        <v>0</v>
      </c>
      <c r="O73" s="296">
        <v>0</v>
      </c>
      <c r="P73" s="296">
        <v>0</v>
      </c>
      <c r="Q73" s="296">
        <v>0</v>
      </c>
      <c r="R73" s="299">
        <f t="shared" si="8"/>
        <v>0</v>
      </c>
      <c r="S73" s="294">
        <f t="shared" si="9"/>
        <v>14</v>
      </c>
      <c r="T73" s="144">
        <f t="shared" si="10"/>
        <v>27</v>
      </c>
    </row>
    <row r="74" spans="1:20" s="224" customFormat="1" ht="12.6" customHeight="1">
      <c r="A74" s="22">
        <v>66</v>
      </c>
      <c r="B74" s="24" t="s">
        <v>1178</v>
      </c>
      <c r="C74" s="295">
        <v>7</v>
      </c>
      <c r="D74" s="296">
        <v>6</v>
      </c>
      <c r="E74" s="296">
        <v>0</v>
      </c>
      <c r="F74" s="297">
        <v>2</v>
      </c>
      <c r="G74" s="297">
        <v>9</v>
      </c>
      <c r="H74" s="297">
        <v>0</v>
      </c>
      <c r="I74" s="297">
        <v>0</v>
      </c>
      <c r="J74" s="298">
        <f t="shared" si="7"/>
        <v>17</v>
      </c>
      <c r="K74" s="295">
        <v>0</v>
      </c>
      <c r="L74" s="297">
        <v>0</v>
      </c>
      <c r="M74" s="297">
        <v>0</v>
      </c>
      <c r="N74" s="296">
        <v>0</v>
      </c>
      <c r="O74" s="296">
        <v>0</v>
      </c>
      <c r="P74" s="296">
        <v>0</v>
      </c>
      <c r="Q74" s="296">
        <v>0</v>
      </c>
      <c r="R74" s="299">
        <f t="shared" si="8"/>
        <v>0</v>
      </c>
      <c r="S74" s="294">
        <f t="shared" si="9"/>
        <v>7</v>
      </c>
      <c r="T74" s="144">
        <f t="shared" si="10"/>
        <v>17</v>
      </c>
    </row>
    <row r="75" spans="1:20" s="224" customFormat="1" ht="12.6" customHeight="1">
      <c r="A75" s="22">
        <v>67</v>
      </c>
      <c r="B75" s="24" t="s">
        <v>1179</v>
      </c>
      <c r="C75" s="295">
        <v>168</v>
      </c>
      <c r="D75" s="296">
        <v>157</v>
      </c>
      <c r="E75" s="296">
        <v>0</v>
      </c>
      <c r="F75" s="297">
        <v>26</v>
      </c>
      <c r="G75" s="297">
        <v>18</v>
      </c>
      <c r="H75" s="297">
        <v>0</v>
      </c>
      <c r="I75" s="297">
        <v>0</v>
      </c>
      <c r="J75" s="298">
        <f t="shared" si="7"/>
        <v>201</v>
      </c>
      <c r="K75" s="295">
        <v>175</v>
      </c>
      <c r="L75" s="297">
        <v>153</v>
      </c>
      <c r="M75" s="297">
        <v>0</v>
      </c>
      <c r="N75" s="296">
        <v>54</v>
      </c>
      <c r="O75" s="296">
        <v>2</v>
      </c>
      <c r="P75" s="296">
        <v>0</v>
      </c>
      <c r="Q75" s="296">
        <v>0</v>
      </c>
      <c r="R75" s="299">
        <f t="shared" si="8"/>
        <v>209</v>
      </c>
      <c r="S75" s="294">
        <f t="shared" si="9"/>
        <v>343</v>
      </c>
      <c r="T75" s="144">
        <f t="shared" si="10"/>
        <v>410</v>
      </c>
    </row>
    <row r="76" spans="1:20" s="224" customFormat="1" ht="12.6" customHeight="1">
      <c r="A76" s="22">
        <v>68</v>
      </c>
      <c r="B76" s="24" t="s">
        <v>1180</v>
      </c>
      <c r="C76" s="295">
        <v>4</v>
      </c>
      <c r="D76" s="296">
        <v>5</v>
      </c>
      <c r="E76" s="296">
        <v>0</v>
      </c>
      <c r="F76" s="297">
        <v>4</v>
      </c>
      <c r="G76" s="297">
        <v>0</v>
      </c>
      <c r="H76" s="297">
        <v>1</v>
      </c>
      <c r="I76" s="297">
        <v>1</v>
      </c>
      <c r="J76" s="298">
        <f t="shared" si="7"/>
        <v>11</v>
      </c>
      <c r="K76" s="295">
        <v>0</v>
      </c>
      <c r="L76" s="297">
        <v>0</v>
      </c>
      <c r="M76" s="297">
        <v>0</v>
      </c>
      <c r="N76" s="296">
        <v>0</v>
      </c>
      <c r="O76" s="296">
        <v>0</v>
      </c>
      <c r="P76" s="296">
        <v>0</v>
      </c>
      <c r="Q76" s="296">
        <v>0</v>
      </c>
      <c r="R76" s="299">
        <f t="shared" si="8"/>
        <v>0</v>
      </c>
      <c r="S76" s="294">
        <f t="shared" si="9"/>
        <v>4</v>
      </c>
      <c r="T76" s="144">
        <f t="shared" si="10"/>
        <v>11</v>
      </c>
    </row>
    <row r="77" spans="1:20" s="224" customFormat="1" ht="12.6" customHeight="1">
      <c r="A77" s="22">
        <v>69</v>
      </c>
      <c r="B77" s="24" t="s">
        <v>1181</v>
      </c>
      <c r="C77" s="295">
        <v>0</v>
      </c>
      <c r="D77" s="296">
        <v>0</v>
      </c>
      <c r="E77" s="296">
        <v>0</v>
      </c>
      <c r="F77" s="297">
        <v>0</v>
      </c>
      <c r="G77" s="297">
        <v>0</v>
      </c>
      <c r="H77" s="297">
        <v>0</v>
      </c>
      <c r="I77" s="297">
        <v>0</v>
      </c>
      <c r="J77" s="298">
        <f t="shared" si="7"/>
        <v>0</v>
      </c>
      <c r="K77" s="295">
        <v>0</v>
      </c>
      <c r="L77" s="297">
        <v>0</v>
      </c>
      <c r="M77" s="297">
        <v>0</v>
      </c>
      <c r="N77" s="296">
        <v>0</v>
      </c>
      <c r="O77" s="296">
        <v>0</v>
      </c>
      <c r="P77" s="296">
        <v>0</v>
      </c>
      <c r="Q77" s="296">
        <v>0</v>
      </c>
      <c r="R77" s="299">
        <f t="shared" si="8"/>
        <v>0</v>
      </c>
      <c r="S77" s="294">
        <f t="shared" si="9"/>
        <v>0</v>
      </c>
      <c r="T77" s="144">
        <f t="shared" si="10"/>
        <v>0</v>
      </c>
    </row>
    <row r="78" spans="1:20" s="224" customFormat="1" ht="12.6" customHeight="1">
      <c r="A78" s="22">
        <v>70</v>
      </c>
      <c r="B78" s="24" t="s">
        <v>1182</v>
      </c>
      <c r="C78" s="295">
        <v>6</v>
      </c>
      <c r="D78" s="296">
        <v>4</v>
      </c>
      <c r="E78" s="296">
        <v>0</v>
      </c>
      <c r="F78" s="297">
        <v>2</v>
      </c>
      <c r="G78" s="297">
        <v>5</v>
      </c>
      <c r="H78" s="297">
        <v>2</v>
      </c>
      <c r="I78" s="297">
        <v>0</v>
      </c>
      <c r="J78" s="298">
        <f t="shared" si="7"/>
        <v>13</v>
      </c>
      <c r="K78" s="295">
        <v>0</v>
      </c>
      <c r="L78" s="297">
        <v>0</v>
      </c>
      <c r="M78" s="297">
        <v>0</v>
      </c>
      <c r="N78" s="296">
        <v>0</v>
      </c>
      <c r="O78" s="296">
        <v>0</v>
      </c>
      <c r="P78" s="296">
        <v>0</v>
      </c>
      <c r="Q78" s="296">
        <v>0</v>
      </c>
      <c r="R78" s="299">
        <f t="shared" si="8"/>
        <v>0</v>
      </c>
      <c r="S78" s="294">
        <f t="shared" si="9"/>
        <v>6</v>
      </c>
      <c r="T78" s="144">
        <f t="shared" si="10"/>
        <v>13</v>
      </c>
    </row>
    <row r="79" spans="1:20" s="224" customFormat="1" ht="12.6" customHeight="1">
      <c r="A79" s="22">
        <v>71</v>
      </c>
      <c r="B79" s="24" t="s">
        <v>1183</v>
      </c>
      <c r="C79" s="295">
        <v>6</v>
      </c>
      <c r="D79" s="296">
        <v>2</v>
      </c>
      <c r="E79" s="296">
        <v>0</v>
      </c>
      <c r="F79" s="297">
        <v>4</v>
      </c>
      <c r="G79" s="297">
        <v>2</v>
      </c>
      <c r="H79" s="297">
        <v>0</v>
      </c>
      <c r="I79" s="297">
        <v>0</v>
      </c>
      <c r="J79" s="298">
        <f t="shared" si="7"/>
        <v>8</v>
      </c>
      <c r="K79" s="295">
        <v>0</v>
      </c>
      <c r="L79" s="297">
        <v>0</v>
      </c>
      <c r="M79" s="297">
        <v>0</v>
      </c>
      <c r="N79" s="296">
        <v>0</v>
      </c>
      <c r="O79" s="296">
        <v>0</v>
      </c>
      <c r="P79" s="296">
        <v>0</v>
      </c>
      <c r="Q79" s="296">
        <v>0</v>
      </c>
      <c r="R79" s="299">
        <f t="shared" si="8"/>
        <v>0</v>
      </c>
      <c r="S79" s="294">
        <f t="shared" si="9"/>
        <v>6</v>
      </c>
      <c r="T79" s="144">
        <f t="shared" si="10"/>
        <v>8</v>
      </c>
    </row>
    <row r="80" spans="1:20" s="224" customFormat="1" ht="12.6" customHeight="1">
      <c r="A80" s="22">
        <v>72</v>
      </c>
      <c r="B80" s="24" t="s">
        <v>1184</v>
      </c>
      <c r="C80" s="295">
        <v>4</v>
      </c>
      <c r="D80" s="296">
        <v>3</v>
      </c>
      <c r="E80" s="296">
        <v>0</v>
      </c>
      <c r="F80" s="297">
        <v>0</v>
      </c>
      <c r="G80" s="297">
        <v>4</v>
      </c>
      <c r="H80" s="297">
        <v>1</v>
      </c>
      <c r="I80" s="297">
        <v>1</v>
      </c>
      <c r="J80" s="298">
        <f t="shared" si="7"/>
        <v>9</v>
      </c>
      <c r="K80" s="295">
        <v>0</v>
      </c>
      <c r="L80" s="297">
        <v>0</v>
      </c>
      <c r="M80" s="297">
        <v>0</v>
      </c>
      <c r="N80" s="296">
        <v>0</v>
      </c>
      <c r="O80" s="296">
        <v>0</v>
      </c>
      <c r="P80" s="296">
        <v>0</v>
      </c>
      <c r="Q80" s="296">
        <v>0</v>
      </c>
      <c r="R80" s="299">
        <f t="shared" si="8"/>
        <v>0</v>
      </c>
      <c r="S80" s="294">
        <f t="shared" si="9"/>
        <v>4</v>
      </c>
      <c r="T80" s="144">
        <f t="shared" si="10"/>
        <v>9</v>
      </c>
    </row>
    <row r="81" spans="1:20" s="224" customFormat="1" ht="12.6" customHeight="1">
      <c r="A81" s="22">
        <v>73</v>
      </c>
      <c r="B81" s="24" t="s">
        <v>1185</v>
      </c>
      <c r="C81" s="295">
        <v>0</v>
      </c>
      <c r="D81" s="296">
        <v>0</v>
      </c>
      <c r="E81" s="296">
        <v>0</v>
      </c>
      <c r="F81" s="297">
        <v>0</v>
      </c>
      <c r="G81" s="297">
        <v>0</v>
      </c>
      <c r="H81" s="297">
        <v>0</v>
      </c>
      <c r="I81" s="297">
        <v>0</v>
      </c>
      <c r="J81" s="298">
        <f t="shared" si="7"/>
        <v>0</v>
      </c>
      <c r="K81" s="295">
        <v>0</v>
      </c>
      <c r="L81" s="297">
        <v>0</v>
      </c>
      <c r="M81" s="297">
        <v>0</v>
      </c>
      <c r="N81" s="296">
        <v>0</v>
      </c>
      <c r="O81" s="296">
        <v>0</v>
      </c>
      <c r="P81" s="296">
        <v>0</v>
      </c>
      <c r="Q81" s="296">
        <v>0</v>
      </c>
      <c r="R81" s="299">
        <f t="shared" si="8"/>
        <v>0</v>
      </c>
      <c r="S81" s="294">
        <f t="shared" si="9"/>
        <v>0</v>
      </c>
      <c r="T81" s="144">
        <f t="shared" si="10"/>
        <v>0</v>
      </c>
    </row>
    <row r="82" spans="1:20" s="224" customFormat="1" ht="12.6" customHeight="1">
      <c r="A82" s="22">
        <v>74</v>
      </c>
      <c r="B82" s="24" t="s">
        <v>1186</v>
      </c>
      <c r="C82" s="295">
        <v>4</v>
      </c>
      <c r="D82" s="296">
        <v>2</v>
      </c>
      <c r="E82" s="296">
        <v>0</v>
      </c>
      <c r="F82" s="297">
        <v>0</v>
      </c>
      <c r="G82" s="297">
        <v>2</v>
      </c>
      <c r="H82" s="297">
        <v>1</v>
      </c>
      <c r="I82" s="297">
        <v>0</v>
      </c>
      <c r="J82" s="298">
        <f t="shared" si="7"/>
        <v>5</v>
      </c>
      <c r="K82" s="295">
        <v>2</v>
      </c>
      <c r="L82" s="297">
        <v>2</v>
      </c>
      <c r="M82" s="297">
        <v>0</v>
      </c>
      <c r="N82" s="296">
        <v>0</v>
      </c>
      <c r="O82" s="296">
        <v>0</v>
      </c>
      <c r="P82" s="296">
        <v>0</v>
      </c>
      <c r="Q82" s="296">
        <v>0</v>
      </c>
      <c r="R82" s="299">
        <f t="shared" si="8"/>
        <v>2</v>
      </c>
      <c r="S82" s="294">
        <f t="shared" si="9"/>
        <v>6</v>
      </c>
      <c r="T82" s="144">
        <f t="shared" si="10"/>
        <v>7</v>
      </c>
    </row>
    <row r="83" spans="1:20" s="224" customFormat="1" ht="12.6" customHeight="1">
      <c r="A83" s="22">
        <v>75</v>
      </c>
      <c r="B83" s="24" t="s">
        <v>1187</v>
      </c>
      <c r="C83" s="295">
        <v>1</v>
      </c>
      <c r="D83" s="296">
        <v>2</v>
      </c>
      <c r="E83" s="296">
        <v>0</v>
      </c>
      <c r="F83" s="297">
        <v>0</v>
      </c>
      <c r="G83" s="297">
        <v>0</v>
      </c>
      <c r="H83" s="297">
        <v>0</v>
      </c>
      <c r="I83" s="297">
        <v>0</v>
      </c>
      <c r="J83" s="298">
        <f t="shared" si="7"/>
        <v>2</v>
      </c>
      <c r="K83" s="295">
        <v>0</v>
      </c>
      <c r="L83" s="297">
        <v>0</v>
      </c>
      <c r="M83" s="297">
        <v>0</v>
      </c>
      <c r="N83" s="296">
        <v>0</v>
      </c>
      <c r="O83" s="296">
        <v>0</v>
      </c>
      <c r="P83" s="296">
        <v>0</v>
      </c>
      <c r="Q83" s="296">
        <v>0</v>
      </c>
      <c r="R83" s="299">
        <f t="shared" si="8"/>
        <v>0</v>
      </c>
      <c r="S83" s="294">
        <f t="shared" si="9"/>
        <v>1</v>
      </c>
      <c r="T83" s="144">
        <f t="shared" si="10"/>
        <v>2</v>
      </c>
    </row>
    <row r="84" spans="1:20" s="224" customFormat="1" ht="12.6" customHeight="1">
      <c r="A84" s="22">
        <v>76</v>
      </c>
      <c r="B84" s="24" t="s">
        <v>1188</v>
      </c>
      <c r="C84" s="295">
        <v>6</v>
      </c>
      <c r="D84" s="296">
        <v>3</v>
      </c>
      <c r="E84" s="296">
        <v>0</v>
      </c>
      <c r="F84" s="297">
        <v>8</v>
      </c>
      <c r="G84" s="297">
        <v>2</v>
      </c>
      <c r="H84" s="297">
        <v>0</v>
      </c>
      <c r="I84" s="297">
        <v>0</v>
      </c>
      <c r="J84" s="298">
        <f t="shared" si="7"/>
        <v>13</v>
      </c>
      <c r="K84" s="295">
        <v>0</v>
      </c>
      <c r="L84" s="297">
        <v>0</v>
      </c>
      <c r="M84" s="297">
        <v>0</v>
      </c>
      <c r="N84" s="296">
        <v>0</v>
      </c>
      <c r="O84" s="296">
        <v>0</v>
      </c>
      <c r="P84" s="296">
        <v>0</v>
      </c>
      <c r="Q84" s="296">
        <v>0</v>
      </c>
      <c r="R84" s="299">
        <f t="shared" si="8"/>
        <v>0</v>
      </c>
      <c r="S84" s="294">
        <f t="shared" si="9"/>
        <v>6</v>
      </c>
      <c r="T84" s="144">
        <f t="shared" si="10"/>
        <v>13</v>
      </c>
    </row>
    <row r="85" spans="1:20" s="224" customFormat="1" ht="12.6" customHeight="1">
      <c r="A85" s="22">
        <v>77</v>
      </c>
      <c r="B85" s="24" t="s">
        <v>1189</v>
      </c>
      <c r="C85" s="295">
        <v>1</v>
      </c>
      <c r="D85" s="296">
        <v>2</v>
      </c>
      <c r="E85" s="296">
        <v>0</v>
      </c>
      <c r="F85" s="297">
        <v>0</v>
      </c>
      <c r="G85" s="297">
        <v>0</v>
      </c>
      <c r="H85" s="297">
        <v>0</v>
      </c>
      <c r="I85" s="297">
        <v>0</v>
      </c>
      <c r="J85" s="298">
        <f t="shared" si="7"/>
        <v>2</v>
      </c>
      <c r="K85" s="295">
        <v>0</v>
      </c>
      <c r="L85" s="297">
        <v>0</v>
      </c>
      <c r="M85" s="297">
        <v>0</v>
      </c>
      <c r="N85" s="296">
        <v>0</v>
      </c>
      <c r="O85" s="296">
        <v>0</v>
      </c>
      <c r="P85" s="296">
        <v>0</v>
      </c>
      <c r="Q85" s="296">
        <v>0</v>
      </c>
      <c r="R85" s="299">
        <f t="shared" si="8"/>
        <v>0</v>
      </c>
      <c r="S85" s="294">
        <f t="shared" si="9"/>
        <v>1</v>
      </c>
      <c r="T85" s="144">
        <f t="shared" si="10"/>
        <v>2</v>
      </c>
    </row>
    <row r="86" spans="1:20" s="224" customFormat="1" ht="12.6" customHeight="1">
      <c r="A86" s="22">
        <v>78</v>
      </c>
      <c r="B86" s="24" t="s">
        <v>1190</v>
      </c>
      <c r="C86" s="295">
        <v>6</v>
      </c>
      <c r="D86" s="296">
        <v>6</v>
      </c>
      <c r="E86" s="296">
        <v>0</v>
      </c>
      <c r="F86" s="297">
        <v>2</v>
      </c>
      <c r="G86" s="297">
        <v>0</v>
      </c>
      <c r="H86" s="297">
        <v>1</v>
      </c>
      <c r="I86" s="297">
        <v>0</v>
      </c>
      <c r="J86" s="298">
        <f t="shared" si="7"/>
        <v>9</v>
      </c>
      <c r="K86" s="295">
        <v>0</v>
      </c>
      <c r="L86" s="297">
        <v>0</v>
      </c>
      <c r="M86" s="297">
        <v>0</v>
      </c>
      <c r="N86" s="296">
        <v>0</v>
      </c>
      <c r="O86" s="296">
        <v>0</v>
      </c>
      <c r="P86" s="296">
        <v>0</v>
      </c>
      <c r="Q86" s="296">
        <v>0</v>
      </c>
      <c r="R86" s="299">
        <f t="shared" si="8"/>
        <v>0</v>
      </c>
      <c r="S86" s="294">
        <f t="shared" si="9"/>
        <v>6</v>
      </c>
      <c r="T86" s="144">
        <f t="shared" si="10"/>
        <v>9</v>
      </c>
    </row>
    <row r="87" spans="1:20" s="224" customFormat="1" ht="12.6" customHeight="1">
      <c r="A87" s="22">
        <v>79</v>
      </c>
      <c r="B87" s="24" t="s">
        <v>1191</v>
      </c>
      <c r="C87" s="295">
        <v>1</v>
      </c>
      <c r="D87" s="296">
        <v>0</v>
      </c>
      <c r="E87" s="296">
        <v>0</v>
      </c>
      <c r="F87" s="297">
        <v>0</v>
      </c>
      <c r="G87" s="297">
        <v>0</v>
      </c>
      <c r="H87" s="297">
        <v>1</v>
      </c>
      <c r="I87" s="297">
        <v>0</v>
      </c>
      <c r="J87" s="298">
        <f t="shared" si="7"/>
        <v>1</v>
      </c>
      <c r="K87" s="295">
        <v>0</v>
      </c>
      <c r="L87" s="297">
        <v>0</v>
      </c>
      <c r="M87" s="297">
        <v>0</v>
      </c>
      <c r="N87" s="296">
        <v>0</v>
      </c>
      <c r="O87" s="296">
        <v>0</v>
      </c>
      <c r="P87" s="296">
        <v>0</v>
      </c>
      <c r="Q87" s="296">
        <v>0</v>
      </c>
      <c r="R87" s="299">
        <f t="shared" si="8"/>
        <v>0</v>
      </c>
      <c r="S87" s="294">
        <f t="shared" si="9"/>
        <v>1</v>
      </c>
      <c r="T87" s="144">
        <f t="shared" si="10"/>
        <v>1</v>
      </c>
    </row>
    <row r="88" spans="1:20" s="224" customFormat="1" ht="12.6" customHeight="1">
      <c r="A88" s="22">
        <v>80</v>
      </c>
      <c r="B88" s="24" t="s">
        <v>1192</v>
      </c>
      <c r="C88" s="295">
        <v>3</v>
      </c>
      <c r="D88" s="296">
        <v>2</v>
      </c>
      <c r="E88" s="296">
        <v>0</v>
      </c>
      <c r="F88" s="297">
        <v>2</v>
      </c>
      <c r="G88" s="297">
        <v>7</v>
      </c>
      <c r="H88" s="297">
        <v>0</v>
      </c>
      <c r="I88" s="297">
        <v>0</v>
      </c>
      <c r="J88" s="298">
        <f t="shared" si="7"/>
        <v>11</v>
      </c>
      <c r="K88" s="295">
        <v>0</v>
      </c>
      <c r="L88" s="297">
        <v>0</v>
      </c>
      <c r="M88" s="297">
        <v>0</v>
      </c>
      <c r="N88" s="296">
        <v>0</v>
      </c>
      <c r="O88" s="296">
        <v>0</v>
      </c>
      <c r="P88" s="296">
        <v>0</v>
      </c>
      <c r="Q88" s="296">
        <v>0</v>
      </c>
      <c r="R88" s="299">
        <f t="shared" si="8"/>
        <v>0</v>
      </c>
      <c r="S88" s="294">
        <f t="shared" si="9"/>
        <v>3</v>
      </c>
      <c r="T88" s="144">
        <f t="shared" si="10"/>
        <v>11</v>
      </c>
    </row>
    <row r="89" spans="1:20" s="224" customFormat="1" ht="12.6" customHeight="1">
      <c r="A89" s="22">
        <v>81</v>
      </c>
      <c r="B89" s="24" t="s">
        <v>1193</v>
      </c>
      <c r="C89" s="295">
        <v>0</v>
      </c>
      <c r="D89" s="296">
        <v>0</v>
      </c>
      <c r="E89" s="296">
        <v>0</v>
      </c>
      <c r="F89" s="297">
        <v>0</v>
      </c>
      <c r="G89" s="297">
        <v>0</v>
      </c>
      <c r="H89" s="297">
        <v>0</v>
      </c>
      <c r="I89" s="297">
        <v>0</v>
      </c>
      <c r="J89" s="298">
        <f t="shared" si="7"/>
        <v>0</v>
      </c>
      <c r="K89" s="295">
        <v>0</v>
      </c>
      <c r="L89" s="297">
        <v>0</v>
      </c>
      <c r="M89" s="297">
        <v>0</v>
      </c>
      <c r="N89" s="296">
        <v>0</v>
      </c>
      <c r="O89" s="296">
        <v>0</v>
      </c>
      <c r="P89" s="296">
        <v>0</v>
      </c>
      <c r="Q89" s="296">
        <v>0</v>
      </c>
      <c r="R89" s="299">
        <f t="shared" si="8"/>
        <v>0</v>
      </c>
      <c r="S89" s="303">
        <f t="shared" si="9"/>
        <v>0</v>
      </c>
      <c r="T89" s="324">
        <f t="shared" si="10"/>
        <v>0</v>
      </c>
    </row>
    <row r="90" spans="1:20" s="224" customFormat="1" ht="14.25" customHeight="1">
      <c r="A90" s="225"/>
      <c r="B90" s="226" t="s">
        <v>1111</v>
      </c>
      <c r="C90" s="293">
        <f t="shared" ref="C90:T90" si="11">SUM(C6:C89)</f>
        <v>1579</v>
      </c>
      <c r="D90" s="293">
        <f t="shared" si="11"/>
        <v>1186</v>
      </c>
      <c r="E90" s="293">
        <f t="shared" si="11"/>
        <v>4</v>
      </c>
      <c r="F90" s="293">
        <f t="shared" si="11"/>
        <v>846</v>
      </c>
      <c r="G90" s="293">
        <f t="shared" si="11"/>
        <v>674</v>
      </c>
      <c r="H90" s="293">
        <f t="shared" si="11"/>
        <v>263</v>
      </c>
      <c r="I90" s="293">
        <f t="shared" si="11"/>
        <v>124</v>
      </c>
      <c r="J90" s="293">
        <f t="shared" si="11"/>
        <v>3097</v>
      </c>
      <c r="K90" s="293">
        <f t="shared" si="11"/>
        <v>230</v>
      </c>
      <c r="L90" s="293">
        <f t="shared" si="11"/>
        <v>195</v>
      </c>
      <c r="M90" s="293">
        <f t="shared" si="11"/>
        <v>0</v>
      </c>
      <c r="N90" s="293">
        <f t="shared" si="11"/>
        <v>76</v>
      </c>
      <c r="O90" s="293">
        <f t="shared" si="11"/>
        <v>6</v>
      </c>
      <c r="P90" s="293">
        <f t="shared" si="11"/>
        <v>2</v>
      </c>
      <c r="Q90" s="293">
        <f t="shared" si="11"/>
        <v>1</v>
      </c>
      <c r="R90" s="293">
        <f t="shared" si="11"/>
        <v>280</v>
      </c>
      <c r="S90" s="293">
        <f t="shared" si="11"/>
        <v>1809</v>
      </c>
      <c r="T90" s="293">
        <f t="shared" si="11"/>
        <v>3377</v>
      </c>
    </row>
    <row r="94" spans="1:20">
      <c r="K94" s="352"/>
      <c r="L94" s="352"/>
    </row>
  </sheetData>
  <mergeCells count="14">
    <mergeCell ref="A47:A48"/>
    <mergeCell ref="B47:B48"/>
    <mergeCell ref="C47:J47"/>
    <mergeCell ref="K47:R47"/>
    <mergeCell ref="A1:T1"/>
    <mergeCell ref="S4:T4"/>
    <mergeCell ref="A4:A5"/>
    <mergeCell ref="B4:B5"/>
    <mergeCell ref="C4:J4"/>
    <mergeCell ref="K4:R4"/>
    <mergeCell ref="S47:T47"/>
    <mergeCell ref="A2:T2"/>
    <mergeCell ref="S3:T3"/>
    <mergeCell ref="S46:T46"/>
  </mergeCells>
  <printOptions horizontalCentered="1" verticalCentered="1"/>
  <pageMargins left="0.31496062992125984" right="0.27559055118110237" top="0" bottom="0" header="0.35433070866141736" footer="0.23622047244094491"/>
  <pageSetup paperSize="9" scale="85" orientation="landscape" r:id="rId1"/>
  <headerFooter alignWithMargins="0"/>
  <rowBreaks count="1" manualBreakCount="1">
    <brk id="45" max="19" man="1"/>
  </rowBreaks>
  <ignoredErrors>
    <ignoredError sqref="A6:A44" numberStoredAsText="1"/>
    <ignoredError sqref="J6:J45 J49:J89 R6:R45 R49:R89" formulaRange="1"/>
  </ignoredErrors>
</worksheet>
</file>

<file path=xl/worksheets/sheet24.xml><?xml version="1.0" encoding="utf-8"?>
<worksheet xmlns="http://schemas.openxmlformats.org/spreadsheetml/2006/main" xmlns:r="http://schemas.openxmlformats.org/officeDocument/2006/relationships">
  <sheetPr>
    <tabColor theme="0" tint="-0.249977111117893"/>
  </sheetPr>
  <dimension ref="A1:P86"/>
  <sheetViews>
    <sheetView showGridLines="0" topLeftCell="D1" workbookViewId="0">
      <pane ySplit="4" topLeftCell="A59" activePane="bottomLeft" state="frozen"/>
      <selection activeCell="A30" sqref="A30:I33"/>
      <selection pane="bottomLeft" activeCell="T66" sqref="T66"/>
    </sheetView>
  </sheetViews>
  <sheetFormatPr defaultColWidth="9.140625" defaultRowHeight="12.75"/>
  <cols>
    <col min="1" max="1" width="7.85546875" style="120" bestFit="1" customWidth="1"/>
    <col min="2" max="3" width="8.42578125" style="120" customWidth="1"/>
    <col min="4" max="4" width="9.7109375" style="120" customWidth="1"/>
    <col min="5" max="5" width="10.85546875" style="120" customWidth="1"/>
    <col min="6" max="7" width="6.85546875" style="120" customWidth="1"/>
    <col min="8" max="10" width="8.42578125" style="120" customWidth="1"/>
    <col min="11" max="11" width="9.7109375" style="120" customWidth="1"/>
    <col min="12" max="12" width="10.85546875" style="120" customWidth="1"/>
    <col min="13" max="14" width="6.85546875" style="120" customWidth="1"/>
    <col min="15" max="16" width="8.42578125" style="120" customWidth="1"/>
    <col min="17" max="16384" width="9.140625" style="120"/>
  </cols>
  <sheetData>
    <row r="1" spans="1:16" ht="28.5" customHeight="1">
      <c r="A1" s="813" t="s">
        <v>3087</v>
      </c>
      <c r="B1" s="813"/>
      <c r="C1" s="813"/>
      <c r="D1" s="813"/>
      <c r="E1" s="813"/>
      <c r="F1" s="813"/>
      <c r="G1" s="813"/>
      <c r="H1" s="813"/>
      <c r="I1" s="813"/>
      <c r="J1" s="813"/>
      <c r="K1" s="813"/>
      <c r="L1" s="813"/>
      <c r="M1" s="813"/>
      <c r="N1" s="813"/>
      <c r="O1" s="813"/>
      <c r="P1" s="813"/>
    </row>
    <row r="2" spans="1:16" ht="19.5" customHeight="1">
      <c r="A2" s="904" t="s">
        <v>3049</v>
      </c>
      <c r="B2" s="904"/>
      <c r="C2" s="904"/>
      <c r="D2" s="904"/>
      <c r="E2" s="904"/>
      <c r="F2" s="904"/>
      <c r="G2" s="904"/>
      <c r="H2" s="904"/>
      <c r="I2" s="904"/>
      <c r="J2" s="904"/>
      <c r="K2" s="904"/>
      <c r="L2" s="904"/>
      <c r="M2" s="904"/>
      <c r="N2" s="904"/>
      <c r="O2" s="904"/>
      <c r="P2" s="904"/>
    </row>
    <row r="3" spans="1:16" ht="33.75" customHeight="1">
      <c r="A3" s="896" t="s">
        <v>2935</v>
      </c>
      <c r="B3" s="898" t="s">
        <v>3106</v>
      </c>
      <c r="C3" s="899"/>
      <c r="D3" s="899"/>
      <c r="E3" s="899"/>
      <c r="F3" s="899"/>
      <c r="G3" s="899"/>
      <c r="H3" s="817"/>
      <c r="I3" s="900" t="s">
        <v>3107</v>
      </c>
      <c r="J3" s="901"/>
      <c r="K3" s="901"/>
      <c r="L3" s="901"/>
      <c r="M3" s="901"/>
      <c r="N3" s="901"/>
      <c r="O3" s="902"/>
      <c r="P3" s="890" t="s">
        <v>3115</v>
      </c>
    </row>
    <row r="4" spans="1:16" ht="33.75" customHeight="1">
      <c r="A4" s="897"/>
      <c r="B4" s="320" t="s">
        <v>2821</v>
      </c>
      <c r="C4" s="320" t="s">
        <v>2822</v>
      </c>
      <c r="D4" s="320" t="s">
        <v>2823</v>
      </c>
      <c r="E4" s="320" t="s">
        <v>2824</v>
      </c>
      <c r="F4" s="320" t="s">
        <v>2825</v>
      </c>
      <c r="G4" s="320" t="s">
        <v>2826</v>
      </c>
      <c r="H4" s="323" t="s">
        <v>1010</v>
      </c>
      <c r="I4" s="320" t="s">
        <v>2821</v>
      </c>
      <c r="J4" s="320" t="s">
        <v>2822</v>
      </c>
      <c r="K4" s="320" t="s">
        <v>2823</v>
      </c>
      <c r="L4" s="320" t="s">
        <v>2824</v>
      </c>
      <c r="M4" s="320" t="s">
        <v>2825</v>
      </c>
      <c r="N4" s="320" t="s">
        <v>2826</v>
      </c>
      <c r="O4" s="323" t="s">
        <v>1010</v>
      </c>
      <c r="P4" s="903"/>
    </row>
    <row r="5" spans="1:16" ht="12.6" customHeight="1">
      <c r="A5" s="143">
        <v>0</v>
      </c>
      <c r="B5" s="144">
        <v>0</v>
      </c>
      <c r="C5" s="144">
        <v>0</v>
      </c>
      <c r="D5" s="144">
        <v>8</v>
      </c>
      <c r="E5" s="144">
        <v>7</v>
      </c>
      <c r="F5" s="144">
        <v>0</v>
      </c>
      <c r="G5" s="144">
        <v>0</v>
      </c>
      <c r="H5" s="125">
        <f>SUM(B5:G5)</f>
        <v>15</v>
      </c>
      <c r="I5" s="137">
        <v>0</v>
      </c>
      <c r="J5" s="137">
        <v>0</v>
      </c>
      <c r="K5" s="137">
        <v>2</v>
      </c>
      <c r="L5" s="137">
        <v>9</v>
      </c>
      <c r="M5" s="137">
        <v>0</v>
      </c>
      <c r="N5" s="137">
        <v>0</v>
      </c>
      <c r="O5" s="125">
        <f>SUM(I5:N5)</f>
        <v>11</v>
      </c>
      <c r="P5" s="125">
        <f>H5+O5</f>
        <v>26</v>
      </c>
    </row>
    <row r="6" spans="1:16" ht="12.6" customHeight="1">
      <c r="A6" s="143">
        <f>+A5+1</f>
        <v>1</v>
      </c>
      <c r="B6" s="145">
        <v>0</v>
      </c>
      <c r="C6" s="145">
        <v>0</v>
      </c>
      <c r="D6" s="146">
        <v>15</v>
      </c>
      <c r="E6" s="145">
        <v>15</v>
      </c>
      <c r="F6" s="145">
        <v>0</v>
      </c>
      <c r="G6" s="145">
        <v>0</v>
      </c>
      <c r="H6" s="125">
        <f t="shared" ref="H6:H69" si="0">SUM(B6:G6)</f>
        <v>30</v>
      </c>
      <c r="I6" s="137">
        <v>0</v>
      </c>
      <c r="J6" s="137">
        <v>0</v>
      </c>
      <c r="K6" s="137">
        <v>20</v>
      </c>
      <c r="L6" s="137">
        <v>26</v>
      </c>
      <c r="M6" s="137">
        <v>0</v>
      </c>
      <c r="N6" s="137">
        <v>0</v>
      </c>
      <c r="O6" s="125">
        <f t="shared" ref="O6:O69" si="1">SUM(I6:N6)</f>
        <v>46</v>
      </c>
      <c r="P6" s="125">
        <f t="shared" ref="P6:P69" si="2">H6+O6</f>
        <v>76</v>
      </c>
    </row>
    <row r="7" spans="1:16" ht="12.6" customHeight="1">
      <c r="A7" s="143">
        <f t="shared" ref="A7:A70" si="3">+A6+1</f>
        <v>2</v>
      </c>
      <c r="B7" s="145">
        <v>0</v>
      </c>
      <c r="C7" s="145">
        <v>0</v>
      </c>
      <c r="D7" s="145">
        <v>15</v>
      </c>
      <c r="E7" s="145">
        <v>18</v>
      </c>
      <c r="F7" s="145">
        <v>0</v>
      </c>
      <c r="G7" s="145">
        <v>0</v>
      </c>
      <c r="H7" s="125">
        <f t="shared" si="0"/>
        <v>33</v>
      </c>
      <c r="I7" s="137">
        <v>0</v>
      </c>
      <c r="J7" s="137">
        <v>0</v>
      </c>
      <c r="K7" s="137">
        <v>28</v>
      </c>
      <c r="L7" s="137">
        <v>17</v>
      </c>
      <c r="M7" s="137">
        <v>0</v>
      </c>
      <c r="N7" s="137">
        <v>0</v>
      </c>
      <c r="O7" s="125">
        <f t="shared" si="1"/>
        <v>45</v>
      </c>
      <c r="P7" s="125">
        <f t="shared" si="2"/>
        <v>78</v>
      </c>
    </row>
    <row r="8" spans="1:16" ht="12.6" customHeight="1">
      <c r="A8" s="143">
        <f t="shared" si="3"/>
        <v>3</v>
      </c>
      <c r="B8" s="145">
        <v>0</v>
      </c>
      <c r="C8" s="145">
        <v>0</v>
      </c>
      <c r="D8" s="145">
        <v>15</v>
      </c>
      <c r="E8" s="145">
        <v>13</v>
      </c>
      <c r="F8" s="145">
        <v>0</v>
      </c>
      <c r="G8" s="145">
        <v>0</v>
      </c>
      <c r="H8" s="125">
        <f t="shared" si="0"/>
        <v>28</v>
      </c>
      <c r="I8" s="137">
        <v>0</v>
      </c>
      <c r="J8" s="137">
        <v>0</v>
      </c>
      <c r="K8" s="137">
        <v>26</v>
      </c>
      <c r="L8" s="137">
        <v>26</v>
      </c>
      <c r="M8" s="137">
        <v>0</v>
      </c>
      <c r="N8" s="137">
        <v>0</v>
      </c>
      <c r="O8" s="125">
        <f t="shared" si="1"/>
        <v>52</v>
      </c>
      <c r="P8" s="125">
        <f t="shared" si="2"/>
        <v>80</v>
      </c>
    </row>
    <row r="9" spans="1:16" ht="12.6" customHeight="1">
      <c r="A9" s="143">
        <f t="shared" si="3"/>
        <v>4</v>
      </c>
      <c r="B9" s="145">
        <v>0</v>
      </c>
      <c r="C9" s="145">
        <v>0</v>
      </c>
      <c r="D9" s="145">
        <v>11</v>
      </c>
      <c r="E9" s="145">
        <v>15</v>
      </c>
      <c r="F9" s="145">
        <v>0</v>
      </c>
      <c r="G9" s="145">
        <v>0</v>
      </c>
      <c r="H9" s="125">
        <f t="shared" si="0"/>
        <v>26</v>
      </c>
      <c r="I9" s="137">
        <v>0</v>
      </c>
      <c r="J9" s="137">
        <v>0</v>
      </c>
      <c r="K9" s="137">
        <v>20</v>
      </c>
      <c r="L9" s="137">
        <v>27</v>
      </c>
      <c r="M9" s="137">
        <v>0</v>
      </c>
      <c r="N9" s="137">
        <v>0</v>
      </c>
      <c r="O9" s="125">
        <f t="shared" si="1"/>
        <v>47</v>
      </c>
      <c r="P9" s="125">
        <f t="shared" si="2"/>
        <v>73</v>
      </c>
    </row>
    <row r="10" spans="1:16" ht="12.6" customHeight="1">
      <c r="A10" s="143">
        <f t="shared" si="3"/>
        <v>5</v>
      </c>
      <c r="B10" s="145">
        <v>0</v>
      </c>
      <c r="C10" s="145">
        <v>0</v>
      </c>
      <c r="D10" s="145">
        <v>7</v>
      </c>
      <c r="E10" s="145">
        <v>17</v>
      </c>
      <c r="F10" s="145">
        <v>0</v>
      </c>
      <c r="G10" s="145">
        <v>0</v>
      </c>
      <c r="H10" s="125">
        <f t="shared" si="0"/>
        <v>24</v>
      </c>
      <c r="I10" s="137">
        <v>0</v>
      </c>
      <c r="J10" s="137">
        <v>0</v>
      </c>
      <c r="K10" s="137">
        <v>26</v>
      </c>
      <c r="L10" s="137">
        <v>22</v>
      </c>
      <c r="M10" s="137">
        <v>0</v>
      </c>
      <c r="N10" s="137">
        <v>0</v>
      </c>
      <c r="O10" s="125">
        <f t="shared" si="1"/>
        <v>48</v>
      </c>
      <c r="P10" s="125">
        <f t="shared" si="2"/>
        <v>72</v>
      </c>
    </row>
    <row r="11" spans="1:16" ht="12.6" customHeight="1">
      <c r="A11" s="143">
        <f t="shared" si="3"/>
        <v>6</v>
      </c>
      <c r="B11" s="145">
        <v>0</v>
      </c>
      <c r="C11" s="145">
        <v>0</v>
      </c>
      <c r="D11" s="145">
        <v>19</v>
      </c>
      <c r="E11" s="145">
        <v>13</v>
      </c>
      <c r="F11" s="145">
        <v>0</v>
      </c>
      <c r="G11" s="145">
        <v>0</v>
      </c>
      <c r="H11" s="125">
        <f t="shared" si="0"/>
        <v>32</v>
      </c>
      <c r="I11" s="137">
        <v>0</v>
      </c>
      <c r="J11" s="137">
        <v>0</v>
      </c>
      <c r="K11" s="137">
        <v>30</v>
      </c>
      <c r="L11" s="137">
        <v>24</v>
      </c>
      <c r="M11" s="137">
        <v>0</v>
      </c>
      <c r="N11" s="137">
        <v>0</v>
      </c>
      <c r="O11" s="125">
        <f t="shared" si="1"/>
        <v>54</v>
      </c>
      <c r="P11" s="125">
        <f t="shared" si="2"/>
        <v>86</v>
      </c>
    </row>
    <row r="12" spans="1:16" ht="12.6" customHeight="1">
      <c r="A12" s="143">
        <f t="shared" si="3"/>
        <v>7</v>
      </c>
      <c r="B12" s="145">
        <v>0</v>
      </c>
      <c r="C12" s="145">
        <v>0</v>
      </c>
      <c r="D12" s="145">
        <v>19</v>
      </c>
      <c r="E12" s="145">
        <v>8</v>
      </c>
      <c r="F12" s="145">
        <v>0</v>
      </c>
      <c r="G12" s="145">
        <v>0</v>
      </c>
      <c r="H12" s="125">
        <f t="shared" si="0"/>
        <v>27</v>
      </c>
      <c r="I12" s="137">
        <v>0</v>
      </c>
      <c r="J12" s="137">
        <v>0</v>
      </c>
      <c r="K12" s="137">
        <v>20</v>
      </c>
      <c r="L12" s="137">
        <v>24</v>
      </c>
      <c r="M12" s="137">
        <v>0</v>
      </c>
      <c r="N12" s="137">
        <v>0</v>
      </c>
      <c r="O12" s="125">
        <f t="shared" si="1"/>
        <v>44</v>
      </c>
      <c r="P12" s="125">
        <f t="shared" si="2"/>
        <v>71</v>
      </c>
    </row>
    <row r="13" spans="1:16" ht="12.6" customHeight="1">
      <c r="A13" s="143">
        <f t="shared" si="3"/>
        <v>8</v>
      </c>
      <c r="B13" s="145">
        <v>0</v>
      </c>
      <c r="C13" s="145">
        <v>0</v>
      </c>
      <c r="D13" s="145">
        <v>20</v>
      </c>
      <c r="E13" s="145">
        <v>13</v>
      </c>
      <c r="F13" s="145">
        <v>0</v>
      </c>
      <c r="G13" s="145">
        <v>0</v>
      </c>
      <c r="H13" s="125">
        <f t="shared" si="0"/>
        <v>33</v>
      </c>
      <c r="I13" s="137">
        <v>0</v>
      </c>
      <c r="J13" s="137">
        <v>0</v>
      </c>
      <c r="K13" s="137">
        <v>18</v>
      </c>
      <c r="L13" s="137">
        <v>15</v>
      </c>
      <c r="M13" s="137">
        <v>0</v>
      </c>
      <c r="N13" s="137">
        <v>0</v>
      </c>
      <c r="O13" s="125">
        <f t="shared" si="1"/>
        <v>33</v>
      </c>
      <c r="P13" s="125">
        <f t="shared" si="2"/>
        <v>66</v>
      </c>
    </row>
    <row r="14" spans="1:16" ht="12.6" customHeight="1">
      <c r="A14" s="143">
        <f t="shared" si="3"/>
        <v>9</v>
      </c>
      <c r="B14" s="145">
        <v>0</v>
      </c>
      <c r="C14" s="145">
        <v>0</v>
      </c>
      <c r="D14" s="145">
        <v>9</v>
      </c>
      <c r="E14" s="145">
        <v>16</v>
      </c>
      <c r="F14" s="145">
        <v>0</v>
      </c>
      <c r="G14" s="145">
        <v>0</v>
      </c>
      <c r="H14" s="125">
        <f t="shared" si="0"/>
        <v>25</v>
      </c>
      <c r="I14" s="137">
        <v>0</v>
      </c>
      <c r="J14" s="137">
        <v>0</v>
      </c>
      <c r="K14" s="137">
        <v>24</v>
      </c>
      <c r="L14" s="137">
        <v>22</v>
      </c>
      <c r="M14" s="137">
        <v>0</v>
      </c>
      <c r="N14" s="137">
        <v>0</v>
      </c>
      <c r="O14" s="125">
        <f t="shared" si="1"/>
        <v>46</v>
      </c>
      <c r="P14" s="125">
        <f t="shared" si="2"/>
        <v>71</v>
      </c>
    </row>
    <row r="15" spans="1:16" ht="12.6" customHeight="1">
      <c r="A15" s="143">
        <f t="shared" si="3"/>
        <v>10</v>
      </c>
      <c r="B15" s="145">
        <v>0</v>
      </c>
      <c r="C15" s="145">
        <v>0</v>
      </c>
      <c r="D15" s="145">
        <v>11</v>
      </c>
      <c r="E15" s="145">
        <v>8</v>
      </c>
      <c r="F15" s="145">
        <v>0</v>
      </c>
      <c r="G15" s="145">
        <v>0</v>
      </c>
      <c r="H15" s="125">
        <f t="shared" si="0"/>
        <v>19</v>
      </c>
      <c r="I15" s="137">
        <v>0</v>
      </c>
      <c r="J15" s="137">
        <v>0</v>
      </c>
      <c r="K15" s="137">
        <v>22</v>
      </c>
      <c r="L15" s="137">
        <v>15</v>
      </c>
      <c r="M15" s="137">
        <v>0</v>
      </c>
      <c r="N15" s="137">
        <v>0</v>
      </c>
      <c r="O15" s="125">
        <f t="shared" si="1"/>
        <v>37</v>
      </c>
      <c r="P15" s="125">
        <f t="shared" si="2"/>
        <v>56</v>
      </c>
    </row>
    <row r="16" spans="1:16" ht="12.6" customHeight="1">
      <c r="A16" s="143">
        <f t="shared" si="3"/>
        <v>11</v>
      </c>
      <c r="B16" s="137">
        <v>0</v>
      </c>
      <c r="C16" s="137">
        <v>0</v>
      </c>
      <c r="D16" s="137">
        <v>10</v>
      </c>
      <c r="E16" s="137">
        <v>12</v>
      </c>
      <c r="F16" s="137">
        <v>0</v>
      </c>
      <c r="G16" s="137">
        <v>0</v>
      </c>
      <c r="H16" s="125">
        <f t="shared" si="0"/>
        <v>22</v>
      </c>
      <c r="I16" s="137">
        <v>0</v>
      </c>
      <c r="J16" s="137">
        <v>0</v>
      </c>
      <c r="K16" s="137">
        <v>21</v>
      </c>
      <c r="L16" s="137">
        <v>26</v>
      </c>
      <c r="M16" s="137">
        <v>0</v>
      </c>
      <c r="N16" s="137">
        <v>0</v>
      </c>
      <c r="O16" s="125">
        <f t="shared" si="1"/>
        <v>47</v>
      </c>
      <c r="P16" s="125">
        <f t="shared" si="2"/>
        <v>69</v>
      </c>
    </row>
    <row r="17" spans="1:16" ht="12.6" customHeight="1">
      <c r="A17" s="143">
        <f t="shared" si="3"/>
        <v>12</v>
      </c>
      <c r="B17" s="137">
        <v>0</v>
      </c>
      <c r="C17" s="137">
        <v>0</v>
      </c>
      <c r="D17" s="137">
        <v>5</v>
      </c>
      <c r="E17" s="137">
        <v>10</v>
      </c>
      <c r="F17" s="137">
        <v>0</v>
      </c>
      <c r="G17" s="137">
        <v>0</v>
      </c>
      <c r="H17" s="125">
        <f t="shared" si="0"/>
        <v>15</v>
      </c>
      <c r="I17" s="137">
        <v>0</v>
      </c>
      <c r="J17" s="137">
        <v>0</v>
      </c>
      <c r="K17" s="137">
        <v>22</v>
      </c>
      <c r="L17" s="137">
        <v>36</v>
      </c>
      <c r="M17" s="137">
        <v>0</v>
      </c>
      <c r="N17" s="137">
        <v>0</v>
      </c>
      <c r="O17" s="125">
        <f t="shared" si="1"/>
        <v>58</v>
      </c>
      <c r="P17" s="125">
        <f t="shared" si="2"/>
        <v>73</v>
      </c>
    </row>
    <row r="18" spans="1:16" ht="12.6" customHeight="1">
      <c r="A18" s="143">
        <f t="shared" si="3"/>
        <v>13</v>
      </c>
      <c r="B18" s="137">
        <v>0</v>
      </c>
      <c r="C18" s="137">
        <v>0</v>
      </c>
      <c r="D18" s="137">
        <v>10</v>
      </c>
      <c r="E18" s="137">
        <v>4</v>
      </c>
      <c r="F18" s="137">
        <v>0</v>
      </c>
      <c r="G18" s="137">
        <v>0</v>
      </c>
      <c r="H18" s="125">
        <f t="shared" si="0"/>
        <v>14</v>
      </c>
      <c r="I18" s="137">
        <v>0</v>
      </c>
      <c r="J18" s="137">
        <v>0</v>
      </c>
      <c r="K18" s="137">
        <v>24</v>
      </c>
      <c r="L18" s="137">
        <v>10</v>
      </c>
      <c r="M18" s="137">
        <v>0</v>
      </c>
      <c r="N18" s="137">
        <v>0</v>
      </c>
      <c r="O18" s="125">
        <f t="shared" si="1"/>
        <v>34</v>
      </c>
      <c r="P18" s="125">
        <f t="shared" si="2"/>
        <v>48</v>
      </c>
    </row>
    <row r="19" spans="1:16" ht="12.6" customHeight="1">
      <c r="A19" s="143">
        <f t="shared" si="3"/>
        <v>14</v>
      </c>
      <c r="B19" s="137">
        <v>0</v>
      </c>
      <c r="C19" s="137">
        <v>0</v>
      </c>
      <c r="D19" s="137">
        <v>7</v>
      </c>
      <c r="E19" s="137">
        <v>7</v>
      </c>
      <c r="F19" s="137">
        <v>0</v>
      </c>
      <c r="G19" s="137">
        <v>0</v>
      </c>
      <c r="H19" s="125">
        <f t="shared" si="0"/>
        <v>14</v>
      </c>
      <c r="I19" s="137">
        <v>0</v>
      </c>
      <c r="J19" s="137">
        <v>0</v>
      </c>
      <c r="K19" s="137">
        <v>27</v>
      </c>
      <c r="L19" s="137">
        <v>22</v>
      </c>
      <c r="M19" s="137">
        <v>0</v>
      </c>
      <c r="N19" s="137">
        <v>0</v>
      </c>
      <c r="O19" s="125">
        <f t="shared" si="1"/>
        <v>49</v>
      </c>
      <c r="P19" s="125">
        <f t="shared" si="2"/>
        <v>63</v>
      </c>
    </row>
    <row r="20" spans="1:16" ht="12.6" customHeight="1">
      <c r="A20" s="143">
        <f t="shared" si="3"/>
        <v>15</v>
      </c>
      <c r="B20" s="137">
        <v>0</v>
      </c>
      <c r="C20" s="137">
        <v>0</v>
      </c>
      <c r="D20" s="137">
        <v>12</v>
      </c>
      <c r="E20" s="137">
        <v>13</v>
      </c>
      <c r="F20" s="137">
        <v>0</v>
      </c>
      <c r="G20" s="137">
        <v>0</v>
      </c>
      <c r="H20" s="125">
        <f t="shared" si="0"/>
        <v>25</v>
      </c>
      <c r="I20" s="137">
        <v>0</v>
      </c>
      <c r="J20" s="137">
        <v>0</v>
      </c>
      <c r="K20" s="137">
        <v>16</v>
      </c>
      <c r="L20" s="137">
        <v>33</v>
      </c>
      <c r="M20" s="137">
        <v>0</v>
      </c>
      <c r="N20" s="137">
        <v>0</v>
      </c>
      <c r="O20" s="125">
        <f t="shared" si="1"/>
        <v>49</v>
      </c>
      <c r="P20" s="125">
        <f t="shared" si="2"/>
        <v>74</v>
      </c>
    </row>
    <row r="21" spans="1:16" ht="12.6" customHeight="1">
      <c r="A21" s="143">
        <f t="shared" si="3"/>
        <v>16</v>
      </c>
      <c r="B21" s="137">
        <v>0</v>
      </c>
      <c r="C21" s="137">
        <v>0</v>
      </c>
      <c r="D21" s="137">
        <v>10</v>
      </c>
      <c r="E21" s="137">
        <v>8</v>
      </c>
      <c r="F21" s="137">
        <v>0</v>
      </c>
      <c r="G21" s="137">
        <v>0</v>
      </c>
      <c r="H21" s="125">
        <f t="shared" si="0"/>
        <v>18</v>
      </c>
      <c r="I21" s="137">
        <v>0</v>
      </c>
      <c r="J21" s="137">
        <v>0</v>
      </c>
      <c r="K21" s="137">
        <v>30</v>
      </c>
      <c r="L21" s="137">
        <v>17</v>
      </c>
      <c r="M21" s="137">
        <v>0</v>
      </c>
      <c r="N21" s="137">
        <v>0</v>
      </c>
      <c r="O21" s="125">
        <f t="shared" si="1"/>
        <v>47</v>
      </c>
      <c r="P21" s="125">
        <f t="shared" si="2"/>
        <v>65</v>
      </c>
    </row>
    <row r="22" spans="1:16" ht="12.6" customHeight="1">
      <c r="A22" s="143">
        <f t="shared" si="3"/>
        <v>17</v>
      </c>
      <c r="B22" s="137">
        <v>0</v>
      </c>
      <c r="C22" s="137">
        <v>0</v>
      </c>
      <c r="D22" s="137">
        <v>6</v>
      </c>
      <c r="E22" s="137">
        <v>11</v>
      </c>
      <c r="F22" s="137">
        <v>0</v>
      </c>
      <c r="G22" s="137">
        <v>0</v>
      </c>
      <c r="H22" s="125">
        <f t="shared" si="0"/>
        <v>17</v>
      </c>
      <c r="I22" s="137">
        <v>0</v>
      </c>
      <c r="J22" s="137">
        <v>0</v>
      </c>
      <c r="K22" s="137">
        <v>24</v>
      </c>
      <c r="L22" s="137">
        <v>29</v>
      </c>
      <c r="M22" s="137">
        <v>0</v>
      </c>
      <c r="N22" s="137">
        <v>0</v>
      </c>
      <c r="O22" s="125">
        <f t="shared" si="1"/>
        <v>53</v>
      </c>
      <c r="P22" s="125">
        <f t="shared" si="2"/>
        <v>70</v>
      </c>
    </row>
    <row r="23" spans="1:16" ht="12.6" customHeight="1">
      <c r="A23" s="143">
        <f t="shared" si="3"/>
        <v>18</v>
      </c>
      <c r="B23" s="137">
        <v>1</v>
      </c>
      <c r="C23" s="137">
        <v>0</v>
      </c>
      <c r="D23" s="137">
        <v>9</v>
      </c>
      <c r="E23" s="137">
        <v>9</v>
      </c>
      <c r="F23" s="137">
        <v>0</v>
      </c>
      <c r="G23" s="137">
        <v>0</v>
      </c>
      <c r="H23" s="125">
        <f t="shared" si="0"/>
        <v>19</v>
      </c>
      <c r="I23" s="137">
        <v>4</v>
      </c>
      <c r="J23" s="137">
        <v>0</v>
      </c>
      <c r="K23" s="137">
        <v>12</v>
      </c>
      <c r="L23" s="137">
        <v>9</v>
      </c>
      <c r="M23" s="137">
        <v>0</v>
      </c>
      <c r="N23" s="137">
        <v>0</v>
      </c>
      <c r="O23" s="125">
        <f t="shared" si="1"/>
        <v>25</v>
      </c>
      <c r="P23" s="125">
        <f t="shared" si="2"/>
        <v>44</v>
      </c>
    </row>
    <row r="24" spans="1:16" ht="12.6" customHeight="1">
      <c r="A24" s="143">
        <f t="shared" si="3"/>
        <v>19</v>
      </c>
      <c r="B24" s="137">
        <v>5</v>
      </c>
      <c r="C24" s="137">
        <v>0</v>
      </c>
      <c r="D24" s="137">
        <v>5</v>
      </c>
      <c r="E24" s="137">
        <v>3</v>
      </c>
      <c r="F24" s="137">
        <v>0</v>
      </c>
      <c r="G24" s="137">
        <v>0</v>
      </c>
      <c r="H24" s="125">
        <f t="shared" si="0"/>
        <v>13</v>
      </c>
      <c r="I24" s="137">
        <v>2</v>
      </c>
      <c r="J24" s="137">
        <v>0</v>
      </c>
      <c r="K24" s="137">
        <v>12</v>
      </c>
      <c r="L24" s="137">
        <v>10</v>
      </c>
      <c r="M24" s="137">
        <v>0</v>
      </c>
      <c r="N24" s="137">
        <v>0</v>
      </c>
      <c r="O24" s="125">
        <f t="shared" si="1"/>
        <v>24</v>
      </c>
      <c r="P24" s="125">
        <f t="shared" si="2"/>
        <v>37</v>
      </c>
    </row>
    <row r="25" spans="1:16" ht="12.6" customHeight="1">
      <c r="A25" s="143">
        <f t="shared" si="3"/>
        <v>20</v>
      </c>
      <c r="B25" s="137">
        <v>7</v>
      </c>
      <c r="C25" s="137">
        <v>0</v>
      </c>
      <c r="D25" s="137">
        <v>7</v>
      </c>
      <c r="E25" s="137">
        <v>1</v>
      </c>
      <c r="F25" s="137">
        <v>0</v>
      </c>
      <c r="G25" s="137">
        <v>0</v>
      </c>
      <c r="H25" s="125">
        <f t="shared" si="0"/>
        <v>15</v>
      </c>
      <c r="I25" s="137">
        <v>7</v>
      </c>
      <c r="J25" s="137">
        <v>0</v>
      </c>
      <c r="K25" s="137">
        <v>4</v>
      </c>
      <c r="L25" s="137">
        <v>9</v>
      </c>
      <c r="M25" s="137">
        <v>0</v>
      </c>
      <c r="N25" s="137">
        <v>0</v>
      </c>
      <c r="O25" s="125">
        <f t="shared" si="1"/>
        <v>20</v>
      </c>
      <c r="P25" s="125">
        <f t="shared" si="2"/>
        <v>35</v>
      </c>
    </row>
    <row r="26" spans="1:16" ht="12.6" customHeight="1">
      <c r="A26" s="143">
        <f t="shared" si="3"/>
        <v>21</v>
      </c>
      <c r="B26" s="137">
        <v>6</v>
      </c>
      <c r="C26" s="137">
        <v>0</v>
      </c>
      <c r="D26" s="137">
        <v>6</v>
      </c>
      <c r="E26" s="137">
        <v>0</v>
      </c>
      <c r="F26" s="137">
        <v>0</v>
      </c>
      <c r="G26" s="137">
        <v>0</v>
      </c>
      <c r="H26" s="125">
        <f t="shared" si="0"/>
        <v>12</v>
      </c>
      <c r="I26" s="137">
        <v>4</v>
      </c>
      <c r="J26" s="137">
        <v>0</v>
      </c>
      <c r="K26" s="137">
        <v>17</v>
      </c>
      <c r="L26" s="137">
        <v>5</v>
      </c>
      <c r="M26" s="137">
        <v>0</v>
      </c>
      <c r="N26" s="137">
        <v>0</v>
      </c>
      <c r="O26" s="125">
        <f t="shared" si="1"/>
        <v>26</v>
      </c>
      <c r="P26" s="125">
        <f t="shared" si="2"/>
        <v>38</v>
      </c>
    </row>
    <row r="27" spans="1:16" ht="12.6" customHeight="1">
      <c r="A27" s="143">
        <f t="shared" si="3"/>
        <v>22</v>
      </c>
      <c r="B27" s="137">
        <v>10</v>
      </c>
      <c r="C27" s="137">
        <v>0</v>
      </c>
      <c r="D27" s="137">
        <v>5</v>
      </c>
      <c r="E27" s="137">
        <v>0</v>
      </c>
      <c r="F27" s="137">
        <v>0</v>
      </c>
      <c r="G27" s="137">
        <v>0</v>
      </c>
      <c r="H27" s="125">
        <f t="shared" si="0"/>
        <v>15</v>
      </c>
      <c r="I27" s="137">
        <v>17</v>
      </c>
      <c r="J27" s="137">
        <v>0</v>
      </c>
      <c r="K27" s="137">
        <v>6</v>
      </c>
      <c r="L27" s="137">
        <v>7</v>
      </c>
      <c r="M27" s="137">
        <v>0</v>
      </c>
      <c r="N27" s="137">
        <v>0</v>
      </c>
      <c r="O27" s="125">
        <f t="shared" si="1"/>
        <v>30</v>
      </c>
      <c r="P27" s="125">
        <f t="shared" si="2"/>
        <v>45</v>
      </c>
    </row>
    <row r="28" spans="1:16" ht="12.6" customHeight="1">
      <c r="A28" s="143">
        <f t="shared" si="3"/>
        <v>23</v>
      </c>
      <c r="B28" s="137">
        <v>11</v>
      </c>
      <c r="C28" s="137">
        <v>0</v>
      </c>
      <c r="D28" s="137">
        <v>5</v>
      </c>
      <c r="E28" s="137">
        <v>1</v>
      </c>
      <c r="F28" s="137">
        <v>0</v>
      </c>
      <c r="G28" s="137">
        <v>0</v>
      </c>
      <c r="H28" s="125">
        <f t="shared" si="0"/>
        <v>17</v>
      </c>
      <c r="I28" s="137">
        <v>14</v>
      </c>
      <c r="J28" s="137">
        <v>0</v>
      </c>
      <c r="K28" s="137">
        <v>6</v>
      </c>
      <c r="L28" s="137">
        <v>2</v>
      </c>
      <c r="M28" s="137">
        <v>0</v>
      </c>
      <c r="N28" s="137">
        <v>0</v>
      </c>
      <c r="O28" s="125">
        <f t="shared" si="1"/>
        <v>22</v>
      </c>
      <c r="P28" s="125">
        <f t="shared" si="2"/>
        <v>39</v>
      </c>
    </row>
    <row r="29" spans="1:16" ht="12.6" customHeight="1">
      <c r="A29" s="143">
        <f t="shared" si="3"/>
        <v>24</v>
      </c>
      <c r="B29" s="137">
        <v>9</v>
      </c>
      <c r="C29" s="137">
        <v>0</v>
      </c>
      <c r="D29" s="137">
        <v>7</v>
      </c>
      <c r="E29" s="137">
        <v>0</v>
      </c>
      <c r="F29" s="137">
        <v>0</v>
      </c>
      <c r="G29" s="137">
        <v>0</v>
      </c>
      <c r="H29" s="125">
        <f t="shared" si="0"/>
        <v>16</v>
      </c>
      <c r="I29" s="137">
        <v>19</v>
      </c>
      <c r="J29" s="137">
        <v>0</v>
      </c>
      <c r="K29" s="137">
        <v>10</v>
      </c>
      <c r="L29" s="137">
        <v>2</v>
      </c>
      <c r="M29" s="137">
        <v>0</v>
      </c>
      <c r="N29" s="137">
        <v>0</v>
      </c>
      <c r="O29" s="125">
        <f t="shared" si="1"/>
        <v>31</v>
      </c>
      <c r="P29" s="125">
        <f t="shared" si="2"/>
        <v>47</v>
      </c>
    </row>
    <row r="30" spans="1:16" ht="12.6" customHeight="1">
      <c r="A30" s="143">
        <f t="shared" si="3"/>
        <v>25</v>
      </c>
      <c r="B30" s="137">
        <v>10</v>
      </c>
      <c r="C30" s="137">
        <v>0</v>
      </c>
      <c r="D30" s="137">
        <v>2</v>
      </c>
      <c r="E30" s="137">
        <v>0</v>
      </c>
      <c r="F30" s="137">
        <v>0</v>
      </c>
      <c r="G30" s="137">
        <v>0</v>
      </c>
      <c r="H30" s="125">
        <f t="shared" si="0"/>
        <v>12</v>
      </c>
      <c r="I30" s="137">
        <v>4</v>
      </c>
      <c r="J30" s="137">
        <v>0</v>
      </c>
      <c r="K30" s="137">
        <v>0</v>
      </c>
      <c r="L30" s="137">
        <v>2</v>
      </c>
      <c r="M30" s="137">
        <v>0</v>
      </c>
      <c r="N30" s="137">
        <v>0</v>
      </c>
      <c r="O30" s="125">
        <f t="shared" si="1"/>
        <v>6</v>
      </c>
      <c r="P30" s="125">
        <f t="shared" si="2"/>
        <v>18</v>
      </c>
    </row>
    <row r="31" spans="1:16" ht="12.6" customHeight="1">
      <c r="A31" s="143">
        <f t="shared" si="3"/>
        <v>26</v>
      </c>
      <c r="B31" s="137">
        <v>13</v>
      </c>
      <c r="C31" s="137">
        <v>0</v>
      </c>
      <c r="D31" s="137">
        <v>1</v>
      </c>
      <c r="E31" s="137">
        <v>0</v>
      </c>
      <c r="F31" s="137">
        <v>0</v>
      </c>
      <c r="G31" s="137">
        <v>0</v>
      </c>
      <c r="H31" s="125">
        <f t="shared" si="0"/>
        <v>14</v>
      </c>
      <c r="I31" s="137">
        <v>20</v>
      </c>
      <c r="J31" s="137">
        <v>0</v>
      </c>
      <c r="K31" s="137">
        <v>8</v>
      </c>
      <c r="L31" s="137">
        <v>0</v>
      </c>
      <c r="M31" s="137">
        <v>0</v>
      </c>
      <c r="N31" s="137">
        <v>0</v>
      </c>
      <c r="O31" s="125">
        <f t="shared" si="1"/>
        <v>28</v>
      </c>
      <c r="P31" s="125">
        <f t="shared" si="2"/>
        <v>42</v>
      </c>
    </row>
    <row r="32" spans="1:16" ht="12.6" customHeight="1">
      <c r="A32" s="143">
        <f t="shared" si="3"/>
        <v>27</v>
      </c>
      <c r="B32" s="137">
        <v>10</v>
      </c>
      <c r="C32" s="137">
        <v>0</v>
      </c>
      <c r="D32" s="137">
        <v>1</v>
      </c>
      <c r="E32" s="137">
        <v>0</v>
      </c>
      <c r="F32" s="137">
        <v>0</v>
      </c>
      <c r="G32" s="137">
        <v>0</v>
      </c>
      <c r="H32" s="125">
        <f t="shared" si="0"/>
        <v>11</v>
      </c>
      <c r="I32" s="137">
        <v>28</v>
      </c>
      <c r="J32" s="137">
        <v>0</v>
      </c>
      <c r="K32" s="137">
        <v>2</v>
      </c>
      <c r="L32" s="137">
        <v>0</v>
      </c>
      <c r="M32" s="137">
        <v>0</v>
      </c>
      <c r="N32" s="137">
        <v>0</v>
      </c>
      <c r="O32" s="125">
        <f t="shared" si="1"/>
        <v>30</v>
      </c>
      <c r="P32" s="125">
        <f t="shared" si="2"/>
        <v>41</v>
      </c>
    </row>
    <row r="33" spans="1:16" ht="12.6" customHeight="1">
      <c r="A33" s="143">
        <f t="shared" si="3"/>
        <v>28</v>
      </c>
      <c r="B33" s="137">
        <v>8</v>
      </c>
      <c r="C33" s="137">
        <v>0</v>
      </c>
      <c r="D33" s="137">
        <v>0</v>
      </c>
      <c r="E33" s="137">
        <v>0</v>
      </c>
      <c r="F33" s="137">
        <v>0</v>
      </c>
      <c r="G33" s="137">
        <v>0</v>
      </c>
      <c r="H33" s="125">
        <f t="shared" si="0"/>
        <v>8</v>
      </c>
      <c r="I33" s="137">
        <v>11</v>
      </c>
      <c r="J33" s="137">
        <v>0</v>
      </c>
      <c r="K33" s="137">
        <v>0</v>
      </c>
      <c r="L33" s="137">
        <v>2</v>
      </c>
      <c r="M33" s="137">
        <v>0</v>
      </c>
      <c r="N33" s="137">
        <v>0</v>
      </c>
      <c r="O33" s="125">
        <f t="shared" si="1"/>
        <v>13</v>
      </c>
      <c r="P33" s="125">
        <f t="shared" si="2"/>
        <v>21</v>
      </c>
    </row>
    <row r="34" spans="1:16" ht="12.6" customHeight="1">
      <c r="A34" s="143">
        <f t="shared" si="3"/>
        <v>29</v>
      </c>
      <c r="B34" s="137">
        <v>10</v>
      </c>
      <c r="C34" s="137">
        <v>0</v>
      </c>
      <c r="D34" s="137">
        <v>2</v>
      </c>
      <c r="E34" s="137">
        <v>0</v>
      </c>
      <c r="F34" s="137">
        <v>0</v>
      </c>
      <c r="G34" s="137">
        <v>0</v>
      </c>
      <c r="H34" s="125">
        <f t="shared" si="0"/>
        <v>12</v>
      </c>
      <c r="I34" s="137">
        <v>7</v>
      </c>
      <c r="J34" s="137">
        <v>0</v>
      </c>
      <c r="K34" s="137">
        <v>0</v>
      </c>
      <c r="L34" s="137">
        <v>0</v>
      </c>
      <c r="M34" s="137">
        <v>0</v>
      </c>
      <c r="N34" s="137">
        <v>0</v>
      </c>
      <c r="O34" s="125">
        <f t="shared" si="1"/>
        <v>7</v>
      </c>
      <c r="P34" s="125">
        <f t="shared" si="2"/>
        <v>19</v>
      </c>
    </row>
    <row r="35" spans="1:16" ht="12.6" customHeight="1">
      <c r="A35" s="143">
        <f t="shared" si="3"/>
        <v>30</v>
      </c>
      <c r="B35" s="137">
        <v>16</v>
      </c>
      <c r="C35" s="137">
        <v>0</v>
      </c>
      <c r="D35" s="137">
        <v>1</v>
      </c>
      <c r="E35" s="137">
        <v>0</v>
      </c>
      <c r="F35" s="137">
        <v>0</v>
      </c>
      <c r="G35" s="137">
        <v>0</v>
      </c>
      <c r="H35" s="125">
        <f t="shared" si="0"/>
        <v>17</v>
      </c>
      <c r="I35" s="137">
        <v>20</v>
      </c>
      <c r="J35" s="137">
        <v>0</v>
      </c>
      <c r="K35" s="137">
        <v>0</v>
      </c>
      <c r="L35" s="137">
        <v>0</v>
      </c>
      <c r="M35" s="137">
        <v>0</v>
      </c>
      <c r="N35" s="137">
        <v>0</v>
      </c>
      <c r="O35" s="125">
        <f t="shared" si="1"/>
        <v>20</v>
      </c>
      <c r="P35" s="125">
        <f t="shared" si="2"/>
        <v>37</v>
      </c>
    </row>
    <row r="36" spans="1:16" ht="12.6" customHeight="1">
      <c r="A36" s="143">
        <f t="shared" si="3"/>
        <v>31</v>
      </c>
      <c r="B36" s="137">
        <v>12</v>
      </c>
      <c r="C36" s="137">
        <v>0</v>
      </c>
      <c r="D36" s="137">
        <v>2</v>
      </c>
      <c r="E36" s="137">
        <v>0</v>
      </c>
      <c r="F36" s="137">
        <v>0</v>
      </c>
      <c r="G36" s="137">
        <v>0</v>
      </c>
      <c r="H36" s="125">
        <f t="shared" si="0"/>
        <v>14</v>
      </c>
      <c r="I36" s="137">
        <v>7</v>
      </c>
      <c r="J36" s="137">
        <v>0</v>
      </c>
      <c r="K36" s="137">
        <v>0</v>
      </c>
      <c r="L36" s="137">
        <v>0</v>
      </c>
      <c r="M36" s="137">
        <v>0</v>
      </c>
      <c r="N36" s="137">
        <v>0</v>
      </c>
      <c r="O36" s="125">
        <f t="shared" si="1"/>
        <v>7</v>
      </c>
      <c r="P36" s="125">
        <f t="shared" si="2"/>
        <v>21</v>
      </c>
    </row>
    <row r="37" spans="1:16" ht="12.6" customHeight="1">
      <c r="A37" s="143">
        <f t="shared" si="3"/>
        <v>32</v>
      </c>
      <c r="B37" s="137">
        <v>9</v>
      </c>
      <c r="C37" s="137">
        <v>0</v>
      </c>
      <c r="D37" s="137">
        <v>2</v>
      </c>
      <c r="E37" s="137">
        <v>0</v>
      </c>
      <c r="F37" s="137">
        <v>0</v>
      </c>
      <c r="G37" s="137">
        <v>0</v>
      </c>
      <c r="H37" s="125">
        <f t="shared" si="0"/>
        <v>11</v>
      </c>
      <c r="I37" s="137">
        <v>15</v>
      </c>
      <c r="J37" s="137">
        <v>0</v>
      </c>
      <c r="K37" s="137">
        <v>0</v>
      </c>
      <c r="L37" s="137">
        <v>0</v>
      </c>
      <c r="M37" s="137">
        <v>0</v>
      </c>
      <c r="N37" s="137">
        <v>0</v>
      </c>
      <c r="O37" s="125">
        <f t="shared" si="1"/>
        <v>15</v>
      </c>
      <c r="P37" s="125">
        <f t="shared" si="2"/>
        <v>26</v>
      </c>
    </row>
    <row r="38" spans="1:16" ht="12.6" customHeight="1">
      <c r="A38" s="143">
        <f t="shared" si="3"/>
        <v>33</v>
      </c>
      <c r="B38" s="137">
        <v>11</v>
      </c>
      <c r="C38" s="137">
        <v>0</v>
      </c>
      <c r="D38" s="137">
        <v>1</v>
      </c>
      <c r="E38" s="137">
        <v>0</v>
      </c>
      <c r="F38" s="137">
        <v>0</v>
      </c>
      <c r="G38" s="137">
        <v>0</v>
      </c>
      <c r="H38" s="125">
        <f t="shared" si="0"/>
        <v>12</v>
      </c>
      <c r="I38" s="137">
        <v>15</v>
      </c>
      <c r="J38" s="137">
        <v>0</v>
      </c>
      <c r="K38" s="137">
        <v>2</v>
      </c>
      <c r="L38" s="137">
        <v>0</v>
      </c>
      <c r="M38" s="137">
        <v>0</v>
      </c>
      <c r="N38" s="137">
        <v>0</v>
      </c>
      <c r="O38" s="125">
        <f t="shared" si="1"/>
        <v>17</v>
      </c>
      <c r="P38" s="125">
        <f t="shared" si="2"/>
        <v>29</v>
      </c>
    </row>
    <row r="39" spans="1:16" ht="12.6" customHeight="1">
      <c r="A39" s="143">
        <f t="shared" si="3"/>
        <v>34</v>
      </c>
      <c r="B39" s="137">
        <v>14</v>
      </c>
      <c r="C39" s="137">
        <v>0</v>
      </c>
      <c r="D39" s="137">
        <v>3</v>
      </c>
      <c r="E39" s="137">
        <v>0</v>
      </c>
      <c r="F39" s="137">
        <v>0</v>
      </c>
      <c r="G39" s="137">
        <v>0</v>
      </c>
      <c r="H39" s="125">
        <f t="shared" si="0"/>
        <v>17</v>
      </c>
      <c r="I39" s="137">
        <v>9</v>
      </c>
      <c r="J39" s="137">
        <v>0</v>
      </c>
      <c r="K39" s="137">
        <v>0</v>
      </c>
      <c r="L39" s="137">
        <v>0</v>
      </c>
      <c r="M39" s="137">
        <v>0</v>
      </c>
      <c r="N39" s="137">
        <v>0</v>
      </c>
      <c r="O39" s="125">
        <f t="shared" si="1"/>
        <v>9</v>
      </c>
      <c r="P39" s="125">
        <f t="shared" si="2"/>
        <v>26</v>
      </c>
    </row>
    <row r="40" spans="1:16" ht="12.6" customHeight="1">
      <c r="A40" s="143">
        <f t="shared" si="3"/>
        <v>35</v>
      </c>
      <c r="B40" s="137">
        <v>8</v>
      </c>
      <c r="C40" s="137">
        <v>0</v>
      </c>
      <c r="D40" s="137">
        <v>0</v>
      </c>
      <c r="E40" s="137">
        <v>0</v>
      </c>
      <c r="F40" s="137">
        <v>0</v>
      </c>
      <c r="G40" s="137">
        <v>0</v>
      </c>
      <c r="H40" s="125">
        <f t="shared" si="0"/>
        <v>8</v>
      </c>
      <c r="I40" s="137">
        <v>9</v>
      </c>
      <c r="J40" s="137">
        <v>0</v>
      </c>
      <c r="K40" s="137">
        <v>0</v>
      </c>
      <c r="L40" s="137">
        <v>0</v>
      </c>
      <c r="M40" s="137">
        <v>0</v>
      </c>
      <c r="N40" s="137">
        <v>1</v>
      </c>
      <c r="O40" s="125">
        <f t="shared" si="1"/>
        <v>10</v>
      </c>
      <c r="P40" s="125">
        <f t="shared" si="2"/>
        <v>18</v>
      </c>
    </row>
    <row r="41" spans="1:16" ht="12.6" customHeight="1">
      <c r="A41" s="143">
        <f t="shared" si="3"/>
        <v>36</v>
      </c>
      <c r="B41" s="137">
        <v>10</v>
      </c>
      <c r="C41" s="137">
        <v>0</v>
      </c>
      <c r="D41" s="137">
        <v>1</v>
      </c>
      <c r="E41" s="137">
        <v>0</v>
      </c>
      <c r="F41" s="137">
        <v>0</v>
      </c>
      <c r="G41" s="137">
        <v>0</v>
      </c>
      <c r="H41" s="125">
        <f t="shared" si="0"/>
        <v>11</v>
      </c>
      <c r="I41" s="137">
        <v>24</v>
      </c>
      <c r="J41" s="137">
        <v>0</v>
      </c>
      <c r="K41" s="137">
        <v>2</v>
      </c>
      <c r="L41" s="137">
        <v>2</v>
      </c>
      <c r="M41" s="137">
        <v>0</v>
      </c>
      <c r="N41" s="137">
        <v>0</v>
      </c>
      <c r="O41" s="125">
        <f t="shared" si="1"/>
        <v>28</v>
      </c>
      <c r="P41" s="125">
        <f t="shared" si="2"/>
        <v>39</v>
      </c>
    </row>
    <row r="42" spans="1:16" ht="12.6" customHeight="1">
      <c r="A42" s="143">
        <f t="shared" si="3"/>
        <v>37</v>
      </c>
      <c r="B42" s="137">
        <v>11</v>
      </c>
      <c r="C42" s="137">
        <v>0</v>
      </c>
      <c r="D42" s="137">
        <v>1</v>
      </c>
      <c r="E42" s="137">
        <v>0</v>
      </c>
      <c r="F42" s="137">
        <v>1</v>
      </c>
      <c r="G42" s="137">
        <v>0</v>
      </c>
      <c r="H42" s="125">
        <f t="shared" si="0"/>
        <v>13</v>
      </c>
      <c r="I42" s="137">
        <v>17</v>
      </c>
      <c r="J42" s="137">
        <v>0</v>
      </c>
      <c r="K42" s="137">
        <v>2</v>
      </c>
      <c r="L42" s="137">
        <v>0</v>
      </c>
      <c r="M42" s="137">
        <v>1</v>
      </c>
      <c r="N42" s="137">
        <v>0</v>
      </c>
      <c r="O42" s="125">
        <f t="shared" si="1"/>
        <v>20</v>
      </c>
      <c r="P42" s="125">
        <f t="shared" si="2"/>
        <v>33</v>
      </c>
    </row>
    <row r="43" spans="1:16" ht="12.6" customHeight="1">
      <c r="A43" s="143">
        <f t="shared" si="3"/>
        <v>38</v>
      </c>
      <c r="B43" s="137">
        <v>8</v>
      </c>
      <c r="C43" s="137">
        <v>0</v>
      </c>
      <c r="D43" s="137">
        <v>0</v>
      </c>
      <c r="E43" s="137">
        <v>0</v>
      </c>
      <c r="F43" s="137">
        <v>0</v>
      </c>
      <c r="G43" s="137">
        <v>0</v>
      </c>
      <c r="H43" s="125">
        <f t="shared" si="0"/>
        <v>8</v>
      </c>
      <c r="I43" s="137">
        <v>11</v>
      </c>
      <c r="J43" s="137">
        <v>0</v>
      </c>
      <c r="K43" s="137">
        <v>6</v>
      </c>
      <c r="L43" s="137">
        <v>0</v>
      </c>
      <c r="M43" s="137">
        <v>1</v>
      </c>
      <c r="N43" s="137">
        <v>0</v>
      </c>
      <c r="O43" s="125">
        <f t="shared" si="1"/>
        <v>18</v>
      </c>
      <c r="P43" s="125">
        <f t="shared" si="2"/>
        <v>26</v>
      </c>
    </row>
    <row r="44" spans="1:16" ht="12.6" customHeight="1">
      <c r="A44" s="143">
        <f t="shared" si="3"/>
        <v>39</v>
      </c>
      <c r="B44" s="137">
        <v>9</v>
      </c>
      <c r="C44" s="137">
        <v>0</v>
      </c>
      <c r="D44" s="137">
        <v>5</v>
      </c>
      <c r="E44" s="137">
        <v>0</v>
      </c>
      <c r="F44" s="137">
        <v>1</v>
      </c>
      <c r="G44" s="137">
        <v>0</v>
      </c>
      <c r="H44" s="125">
        <f t="shared" si="0"/>
        <v>15</v>
      </c>
      <c r="I44" s="137">
        <v>15</v>
      </c>
      <c r="J44" s="137">
        <v>0</v>
      </c>
      <c r="K44" s="137">
        <v>0</v>
      </c>
      <c r="L44" s="137">
        <v>2</v>
      </c>
      <c r="M44" s="137">
        <v>4</v>
      </c>
      <c r="N44" s="137">
        <v>0</v>
      </c>
      <c r="O44" s="125">
        <f t="shared" si="1"/>
        <v>21</v>
      </c>
      <c r="P44" s="125">
        <f t="shared" si="2"/>
        <v>36</v>
      </c>
    </row>
    <row r="45" spans="1:16" ht="12.6" customHeight="1">
      <c r="A45" s="143">
        <f t="shared" si="3"/>
        <v>40</v>
      </c>
      <c r="B45" s="137">
        <v>14</v>
      </c>
      <c r="C45" s="137">
        <v>0</v>
      </c>
      <c r="D45" s="137">
        <v>2</v>
      </c>
      <c r="E45" s="137">
        <v>0</v>
      </c>
      <c r="F45" s="137">
        <v>1</v>
      </c>
      <c r="G45" s="137">
        <v>0</v>
      </c>
      <c r="H45" s="125">
        <f t="shared" si="0"/>
        <v>17</v>
      </c>
      <c r="I45" s="137">
        <v>13</v>
      </c>
      <c r="J45" s="137">
        <v>0</v>
      </c>
      <c r="K45" s="137">
        <v>2</v>
      </c>
      <c r="L45" s="137">
        <v>0</v>
      </c>
      <c r="M45" s="137">
        <v>8</v>
      </c>
      <c r="N45" s="137">
        <v>1</v>
      </c>
      <c r="O45" s="125">
        <f t="shared" si="1"/>
        <v>24</v>
      </c>
      <c r="P45" s="125">
        <f t="shared" si="2"/>
        <v>41</v>
      </c>
    </row>
    <row r="46" spans="1:16" ht="12.6" customHeight="1">
      <c r="A46" s="143">
        <f t="shared" si="3"/>
        <v>41</v>
      </c>
      <c r="B46" s="137">
        <v>9</v>
      </c>
      <c r="C46" s="137">
        <v>0</v>
      </c>
      <c r="D46" s="137">
        <v>3</v>
      </c>
      <c r="E46" s="137">
        <v>0</v>
      </c>
      <c r="F46" s="137">
        <v>0</v>
      </c>
      <c r="G46" s="137">
        <v>0</v>
      </c>
      <c r="H46" s="125">
        <f t="shared" si="0"/>
        <v>12</v>
      </c>
      <c r="I46" s="137">
        <v>13</v>
      </c>
      <c r="J46" s="137">
        <v>0</v>
      </c>
      <c r="K46" s="137">
        <v>2</v>
      </c>
      <c r="L46" s="137">
        <v>0</v>
      </c>
      <c r="M46" s="137">
        <v>9</v>
      </c>
      <c r="N46" s="137">
        <v>2</v>
      </c>
      <c r="O46" s="125">
        <f t="shared" si="1"/>
        <v>26</v>
      </c>
      <c r="P46" s="125">
        <f t="shared" si="2"/>
        <v>38</v>
      </c>
    </row>
    <row r="47" spans="1:16" ht="12.6" customHeight="1">
      <c r="A47" s="143">
        <f t="shared" si="3"/>
        <v>42</v>
      </c>
      <c r="B47" s="137">
        <v>5</v>
      </c>
      <c r="C47" s="137">
        <v>0</v>
      </c>
      <c r="D47" s="137">
        <v>2</v>
      </c>
      <c r="E47" s="137">
        <v>0</v>
      </c>
      <c r="F47" s="137">
        <v>2</v>
      </c>
      <c r="G47" s="137">
        <v>0</v>
      </c>
      <c r="H47" s="125">
        <f t="shared" si="0"/>
        <v>9</v>
      </c>
      <c r="I47" s="137">
        <v>7</v>
      </c>
      <c r="J47" s="137">
        <v>0</v>
      </c>
      <c r="K47" s="137">
        <v>0</v>
      </c>
      <c r="L47" s="137">
        <v>0</v>
      </c>
      <c r="M47" s="137">
        <v>4</v>
      </c>
      <c r="N47" s="137">
        <v>3</v>
      </c>
      <c r="O47" s="125">
        <f t="shared" si="1"/>
        <v>14</v>
      </c>
      <c r="P47" s="125">
        <f t="shared" si="2"/>
        <v>23</v>
      </c>
    </row>
    <row r="48" spans="1:16" ht="12.6" customHeight="1">
      <c r="A48" s="143">
        <f t="shared" si="3"/>
        <v>43</v>
      </c>
      <c r="B48" s="137">
        <v>3</v>
      </c>
      <c r="C48" s="137">
        <v>0</v>
      </c>
      <c r="D48" s="137">
        <v>0</v>
      </c>
      <c r="E48" s="137">
        <v>0</v>
      </c>
      <c r="F48" s="137">
        <v>3</v>
      </c>
      <c r="G48" s="137">
        <v>2</v>
      </c>
      <c r="H48" s="125">
        <f t="shared" si="0"/>
        <v>8</v>
      </c>
      <c r="I48" s="137">
        <v>11</v>
      </c>
      <c r="J48" s="137">
        <v>0</v>
      </c>
      <c r="K48" s="137">
        <v>2</v>
      </c>
      <c r="L48" s="137">
        <v>0</v>
      </c>
      <c r="M48" s="137">
        <v>3</v>
      </c>
      <c r="N48" s="137">
        <v>2</v>
      </c>
      <c r="O48" s="125">
        <f t="shared" si="1"/>
        <v>18</v>
      </c>
      <c r="P48" s="125">
        <f t="shared" si="2"/>
        <v>26</v>
      </c>
    </row>
    <row r="49" spans="1:16" ht="12.6" customHeight="1">
      <c r="A49" s="143">
        <f t="shared" si="3"/>
        <v>44</v>
      </c>
      <c r="B49" s="137">
        <v>11</v>
      </c>
      <c r="C49" s="137">
        <v>0</v>
      </c>
      <c r="D49" s="137">
        <v>1</v>
      </c>
      <c r="E49" s="137">
        <v>0</v>
      </c>
      <c r="F49" s="137">
        <v>0</v>
      </c>
      <c r="G49" s="137">
        <v>0</v>
      </c>
      <c r="H49" s="125">
        <f t="shared" si="0"/>
        <v>12</v>
      </c>
      <c r="I49" s="137">
        <v>9</v>
      </c>
      <c r="J49" s="137">
        <v>0</v>
      </c>
      <c r="K49" s="137">
        <v>4</v>
      </c>
      <c r="L49" s="137">
        <v>0</v>
      </c>
      <c r="M49" s="137">
        <v>9</v>
      </c>
      <c r="N49" s="137">
        <v>3</v>
      </c>
      <c r="O49" s="125">
        <f t="shared" si="1"/>
        <v>25</v>
      </c>
      <c r="P49" s="125">
        <f t="shared" si="2"/>
        <v>37</v>
      </c>
    </row>
    <row r="50" spans="1:16" ht="12.6" customHeight="1">
      <c r="A50" s="143">
        <f t="shared" si="3"/>
        <v>45</v>
      </c>
      <c r="B50" s="137">
        <v>10</v>
      </c>
      <c r="C50" s="137">
        <v>0</v>
      </c>
      <c r="D50" s="137">
        <v>2</v>
      </c>
      <c r="E50" s="137">
        <v>0</v>
      </c>
      <c r="F50" s="137">
        <v>1</v>
      </c>
      <c r="G50" s="137">
        <v>1</v>
      </c>
      <c r="H50" s="125">
        <f t="shared" si="0"/>
        <v>14</v>
      </c>
      <c r="I50" s="137">
        <v>11</v>
      </c>
      <c r="J50" s="137">
        <v>0</v>
      </c>
      <c r="K50" s="137">
        <v>6</v>
      </c>
      <c r="L50" s="137">
        <v>0</v>
      </c>
      <c r="M50" s="137">
        <v>15</v>
      </c>
      <c r="N50" s="137">
        <v>2</v>
      </c>
      <c r="O50" s="125">
        <f t="shared" si="1"/>
        <v>34</v>
      </c>
      <c r="P50" s="125">
        <f t="shared" si="2"/>
        <v>48</v>
      </c>
    </row>
    <row r="51" spans="1:16" ht="12.6" customHeight="1">
      <c r="A51" s="143">
        <f t="shared" si="3"/>
        <v>46</v>
      </c>
      <c r="B51" s="137">
        <v>3</v>
      </c>
      <c r="C51" s="137">
        <v>0</v>
      </c>
      <c r="D51" s="137">
        <v>1</v>
      </c>
      <c r="E51" s="137">
        <v>0</v>
      </c>
      <c r="F51" s="137">
        <v>3</v>
      </c>
      <c r="G51" s="137">
        <v>1</v>
      </c>
      <c r="H51" s="125">
        <f t="shared" si="0"/>
        <v>8</v>
      </c>
      <c r="I51" s="137">
        <v>13</v>
      </c>
      <c r="J51" s="137">
        <v>1</v>
      </c>
      <c r="K51" s="137">
        <v>4</v>
      </c>
      <c r="L51" s="137">
        <v>0</v>
      </c>
      <c r="M51" s="137">
        <v>10</v>
      </c>
      <c r="N51" s="137">
        <v>2</v>
      </c>
      <c r="O51" s="125">
        <f t="shared" si="1"/>
        <v>30</v>
      </c>
      <c r="P51" s="125">
        <f t="shared" si="2"/>
        <v>38</v>
      </c>
    </row>
    <row r="52" spans="1:16" ht="12.6" customHeight="1">
      <c r="A52" s="143">
        <f t="shared" si="3"/>
        <v>47</v>
      </c>
      <c r="B52" s="137">
        <v>10</v>
      </c>
      <c r="C52" s="137">
        <v>0</v>
      </c>
      <c r="D52" s="137">
        <v>2</v>
      </c>
      <c r="E52" s="137">
        <v>0</v>
      </c>
      <c r="F52" s="137">
        <v>0</v>
      </c>
      <c r="G52" s="137">
        <v>2</v>
      </c>
      <c r="H52" s="125">
        <f t="shared" si="0"/>
        <v>14</v>
      </c>
      <c r="I52" s="137">
        <v>7</v>
      </c>
      <c r="J52" s="137">
        <v>1</v>
      </c>
      <c r="K52" s="137">
        <v>2</v>
      </c>
      <c r="L52" s="137">
        <v>0</v>
      </c>
      <c r="M52" s="137">
        <v>11</v>
      </c>
      <c r="N52" s="137">
        <v>2</v>
      </c>
      <c r="O52" s="125">
        <f t="shared" si="1"/>
        <v>23</v>
      </c>
      <c r="P52" s="125">
        <f t="shared" si="2"/>
        <v>37</v>
      </c>
    </row>
    <row r="53" spans="1:16" ht="12.6" customHeight="1">
      <c r="A53" s="143">
        <f t="shared" si="3"/>
        <v>48</v>
      </c>
      <c r="B53" s="137">
        <v>9</v>
      </c>
      <c r="C53" s="137">
        <v>0</v>
      </c>
      <c r="D53" s="137">
        <v>1</v>
      </c>
      <c r="E53" s="137">
        <v>0</v>
      </c>
      <c r="F53" s="137">
        <v>2</v>
      </c>
      <c r="G53" s="137">
        <v>1</v>
      </c>
      <c r="H53" s="125">
        <f t="shared" si="0"/>
        <v>13</v>
      </c>
      <c r="I53" s="137">
        <v>17</v>
      </c>
      <c r="J53" s="137">
        <v>0</v>
      </c>
      <c r="K53" s="137">
        <v>2</v>
      </c>
      <c r="L53" s="137">
        <v>0</v>
      </c>
      <c r="M53" s="137">
        <v>10</v>
      </c>
      <c r="N53" s="137">
        <v>5</v>
      </c>
      <c r="O53" s="125">
        <f t="shared" si="1"/>
        <v>34</v>
      </c>
      <c r="P53" s="125">
        <f t="shared" si="2"/>
        <v>47</v>
      </c>
    </row>
    <row r="54" spans="1:16" ht="12.6" customHeight="1">
      <c r="A54" s="143">
        <f t="shared" si="3"/>
        <v>49</v>
      </c>
      <c r="B54" s="137">
        <v>11</v>
      </c>
      <c r="C54" s="137">
        <v>0</v>
      </c>
      <c r="D54" s="137">
        <v>1</v>
      </c>
      <c r="E54" s="137">
        <v>0</v>
      </c>
      <c r="F54" s="137">
        <v>3</v>
      </c>
      <c r="G54" s="137">
        <v>1</v>
      </c>
      <c r="H54" s="125">
        <f t="shared" si="0"/>
        <v>16</v>
      </c>
      <c r="I54" s="137">
        <v>11</v>
      </c>
      <c r="J54" s="137">
        <v>0</v>
      </c>
      <c r="K54" s="137">
        <v>0</v>
      </c>
      <c r="L54" s="137">
        <v>0</v>
      </c>
      <c r="M54" s="137">
        <v>13</v>
      </c>
      <c r="N54" s="137">
        <v>7</v>
      </c>
      <c r="O54" s="125">
        <f t="shared" si="1"/>
        <v>31</v>
      </c>
      <c r="P54" s="125">
        <f t="shared" si="2"/>
        <v>47</v>
      </c>
    </row>
    <row r="55" spans="1:16" ht="12.6" customHeight="1">
      <c r="A55" s="143">
        <f t="shared" si="3"/>
        <v>50</v>
      </c>
      <c r="B55" s="137">
        <v>1</v>
      </c>
      <c r="C55" s="137">
        <v>0</v>
      </c>
      <c r="D55" s="137">
        <v>3</v>
      </c>
      <c r="E55" s="137">
        <v>0</v>
      </c>
      <c r="F55" s="137">
        <v>0</v>
      </c>
      <c r="G55" s="137">
        <v>1</v>
      </c>
      <c r="H55" s="125">
        <f t="shared" si="0"/>
        <v>5</v>
      </c>
      <c r="I55" s="137">
        <v>7</v>
      </c>
      <c r="J55" s="137">
        <v>0</v>
      </c>
      <c r="K55" s="137">
        <v>0</v>
      </c>
      <c r="L55" s="137">
        <v>0</v>
      </c>
      <c r="M55" s="137">
        <v>14</v>
      </c>
      <c r="N55" s="137">
        <v>5</v>
      </c>
      <c r="O55" s="125">
        <f t="shared" si="1"/>
        <v>26</v>
      </c>
      <c r="P55" s="125">
        <f t="shared" si="2"/>
        <v>31</v>
      </c>
    </row>
    <row r="56" spans="1:16" ht="12.6" customHeight="1">
      <c r="A56" s="143">
        <f t="shared" si="3"/>
        <v>51</v>
      </c>
      <c r="B56" s="137">
        <v>4</v>
      </c>
      <c r="C56" s="137">
        <v>0</v>
      </c>
      <c r="D56" s="137">
        <v>0</v>
      </c>
      <c r="E56" s="137">
        <v>0</v>
      </c>
      <c r="F56" s="137">
        <v>1</v>
      </c>
      <c r="G56" s="137">
        <v>2</v>
      </c>
      <c r="H56" s="125">
        <f t="shared" si="0"/>
        <v>7</v>
      </c>
      <c r="I56" s="137">
        <v>4</v>
      </c>
      <c r="J56" s="137">
        <v>0</v>
      </c>
      <c r="K56" s="137">
        <v>0</v>
      </c>
      <c r="L56" s="137">
        <v>0</v>
      </c>
      <c r="M56" s="137">
        <v>15</v>
      </c>
      <c r="N56" s="137">
        <v>8</v>
      </c>
      <c r="O56" s="125">
        <f t="shared" si="1"/>
        <v>27</v>
      </c>
      <c r="P56" s="125">
        <f t="shared" si="2"/>
        <v>34</v>
      </c>
    </row>
    <row r="57" spans="1:16" ht="12.6" customHeight="1">
      <c r="A57" s="143">
        <f t="shared" si="3"/>
        <v>52</v>
      </c>
      <c r="B57" s="137">
        <v>5</v>
      </c>
      <c r="C57" s="137">
        <v>0</v>
      </c>
      <c r="D57" s="137">
        <v>1</v>
      </c>
      <c r="E57" s="137">
        <v>0</v>
      </c>
      <c r="F57" s="137">
        <v>2</v>
      </c>
      <c r="G57" s="137">
        <v>1</v>
      </c>
      <c r="H57" s="125">
        <f t="shared" si="0"/>
        <v>9</v>
      </c>
      <c r="I57" s="137">
        <v>11</v>
      </c>
      <c r="J57" s="137">
        <v>0</v>
      </c>
      <c r="K57" s="137">
        <v>2</v>
      </c>
      <c r="L57" s="137">
        <v>0</v>
      </c>
      <c r="M57" s="137">
        <v>10</v>
      </c>
      <c r="N57" s="137">
        <v>7</v>
      </c>
      <c r="O57" s="125">
        <f t="shared" si="1"/>
        <v>30</v>
      </c>
      <c r="P57" s="125">
        <f t="shared" si="2"/>
        <v>39</v>
      </c>
    </row>
    <row r="58" spans="1:16" ht="12.6" customHeight="1">
      <c r="A58" s="143">
        <f t="shared" si="3"/>
        <v>53</v>
      </c>
      <c r="B58" s="137">
        <v>6</v>
      </c>
      <c r="C58" s="137">
        <v>0</v>
      </c>
      <c r="D58" s="137">
        <v>1</v>
      </c>
      <c r="E58" s="137">
        <v>0</v>
      </c>
      <c r="F58" s="137">
        <v>3</v>
      </c>
      <c r="G58" s="137">
        <v>0</v>
      </c>
      <c r="H58" s="125">
        <f t="shared" si="0"/>
        <v>10</v>
      </c>
      <c r="I58" s="137">
        <v>6</v>
      </c>
      <c r="J58" s="137">
        <v>1</v>
      </c>
      <c r="K58" s="137">
        <v>0</v>
      </c>
      <c r="L58" s="137">
        <v>0</v>
      </c>
      <c r="M58" s="137">
        <v>7</v>
      </c>
      <c r="N58" s="137">
        <v>7</v>
      </c>
      <c r="O58" s="125">
        <f t="shared" si="1"/>
        <v>21</v>
      </c>
      <c r="P58" s="125">
        <f t="shared" si="2"/>
        <v>31</v>
      </c>
    </row>
    <row r="59" spans="1:16" ht="12.6" customHeight="1">
      <c r="A59" s="143">
        <f t="shared" si="3"/>
        <v>54</v>
      </c>
      <c r="B59" s="137">
        <v>9</v>
      </c>
      <c r="C59" s="137">
        <v>0</v>
      </c>
      <c r="D59" s="137">
        <v>0</v>
      </c>
      <c r="E59" s="137">
        <v>0</v>
      </c>
      <c r="F59" s="137">
        <v>0</v>
      </c>
      <c r="G59" s="137">
        <v>2</v>
      </c>
      <c r="H59" s="125">
        <f t="shared" si="0"/>
        <v>11</v>
      </c>
      <c r="I59" s="137">
        <v>17</v>
      </c>
      <c r="J59" s="137">
        <v>0</v>
      </c>
      <c r="K59" s="137">
        <v>0</v>
      </c>
      <c r="L59" s="137">
        <v>0</v>
      </c>
      <c r="M59" s="137">
        <v>8</v>
      </c>
      <c r="N59" s="137">
        <v>11</v>
      </c>
      <c r="O59" s="125">
        <f t="shared" si="1"/>
        <v>36</v>
      </c>
      <c r="P59" s="125">
        <f t="shared" si="2"/>
        <v>47</v>
      </c>
    </row>
    <row r="60" spans="1:16" ht="12.6" customHeight="1">
      <c r="A60" s="143">
        <f t="shared" si="3"/>
        <v>55</v>
      </c>
      <c r="B60" s="137">
        <v>3</v>
      </c>
      <c r="C60" s="137">
        <v>0</v>
      </c>
      <c r="D60" s="137">
        <v>0</v>
      </c>
      <c r="E60" s="137">
        <v>0</v>
      </c>
      <c r="F60" s="137">
        <v>3</v>
      </c>
      <c r="G60" s="137">
        <v>1</v>
      </c>
      <c r="H60" s="125">
        <f t="shared" si="0"/>
        <v>7</v>
      </c>
      <c r="I60" s="137">
        <v>6</v>
      </c>
      <c r="J60" s="137">
        <v>0</v>
      </c>
      <c r="K60" s="137">
        <v>8</v>
      </c>
      <c r="L60" s="137">
        <v>0</v>
      </c>
      <c r="M60" s="137">
        <v>6</v>
      </c>
      <c r="N60" s="137">
        <v>5</v>
      </c>
      <c r="O60" s="125">
        <f t="shared" si="1"/>
        <v>25</v>
      </c>
      <c r="P60" s="125">
        <f t="shared" si="2"/>
        <v>32</v>
      </c>
    </row>
    <row r="61" spans="1:16" ht="12.6" customHeight="1">
      <c r="A61" s="143">
        <f t="shared" si="3"/>
        <v>56</v>
      </c>
      <c r="B61" s="137">
        <v>8</v>
      </c>
      <c r="C61" s="137">
        <v>0</v>
      </c>
      <c r="D61" s="137">
        <v>1</v>
      </c>
      <c r="E61" s="137">
        <v>0</v>
      </c>
      <c r="F61" s="137">
        <v>1</v>
      </c>
      <c r="G61" s="137">
        <v>0</v>
      </c>
      <c r="H61" s="125">
        <f t="shared" si="0"/>
        <v>10</v>
      </c>
      <c r="I61" s="137">
        <v>9</v>
      </c>
      <c r="J61" s="137">
        <v>0</v>
      </c>
      <c r="K61" s="137">
        <v>0</v>
      </c>
      <c r="L61" s="137">
        <v>0</v>
      </c>
      <c r="M61" s="137">
        <v>13</v>
      </c>
      <c r="N61" s="137">
        <v>3</v>
      </c>
      <c r="O61" s="125">
        <f t="shared" si="1"/>
        <v>25</v>
      </c>
      <c r="P61" s="125">
        <f t="shared" si="2"/>
        <v>35</v>
      </c>
    </row>
    <row r="62" spans="1:16" ht="12.6" customHeight="1">
      <c r="A62" s="143">
        <f t="shared" si="3"/>
        <v>57</v>
      </c>
      <c r="B62" s="137">
        <v>6</v>
      </c>
      <c r="C62" s="137">
        <v>0</v>
      </c>
      <c r="D62" s="137">
        <v>1</v>
      </c>
      <c r="E62" s="137">
        <v>0</v>
      </c>
      <c r="F62" s="137">
        <v>1</v>
      </c>
      <c r="G62" s="137">
        <v>1</v>
      </c>
      <c r="H62" s="125">
        <f t="shared" si="0"/>
        <v>9</v>
      </c>
      <c r="I62" s="137">
        <v>4</v>
      </c>
      <c r="J62" s="137">
        <v>0</v>
      </c>
      <c r="K62" s="137">
        <v>0</v>
      </c>
      <c r="L62" s="137">
        <v>0</v>
      </c>
      <c r="M62" s="137">
        <v>7</v>
      </c>
      <c r="N62" s="137">
        <v>2</v>
      </c>
      <c r="O62" s="125">
        <f t="shared" si="1"/>
        <v>13</v>
      </c>
      <c r="P62" s="125">
        <f t="shared" si="2"/>
        <v>22</v>
      </c>
    </row>
    <row r="63" spans="1:16" ht="12.6" customHeight="1">
      <c r="A63" s="143">
        <f t="shared" si="3"/>
        <v>58</v>
      </c>
      <c r="B63" s="137">
        <v>5</v>
      </c>
      <c r="C63" s="137">
        <v>0</v>
      </c>
      <c r="D63" s="137">
        <v>0</v>
      </c>
      <c r="E63" s="137">
        <v>0</v>
      </c>
      <c r="F63" s="137">
        <v>0</v>
      </c>
      <c r="G63" s="137">
        <v>1</v>
      </c>
      <c r="H63" s="125">
        <f t="shared" si="0"/>
        <v>6</v>
      </c>
      <c r="I63" s="137">
        <v>17</v>
      </c>
      <c r="J63" s="137">
        <v>0</v>
      </c>
      <c r="K63" s="137">
        <v>0</v>
      </c>
      <c r="L63" s="137">
        <v>0</v>
      </c>
      <c r="M63" s="137">
        <v>4</v>
      </c>
      <c r="N63" s="137">
        <v>4</v>
      </c>
      <c r="O63" s="125">
        <f t="shared" si="1"/>
        <v>25</v>
      </c>
      <c r="P63" s="125">
        <f t="shared" si="2"/>
        <v>31</v>
      </c>
    </row>
    <row r="64" spans="1:16" ht="12.6" customHeight="1">
      <c r="A64" s="143">
        <f t="shared" si="3"/>
        <v>59</v>
      </c>
      <c r="B64" s="137">
        <v>10</v>
      </c>
      <c r="C64" s="137">
        <v>0</v>
      </c>
      <c r="D64" s="137">
        <v>0</v>
      </c>
      <c r="E64" s="137">
        <v>0</v>
      </c>
      <c r="F64" s="137">
        <v>0</v>
      </c>
      <c r="G64" s="137">
        <v>0</v>
      </c>
      <c r="H64" s="125">
        <f t="shared" si="0"/>
        <v>10</v>
      </c>
      <c r="I64" s="137">
        <v>17</v>
      </c>
      <c r="J64" s="137">
        <v>0</v>
      </c>
      <c r="K64" s="137">
        <v>4</v>
      </c>
      <c r="L64" s="137">
        <v>0</v>
      </c>
      <c r="M64" s="137">
        <v>13</v>
      </c>
      <c r="N64" s="137">
        <v>3</v>
      </c>
      <c r="O64" s="125">
        <f t="shared" si="1"/>
        <v>37</v>
      </c>
      <c r="P64" s="125">
        <f t="shared" si="2"/>
        <v>47</v>
      </c>
    </row>
    <row r="65" spans="1:16" ht="12.6" customHeight="1">
      <c r="A65" s="143">
        <f t="shared" si="3"/>
        <v>60</v>
      </c>
      <c r="B65" s="137">
        <v>7</v>
      </c>
      <c r="C65" s="137">
        <v>0</v>
      </c>
      <c r="D65" s="137">
        <v>0</v>
      </c>
      <c r="E65" s="137">
        <v>0</v>
      </c>
      <c r="F65" s="137">
        <v>2</v>
      </c>
      <c r="G65" s="137">
        <v>1</v>
      </c>
      <c r="H65" s="125">
        <f t="shared" si="0"/>
        <v>10</v>
      </c>
      <c r="I65" s="137">
        <v>13</v>
      </c>
      <c r="J65" s="137">
        <v>0</v>
      </c>
      <c r="K65" s="137">
        <v>4</v>
      </c>
      <c r="L65" s="137">
        <v>0</v>
      </c>
      <c r="M65" s="137">
        <v>7</v>
      </c>
      <c r="N65" s="137">
        <v>1</v>
      </c>
      <c r="O65" s="125">
        <f t="shared" si="1"/>
        <v>25</v>
      </c>
      <c r="P65" s="125">
        <f t="shared" si="2"/>
        <v>35</v>
      </c>
    </row>
    <row r="66" spans="1:16" ht="12.6" customHeight="1">
      <c r="A66" s="143">
        <f t="shared" si="3"/>
        <v>61</v>
      </c>
      <c r="B66" s="137">
        <v>9</v>
      </c>
      <c r="C66" s="137">
        <v>0</v>
      </c>
      <c r="D66" s="137">
        <v>0</v>
      </c>
      <c r="E66" s="137">
        <v>0</v>
      </c>
      <c r="F66" s="137">
        <v>0</v>
      </c>
      <c r="G66" s="137">
        <v>0</v>
      </c>
      <c r="H66" s="125">
        <f t="shared" si="0"/>
        <v>9</v>
      </c>
      <c r="I66" s="137">
        <v>11</v>
      </c>
      <c r="J66" s="137">
        <v>0</v>
      </c>
      <c r="K66" s="137">
        <v>0</v>
      </c>
      <c r="L66" s="137">
        <v>0</v>
      </c>
      <c r="M66" s="137">
        <v>2</v>
      </c>
      <c r="N66" s="137">
        <v>4</v>
      </c>
      <c r="O66" s="125">
        <f t="shared" si="1"/>
        <v>17</v>
      </c>
      <c r="P66" s="125">
        <f t="shared" si="2"/>
        <v>26</v>
      </c>
    </row>
    <row r="67" spans="1:16" ht="12.6" customHeight="1">
      <c r="A67" s="143">
        <f t="shared" si="3"/>
        <v>62</v>
      </c>
      <c r="B67" s="137">
        <v>10</v>
      </c>
      <c r="C67" s="137">
        <v>0</v>
      </c>
      <c r="D67" s="137">
        <v>0</v>
      </c>
      <c r="E67" s="137">
        <v>0</v>
      </c>
      <c r="F67" s="137">
        <v>0</v>
      </c>
      <c r="G67" s="137">
        <v>2</v>
      </c>
      <c r="H67" s="125">
        <f t="shared" si="0"/>
        <v>12</v>
      </c>
      <c r="I67" s="137">
        <v>11</v>
      </c>
      <c r="J67" s="137">
        <v>1</v>
      </c>
      <c r="K67" s="137">
        <v>0</v>
      </c>
      <c r="L67" s="137">
        <v>0</v>
      </c>
      <c r="M67" s="137">
        <v>3</v>
      </c>
      <c r="N67" s="137">
        <v>1</v>
      </c>
      <c r="O67" s="125">
        <f t="shared" si="1"/>
        <v>16</v>
      </c>
      <c r="P67" s="125">
        <f t="shared" si="2"/>
        <v>28</v>
      </c>
    </row>
    <row r="68" spans="1:16" ht="12.6" customHeight="1">
      <c r="A68" s="143">
        <f t="shared" si="3"/>
        <v>63</v>
      </c>
      <c r="B68" s="137">
        <v>7</v>
      </c>
      <c r="C68" s="137">
        <v>0</v>
      </c>
      <c r="D68" s="137">
        <v>0</v>
      </c>
      <c r="E68" s="137">
        <v>0</v>
      </c>
      <c r="F68" s="137">
        <v>2</v>
      </c>
      <c r="G68" s="137">
        <v>0</v>
      </c>
      <c r="H68" s="125">
        <f t="shared" si="0"/>
        <v>9</v>
      </c>
      <c r="I68" s="137">
        <v>6</v>
      </c>
      <c r="J68" s="137">
        <v>0</v>
      </c>
      <c r="K68" s="137">
        <v>2</v>
      </c>
      <c r="L68" s="137">
        <v>0</v>
      </c>
      <c r="M68" s="137">
        <v>3</v>
      </c>
      <c r="N68" s="137">
        <v>0</v>
      </c>
      <c r="O68" s="125">
        <f t="shared" si="1"/>
        <v>11</v>
      </c>
      <c r="P68" s="125">
        <f t="shared" si="2"/>
        <v>20</v>
      </c>
    </row>
    <row r="69" spans="1:16" ht="12.6" customHeight="1">
      <c r="A69" s="143">
        <f t="shared" si="3"/>
        <v>64</v>
      </c>
      <c r="B69" s="137">
        <v>7</v>
      </c>
      <c r="C69" s="137">
        <v>0</v>
      </c>
      <c r="D69" s="137">
        <v>0</v>
      </c>
      <c r="E69" s="137">
        <v>0</v>
      </c>
      <c r="F69" s="137">
        <v>1</v>
      </c>
      <c r="G69" s="137">
        <v>0</v>
      </c>
      <c r="H69" s="125">
        <f t="shared" si="0"/>
        <v>8</v>
      </c>
      <c r="I69" s="137">
        <v>13</v>
      </c>
      <c r="J69" s="137">
        <v>0</v>
      </c>
      <c r="K69" s="137">
        <v>0</v>
      </c>
      <c r="L69" s="137">
        <v>0</v>
      </c>
      <c r="M69" s="137">
        <v>6</v>
      </c>
      <c r="N69" s="137">
        <v>2</v>
      </c>
      <c r="O69" s="125">
        <f t="shared" si="1"/>
        <v>21</v>
      </c>
      <c r="P69" s="125">
        <f t="shared" si="2"/>
        <v>29</v>
      </c>
    </row>
    <row r="70" spans="1:16" ht="12.6" customHeight="1">
      <c r="A70" s="143">
        <f t="shared" si="3"/>
        <v>65</v>
      </c>
      <c r="B70" s="137">
        <v>11</v>
      </c>
      <c r="C70" s="137">
        <v>0</v>
      </c>
      <c r="D70" s="137">
        <v>0</v>
      </c>
      <c r="E70" s="137">
        <v>0</v>
      </c>
      <c r="F70" s="137">
        <v>0</v>
      </c>
      <c r="G70" s="137">
        <v>0</v>
      </c>
      <c r="H70" s="125">
        <f t="shared" ref="H70:H85" si="4">SUM(B70:G70)</f>
        <v>11</v>
      </c>
      <c r="I70" s="137">
        <v>4</v>
      </c>
      <c r="J70" s="137">
        <v>0</v>
      </c>
      <c r="K70" s="137">
        <v>2</v>
      </c>
      <c r="L70" s="137">
        <v>0</v>
      </c>
      <c r="M70" s="137">
        <v>0</v>
      </c>
      <c r="N70" s="137">
        <v>3</v>
      </c>
      <c r="O70" s="125">
        <f t="shared" ref="O70:O85" si="5">SUM(I70:N70)</f>
        <v>9</v>
      </c>
      <c r="P70" s="125">
        <f t="shared" ref="P70:P85" si="6">H70+O70</f>
        <v>20</v>
      </c>
    </row>
    <row r="71" spans="1:16" ht="12.6" customHeight="1">
      <c r="A71" s="143">
        <f t="shared" ref="A71:A84" si="7">+A70+1</f>
        <v>66</v>
      </c>
      <c r="B71" s="137">
        <v>9</v>
      </c>
      <c r="C71" s="137">
        <v>0</v>
      </c>
      <c r="D71" s="137">
        <v>0</v>
      </c>
      <c r="E71" s="137">
        <v>0</v>
      </c>
      <c r="F71" s="137">
        <v>0</v>
      </c>
      <c r="G71" s="137">
        <v>0</v>
      </c>
      <c r="H71" s="125">
        <f t="shared" si="4"/>
        <v>9</v>
      </c>
      <c r="I71" s="137">
        <v>11</v>
      </c>
      <c r="J71" s="137">
        <v>0</v>
      </c>
      <c r="K71" s="137">
        <v>0</v>
      </c>
      <c r="L71" s="137">
        <v>0</v>
      </c>
      <c r="M71" s="137">
        <v>2</v>
      </c>
      <c r="N71" s="137">
        <v>0</v>
      </c>
      <c r="O71" s="125">
        <f t="shared" si="5"/>
        <v>13</v>
      </c>
      <c r="P71" s="125">
        <f t="shared" si="6"/>
        <v>22</v>
      </c>
    </row>
    <row r="72" spans="1:16" ht="12.6" customHeight="1">
      <c r="A72" s="143">
        <f t="shared" si="7"/>
        <v>67</v>
      </c>
      <c r="B72" s="137">
        <v>14</v>
      </c>
      <c r="C72" s="137">
        <v>0</v>
      </c>
      <c r="D72" s="137">
        <v>0</v>
      </c>
      <c r="E72" s="137">
        <v>0</v>
      </c>
      <c r="F72" s="137">
        <v>1</v>
      </c>
      <c r="G72" s="137">
        <v>0</v>
      </c>
      <c r="H72" s="125">
        <f t="shared" si="4"/>
        <v>15</v>
      </c>
      <c r="I72" s="137">
        <v>7</v>
      </c>
      <c r="J72" s="137">
        <v>0</v>
      </c>
      <c r="K72" s="137">
        <v>0</v>
      </c>
      <c r="L72" s="137">
        <v>0</v>
      </c>
      <c r="M72" s="137">
        <v>2</v>
      </c>
      <c r="N72" s="137">
        <v>0</v>
      </c>
      <c r="O72" s="125">
        <f t="shared" si="5"/>
        <v>9</v>
      </c>
      <c r="P72" s="125">
        <f t="shared" si="6"/>
        <v>24</v>
      </c>
    </row>
    <row r="73" spans="1:16" ht="12.6" customHeight="1">
      <c r="A73" s="143">
        <f t="shared" si="7"/>
        <v>68</v>
      </c>
      <c r="B73" s="137">
        <v>3</v>
      </c>
      <c r="C73" s="137">
        <v>0</v>
      </c>
      <c r="D73" s="137">
        <v>0</v>
      </c>
      <c r="E73" s="137">
        <v>0</v>
      </c>
      <c r="F73" s="137">
        <v>0</v>
      </c>
      <c r="G73" s="137">
        <v>0</v>
      </c>
      <c r="H73" s="125">
        <f t="shared" si="4"/>
        <v>3</v>
      </c>
      <c r="I73" s="137">
        <v>6</v>
      </c>
      <c r="J73" s="137">
        <v>0</v>
      </c>
      <c r="K73" s="137">
        <v>0</v>
      </c>
      <c r="L73" s="137">
        <v>0</v>
      </c>
      <c r="M73" s="137">
        <v>1</v>
      </c>
      <c r="N73" s="137">
        <v>0</v>
      </c>
      <c r="O73" s="125">
        <f t="shared" si="5"/>
        <v>7</v>
      </c>
      <c r="P73" s="125">
        <f t="shared" si="6"/>
        <v>10</v>
      </c>
    </row>
    <row r="74" spans="1:16" ht="12.6" customHeight="1">
      <c r="A74" s="143">
        <f t="shared" si="7"/>
        <v>69</v>
      </c>
      <c r="B74" s="137">
        <v>8</v>
      </c>
      <c r="C74" s="137">
        <v>0</v>
      </c>
      <c r="D74" s="137">
        <v>0</v>
      </c>
      <c r="E74" s="137">
        <v>0</v>
      </c>
      <c r="F74" s="137">
        <v>0</v>
      </c>
      <c r="G74" s="137">
        <v>0</v>
      </c>
      <c r="H74" s="125">
        <f t="shared" si="4"/>
        <v>8</v>
      </c>
      <c r="I74" s="137">
        <v>6</v>
      </c>
      <c r="J74" s="137">
        <v>0</v>
      </c>
      <c r="K74" s="137">
        <v>4</v>
      </c>
      <c r="L74" s="137">
        <v>0</v>
      </c>
      <c r="M74" s="137">
        <v>1</v>
      </c>
      <c r="N74" s="137">
        <v>0</v>
      </c>
      <c r="O74" s="125">
        <f t="shared" si="5"/>
        <v>11</v>
      </c>
      <c r="P74" s="125">
        <f t="shared" si="6"/>
        <v>19</v>
      </c>
    </row>
    <row r="75" spans="1:16" ht="12.6" customHeight="1">
      <c r="A75" s="143">
        <f t="shared" si="7"/>
        <v>70</v>
      </c>
      <c r="B75" s="137">
        <v>6</v>
      </c>
      <c r="C75" s="137">
        <v>0</v>
      </c>
      <c r="D75" s="137">
        <v>0</v>
      </c>
      <c r="E75" s="137">
        <v>0</v>
      </c>
      <c r="F75" s="137">
        <v>0</v>
      </c>
      <c r="G75" s="137">
        <v>0</v>
      </c>
      <c r="H75" s="125">
        <f t="shared" si="4"/>
        <v>6</v>
      </c>
      <c r="I75" s="137">
        <v>4</v>
      </c>
      <c r="J75" s="137">
        <v>0</v>
      </c>
      <c r="K75" s="137">
        <v>2</v>
      </c>
      <c r="L75" s="137">
        <v>0</v>
      </c>
      <c r="M75" s="137">
        <v>2</v>
      </c>
      <c r="N75" s="137">
        <v>0</v>
      </c>
      <c r="O75" s="125">
        <f t="shared" si="5"/>
        <v>8</v>
      </c>
      <c r="P75" s="125">
        <f t="shared" si="6"/>
        <v>14</v>
      </c>
    </row>
    <row r="76" spans="1:16" ht="12.6" customHeight="1">
      <c r="A76" s="143">
        <f t="shared" si="7"/>
        <v>71</v>
      </c>
      <c r="B76" s="137">
        <v>6</v>
      </c>
      <c r="C76" s="137">
        <v>0</v>
      </c>
      <c r="D76" s="137">
        <v>0</v>
      </c>
      <c r="E76" s="137">
        <v>0</v>
      </c>
      <c r="F76" s="137">
        <v>0</v>
      </c>
      <c r="G76" s="137">
        <v>0</v>
      </c>
      <c r="H76" s="125">
        <f t="shared" si="4"/>
        <v>6</v>
      </c>
      <c r="I76" s="137">
        <v>4</v>
      </c>
      <c r="J76" s="137">
        <v>0</v>
      </c>
      <c r="K76" s="137">
        <v>0</v>
      </c>
      <c r="L76" s="137">
        <v>0</v>
      </c>
      <c r="M76" s="137">
        <v>0</v>
      </c>
      <c r="N76" s="137">
        <v>1</v>
      </c>
      <c r="O76" s="125">
        <f t="shared" si="5"/>
        <v>5</v>
      </c>
      <c r="P76" s="125">
        <f t="shared" si="6"/>
        <v>11</v>
      </c>
    </row>
    <row r="77" spans="1:16" ht="12.6" customHeight="1">
      <c r="A77" s="143">
        <f t="shared" si="7"/>
        <v>72</v>
      </c>
      <c r="B77" s="137">
        <v>7</v>
      </c>
      <c r="C77" s="137">
        <v>0</v>
      </c>
      <c r="D77" s="137">
        <v>0</v>
      </c>
      <c r="E77" s="137">
        <v>0</v>
      </c>
      <c r="F77" s="137">
        <v>0</v>
      </c>
      <c r="G77" s="137">
        <v>0</v>
      </c>
      <c r="H77" s="125">
        <f t="shared" si="4"/>
        <v>7</v>
      </c>
      <c r="I77" s="137">
        <v>15</v>
      </c>
      <c r="J77" s="137">
        <v>0</v>
      </c>
      <c r="K77" s="137">
        <v>2</v>
      </c>
      <c r="L77" s="137">
        <v>0</v>
      </c>
      <c r="M77" s="137">
        <v>0</v>
      </c>
      <c r="N77" s="137">
        <v>1</v>
      </c>
      <c r="O77" s="125">
        <f t="shared" si="5"/>
        <v>18</v>
      </c>
      <c r="P77" s="125">
        <f t="shared" si="6"/>
        <v>25</v>
      </c>
    </row>
    <row r="78" spans="1:16" ht="12.6" customHeight="1">
      <c r="A78" s="143">
        <f t="shared" si="7"/>
        <v>73</v>
      </c>
      <c r="B78" s="137">
        <v>5</v>
      </c>
      <c r="C78" s="137">
        <v>0</v>
      </c>
      <c r="D78" s="137">
        <v>0</v>
      </c>
      <c r="E78" s="137">
        <v>0</v>
      </c>
      <c r="F78" s="137">
        <v>0</v>
      </c>
      <c r="G78" s="137">
        <v>0</v>
      </c>
      <c r="H78" s="125">
        <f t="shared" si="4"/>
        <v>5</v>
      </c>
      <c r="I78" s="137">
        <v>6</v>
      </c>
      <c r="J78" s="137">
        <v>0</v>
      </c>
      <c r="K78" s="137">
        <v>0</v>
      </c>
      <c r="L78" s="137">
        <v>0</v>
      </c>
      <c r="M78" s="137">
        <v>0</v>
      </c>
      <c r="N78" s="137">
        <v>1</v>
      </c>
      <c r="O78" s="125">
        <f t="shared" si="5"/>
        <v>7</v>
      </c>
      <c r="P78" s="125">
        <f t="shared" si="6"/>
        <v>12</v>
      </c>
    </row>
    <row r="79" spans="1:16" ht="12.6" customHeight="1">
      <c r="A79" s="143">
        <f t="shared" si="7"/>
        <v>74</v>
      </c>
      <c r="B79" s="137">
        <v>11</v>
      </c>
      <c r="C79" s="137">
        <v>0</v>
      </c>
      <c r="D79" s="137">
        <v>0</v>
      </c>
      <c r="E79" s="137">
        <v>0</v>
      </c>
      <c r="F79" s="137">
        <v>0</v>
      </c>
      <c r="G79" s="137">
        <v>0</v>
      </c>
      <c r="H79" s="125">
        <f t="shared" si="4"/>
        <v>11</v>
      </c>
      <c r="I79" s="137">
        <v>2</v>
      </c>
      <c r="J79" s="137">
        <v>0</v>
      </c>
      <c r="K79" s="137">
        <v>2</v>
      </c>
      <c r="L79" s="137">
        <v>0</v>
      </c>
      <c r="M79" s="137">
        <v>1</v>
      </c>
      <c r="N79" s="137">
        <v>0</v>
      </c>
      <c r="O79" s="125">
        <f t="shared" si="5"/>
        <v>5</v>
      </c>
      <c r="P79" s="125">
        <f t="shared" si="6"/>
        <v>16</v>
      </c>
    </row>
    <row r="80" spans="1:16" ht="12.6" customHeight="1">
      <c r="A80" s="143">
        <f t="shared" si="7"/>
        <v>75</v>
      </c>
      <c r="B80" s="137">
        <v>6</v>
      </c>
      <c r="C80" s="137">
        <v>0</v>
      </c>
      <c r="D80" s="137">
        <v>0</v>
      </c>
      <c r="E80" s="137">
        <v>0</v>
      </c>
      <c r="F80" s="137">
        <v>1</v>
      </c>
      <c r="G80" s="137">
        <v>0</v>
      </c>
      <c r="H80" s="125">
        <f t="shared" si="4"/>
        <v>7</v>
      </c>
      <c r="I80" s="137">
        <v>4</v>
      </c>
      <c r="J80" s="137">
        <v>0</v>
      </c>
      <c r="K80" s="137">
        <v>4</v>
      </c>
      <c r="L80" s="137">
        <v>0</v>
      </c>
      <c r="M80" s="137">
        <v>0</v>
      </c>
      <c r="N80" s="137">
        <v>1</v>
      </c>
      <c r="O80" s="125">
        <f t="shared" si="5"/>
        <v>9</v>
      </c>
      <c r="P80" s="125">
        <f t="shared" si="6"/>
        <v>16</v>
      </c>
    </row>
    <row r="81" spans="1:16" ht="12.6" customHeight="1">
      <c r="A81" s="143">
        <f t="shared" si="7"/>
        <v>76</v>
      </c>
      <c r="B81" s="137">
        <v>3</v>
      </c>
      <c r="C81" s="137">
        <v>0</v>
      </c>
      <c r="D81" s="137">
        <v>0</v>
      </c>
      <c r="E81" s="137">
        <v>0</v>
      </c>
      <c r="F81" s="137">
        <v>0</v>
      </c>
      <c r="G81" s="137">
        <v>0</v>
      </c>
      <c r="H81" s="125">
        <f t="shared" si="4"/>
        <v>3</v>
      </c>
      <c r="I81" s="137">
        <v>6</v>
      </c>
      <c r="J81" s="137">
        <v>0</v>
      </c>
      <c r="K81" s="137">
        <v>0</v>
      </c>
      <c r="L81" s="137">
        <v>0</v>
      </c>
      <c r="M81" s="137">
        <v>0</v>
      </c>
      <c r="N81" s="137">
        <v>0</v>
      </c>
      <c r="O81" s="125">
        <f t="shared" si="5"/>
        <v>6</v>
      </c>
      <c r="P81" s="125">
        <f t="shared" si="6"/>
        <v>9</v>
      </c>
    </row>
    <row r="82" spans="1:16" ht="12.6" customHeight="1">
      <c r="A82" s="143">
        <f t="shared" si="7"/>
        <v>77</v>
      </c>
      <c r="B82" s="137">
        <v>5</v>
      </c>
      <c r="C82" s="137">
        <v>0</v>
      </c>
      <c r="D82" s="137">
        <v>0</v>
      </c>
      <c r="E82" s="137">
        <v>0</v>
      </c>
      <c r="F82" s="137">
        <v>0</v>
      </c>
      <c r="G82" s="137">
        <v>0</v>
      </c>
      <c r="H82" s="125">
        <f t="shared" si="4"/>
        <v>5</v>
      </c>
      <c r="I82" s="137">
        <v>0</v>
      </c>
      <c r="J82" s="137">
        <v>0</v>
      </c>
      <c r="K82" s="137">
        <v>0</v>
      </c>
      <c r="L82" s="137">
        <v>0</v>
      </c>
      <c r="M82" s="137">
        <v>1</v>
      </c>
      <c r="N82" s="137">
        <v>2</v>
      </c>
      <c r="O82" s="125">
        <f t="shared" si="5"/>
        <v>3</v>
      </c>
      <c r="P82" s="125">
        <f t="shared" si="6"/>
        <v>8</v>
      </c>
    </row>
    <row r="83" spans="1:16" ht="12.6" customHeight="1">
      <c r="A83" s="143">
        <f t="shared" si="7"/>
        <v>78</v>
      </c>
      <c r="B83" s="137">
        <v>5</v>
      </c>
      <c r="C83" s="137">
        <v>0</v>
      </c>
      <c r="D83" s="137">
        <v>0</v>
      </c>
      <c r="E83" s="137">
        <v>0</v>
      </c>
      <c r="F83" s="137">
        <v>0</v>
      </c>
      <c r="G83" s="137">
        <v>1</v>
      </c>
      <c r="H83" s="125">
        <f t="shared" si="4"/>
        <v>6</v>
      </c>
      <c r="I83" s="137">
        <v>4</v>
      </c>
      <c r="J83" s="137">
        <v>0</v>
      </c>
      <c r="K83" s="137">
        <v>0</v>
      </c>
      <c r="L83" s="137">
        <v>0</v>
      </c>
      <c r="M83" s="137">
        <v>1</v>
      </c>
      <c r="N83" s="137">
        <v>0</v>
      </c>
      <c r="O83" s="125">
        <f t="shared" si="5"/>
        <v>5</v>
      </c>
      <c r="P83" s="125">
        <f t="shared" si="6"/>
        <v>11</v>
      </c>
    </row>
    <row r="84" spans="1:16" ht="12.6" customHeight="1">
      <c r="A84" s="143">
        <f t="shared" si="7"/>
        <v>79</v>
      </c>
      <c r="B84" s="137">
        <v>8</v>
      </c>
      <c r="C84" s="137">
        <v>0</v>
      </c>
      <c r="D84" s="137">
        <v>0</v>
      </c>
      <c r="E84" s="137">
        <v>0</v>
      </c>
      <c r="F84" s="137">
        <v>0</v>
      </c>
      <c r="G84" s="137">
        <v>0</v>
      </c>
      <c r="H84" s="125">
        <f t="shared" si="4"/>
        <v>8</v>
      </c>
      <c r="I84" s="137">
        <v>4</v>
      </c>
      <c r="J84" s="137">
        <v>0</v>
      </c>
      <c r="K84" s="137">
        <v>0</v>
      </c>
      <c r="L84" s="137">
        <v>0</v>
      </c>
      <c r="M84" s="137">
        <v>0</v>
      </c>
      <c r="N84" s="137">
        <v>0</v>
      </c>
      <c r="O84" s="125">
        <f t="shared" si="5"/>
        <v>4</v>
      </c>
      <c r="P84" s="125">
        <f t="shared" si="6"/>
        <v>12</v>
      </c>
    </row>
    <row r="85" spans="1:16" ht="12.6" customHeight="1">
      <c r="A85" s="143" t="s">
        <v>3231</v>
      </c>
      <c r="B85" s="137">
        <v>29</v>
      </c>
      <c r="C85" s="137">
        <v>0</v>
      </c>
      <c r="D85" s="137">
        <v>0</v>
      </c>
      <c r="E85" s="137">
        <v>0</v>
      </c>
      <c r="F85" s="137">
        <v>0</v>
      </c>
      <c r="G85" s="137">
        <v>0</v>
      </c>
      <c r="H85" s="125">
        <f t="shared" si="4"/>
        <v>29</v>
      </c>
      <c r="I85" s="137">
        <v>34</v>
      </c>
      <c r="J85" s="137">
        <v>0</v>
      </c>
      <c r="K85" s="137">
        <v>0</v>
      </c>
      <c r="L85" s="137">
        <v>0</v>
      </c>
      <c r="M85" s="137">
        <v>1</v>
      </c>
      <c r="N85" s="137">
        <v>1</v>
      </c>
      <c r="O85" s="125">
        <f t="shared" si="5"/>
        <v>36</v>
      </c>
      <c r="P85" s="125">
        <f t="shared" si="6"/>
        <v>65</v>
      </c>
    </row>
    <row r="86" spans="1:16" ht="22.5" customHeight="1" collapsed="1">
      <c r="A86" s="290" t="s">
        <v>1010</v>
      </c>
      <c r="B86" s="128">
        <f t="shared" ref="B86:P86" si="8">SUM(B5:B85)</f>
        <v>526</v>
      </c>
      <c r="C86" s="128">
        <f t="shared" si="8"/>
        <v>0</v>
      </c>
      <c r="D86" s="128">
        <f t="shared" si="8"/>
        <v>297</v>
      </c>
      <c r="E86" s="128">
        <f t="shared" si="8"/>
        <v>222</v>
      </c>
      <c r="F86" s="128">
        <f t="shared" si="8"/>
        <v>35</v>
      </c>
      <c r="G86" s="128">
        <f t="shared" si="8"/>
        <v>21</v>
      </c>
      <c r="H86" s="128">
        <f t="shared" si="8"/>
        <v>1101</v>
      </c>
      <c r="I86" s="128">
        <f t="shared" si="8"/>
        <v>660</v>
      </c>
      <c r="J86" s="128">
        <f t="shared" si="8"/>
        <v>4</v>
      </c>
      <c r="K86" s="128">
        <f t="shared" si="8"/>
        <v>549</v>
      </c>
      <c r="L86" s="128">
        <f t="shared" si="8"/>
        <v>452</v>
      </c>
      <c r="M86" s="128">
        <f t="shared" si="8"/>
        <v>228</v>
      </c>
      <c r="N86" s="128">
        <f t="shared" si="8"/>
        <v>103</v>
      </c>
      <c r="O86" s="128">
        <f t="shared" si="8"/>
        <v>1996</v>
      </c>
      <c r="P86" s="128">
        <f t="shared" si="8"/>
        <v>3097</v>
      </c>
    </row>
  </sheetData>
  <mergeCells count="6">
    <mergeCell ref="A1:P1"/>
    <mergeCell ref="A3:A4"/>
    <mergeCell ref="B3:H3"/>
    <mergeCell ref="I3:O3"/>
    <mergeCell ref="P3:P4"/>
    <mergeCell ref="A2:P2"/>
  </mergeCells>
  <printOptions horizontalCentered="1" verticalCentered="1"/>
  <pageMargins left="0" right="0" top="0" bottom="0" header="0" footer="0"/>
  <pageSetup paperSize="9" scale="64" orientation="portrait" r:id="rId1"/>
  <headerFooter alignWithMargins="0"/>
  <ignoredErrors>
    <ignoredError sqref="H5" formulaRange="1"/>
  </ignoredErrors>
</worksheet>
</file>

<file path=xl/worksheets/sheet25.xml><?xml version="1.0" encoding="utf-8"?>
<worksheet xmlns="http://schemas.openxmlformats.org/spreadsheetml/2006/main" xmlns:r="http://schemas.openxmlformats.org/officeDocument/2006/relationships">
  <sheetPr>
    <tabColor theme="0" tint="-0.249977111117893"/>
  </sheetPr>
  <dimension ref="A1:P79"/>
  <sheetViews>
    <sheetView showGridLines="0" workbookViewId="0">
      <pane xSplit="1" ySplit="4" topLeftCell="B5" activePane="bottomRight" state="frozen"/>
      <selection activeCell="A30" sqref="A30:I33"/>
      <selection pane="topRight" activeCell="A30" sqref="A30:I33"/>
      <selection pane="bottomLeft" activeCell="A30" sqref="A30:I33"/>
      <selection pane="bottomRight" activeCell="Q5" sqref="Q5"/>
    </sheetView>
  </sheetViews>
  <sheetFormatPr defaultColWidth="9.140625" defaultRowHeight="12.75"/>
  <cols>
    <col min="1" max="1" width="7.85546875" style="120" bestFit="1" customWidth="1"/>
    <col min="2" max="8" width="7.85546875" style="120" customWidth="1"/>
    <col min="9" max="15" width="7.7109375" style="120" customWidth="1"/>
    <col min="16" max="16" width="8.28515625" style="120" customWidth="1"/>
    <col min="17" max="16384" width="9.140625" style="120"/>
  </cols>
  <sheetData>
    <row r="1" spans="1:16" ht="25.5" customHeight="1">
      <c r="A1" s="813" t="s">
        <v>3088</v>
      </c>
      <c r="B1" s="813"/>
      <c r="C1" s="813"/>
      <c r="D1" s="813"/>
      <c r="E1" s="813"/>
      <c r="F1" s="813"/>
      <c r="G1" s="813"/>
      <c r="H1" s="813"/>
      <c r="I1" s="813"/>
      <c r="J1" s="813"/>
      <c r="K1" s="813"/>
      <c r="L1" s="813"/>
      <c r="M1" s="813"/>
      <c r="N1" s="813"/>
      <c r="O1" s="813"/>
      <c r="P1" s="813"/>
    </row>
    <row r="2" spans="1:16">
      <c r="A2" s="904" t="s">
        <v>3050</v>
      </c>
      <c r="B2" s="904"/>
      <c r="C2" s="904"/>
      <c r="D2" s="904"/>
      <c r="E2" s="904"/>
      <c r="F2" s="904"/>
      <c r="G2" s="904"/>
      <c r="H2" s="904"/>
      <c r="I2" s="904"/>
      <c r="J2" s="904"/>
      <c r="K2" s="904"/>
      <c r="L2" s="904"/>
      <c r="M2" s="904"/>
      <c r="N2" s="904"/>
      <c r="O2" s="904"/>
      <c r="P2" s="904"/>
    </row>
    <row r="3" spans="1:16" ht="37.5" customHeight="1">
      <c r="A3" s="896" t="s">
        <v>2935</v>
      </c>
      <c r="B3" s="898" t="s">
        <v>3108</v>
      </c>
      <c r="C3" s="899"/>
      <c r="D3" s="899"/>
      <c r="E3" s="899"/>
      <c r="F3" s="899"/>
      <c r="G3" s="899"/>
      <c r="H3" s="817"/>
      <c r="I3" s="900" t="s">
        <v>3187</v>
      </c>
      <c r="J3" s="901"/>
      <c r="K3" s="901"/>
      <c r="L3" s="901"/>
      <c r="M3" s="901"/>
      <c r="N3" s="901"/>
      <c r="O3" s="902"/>
      <c r="P3" s="890" t="s">
        <v>3115</v>
      </c>
    </row>
    <row r="4" spans="1:16" ht="35.25" customHeight="1">
      <c r="A4" s="897"/>
      <c r="B4" s="320" t="s">
        <v>2821</v>
      </c>
      <c r="C4" s="320" t="s">
        <v>2822</v>
      </c>
      <c r="D4" s="320" t="s">
        <v>2823</v>
      </c>
      <c r="E4" s="320" t="s">
        <v>2824</v>
      </c>
      <c r="F4" s="320" t="s">
        <v>2825</v>
      </c>
      <c r="G4" s="320" t="s">
        <v>2826</v>
      </c>
      <c r="H4" s="323" t="s">
        <v>1010</v>
      </c>
      <c r="I4" s="320" t="s">
        <v>2821</v>
      </c>
      <c r="J4" s="320" t="s">
        <v>2822</v>
      </c>
      <c r="K4" s="320" t="s">
        <v>2823</v>
      </c>
      <c r="L4" s="320" t="s">
        <v>2824</v>
      </c>
      <c r="M4" s="320" t="s">
        <v>2825</v>
      </c>
      <c r="N4" s="320" t="s">
        <v>2826</v>
      </c>
      <c r="O4" s="323" t="s">
        <v>1010</v>
      </c>
      <c r="P4" s="903"/>
    </row>
    <row r="5" spans="1:16">
      <c r="A5" s="143">
        <v>7</v>
      </c>
      <c r="B5" s="145">
        <v>0</v>
      </c>
      <c r="C5" s="145">
        <v>0</v>
      </c>
      <c r="D5" s="145">
        <v>0</v>
      </c>
      <c r="E5" s="145">
        <v>1</v>
      </c>
      <c r="F5" s="145">
        <v>0</v>
      </c>
      <c r="G5" s="145">
        <v>0</v>
      </c>
      <c r="H5" s="125">
        <f t="shared" ref="H5:H68" si="0">SUM(B5:G5)</f>
        <v>1</v>
      </c>
      <c r="I5" s="137">
        <v>0</v>
      </c>
      <c r="J5" s="137">
        <v>0</v>
      </c>
      <c r="K5" s="137">
        <v>0</v>
      </c>
      <c r="L5" s="137">
        <v>0</v>
      </c>
      <c r="M5" s="137">
        <v>0</v>
      </c>
      <c r="N5" s="137">
        <v>0</v>
      </c>
      <c r="O5" s="125">
        <f t="shared" ref="O5:O68" si="1">SUM(I5:N5)</f>
        <v>0</v>
      </c>
      <c r="P5" s="125">
        <f t="shared" ref="P5:P68" si="2">H5+O5</f>
        <v>1</v>
      </c>
    </row>
    <row r="6" spans="1:16">
      <c r="A6" s="143">
        <f t="shared" ref="A6:A63" si="3">+A5+1</f>
        <v>8</v>
      </c>
      <c r="B6" s="145">
        <v>0</v>
      </c>
      <c r="C6" s="145">
        <v>0</v>
      </c>
      <c r="D6" s="145">
        <v>0</v>
      </c>
      <c r="E6" s="145">
        <v>1</v>
      </c>
      <c r="F6" s="145">
        <v>0</v>
      </c>
      <c r="G6" s="145">
        <v>0</v>
      </c>
      <c r="H6" s="125">
        <f t="shared" si="0"/>
        <v>1</v>
      </c>
      <c r="I6" s="137">
        <v>0</v>
      </c>
      <c r="J6" s="137">
        <v>0</v>
      </c>
      <c r="K6" s="137">
        <v>0</v>
      </c>
      <c r="L6" s="137">
        <v>0</v>
      </c>
      <c r="M6" s="137">
        <v>0</v>
      </c>
      <c r="N6" s="137">
        <v>0</v>
      </c>
      <c r="O6" s="125">
        <f t="shared" si="1"/>
        <v>0</v>
      </c>
      <c r="P6" s="125">
        <f t="shared" si="2"/>
        <v>1</v>
      </c>
    </row>
    <row r="7" spans="1:16">
      <c r="A7" s="143">
        <f t="shared" si="3"/>
        <v>9</v>
      </c>
      <c r="B7" s="145">
        <v>0</v>
      </c>
      <c r="C7" s="145">
        <v>0</v>
      </c>
      <c r="D7" s="145">
        <v>0</v>
      </c>
      <c r="E7" s="145">
        <v>0</v>
      </c>
      <c r="F7" s="145">
        <v>0</v>
      </c>
      <c r="G7" s="145">
        <v>0</v>
      </c>
      <c r="H7" s="125">
        <f t="shared" si="0"/>
        <v>0</v>
      </c>
      <c r="I7" s="137">
        <v>0</v>
      </c>
      <c r="J7" s="137">
        <v>0</v>
      </c>
      <c r="K7" s="137">
        <v>0</v>
      </c>
      <c r="L7" s="137">
        <v>0</v>
      </c>
      <c r="M7" s="137">
        <v>0</v>
      </c>
      <c r="N7" s="137">
        <v>0</v>
      </c>
      <c r="O7" s="125">
        <f t="shared" si="1"/>
        <v>0</v>
      </c>
      <c r="P7" s="125">
        <f t="shared" si="2"/>
        <v>0</v>
      </c>
    </row>
    <row r="8" spans="1:16">
      <c r="A8" s="143">
        <f t="shared" si="3"/>
        <v>10</v>
      </c>
      <c r="B8" s="145">
        <v>0</v>
      </c>
      <c r="C8" s="145">
        <v>0</v>
      </c>
      <c r="D8" s="145">
        <v>0</v>
      </c>
      <c r="E8" s="145">
        <v>0</v>
      </c>
      <c r="F8" s="145">
        <v>0</v>
      </c>
      <c r="G8" s="145">
        <v>0</v>
      </c>
      <c r="H8" s="125">
        <f t="shared" si="0"/>
        <v>0</v>
      </c>
      <c r="I8" s="137">
        <v>0</v>
      </c>
      <c r="J8" s="137">
        <v>0</v>
      </c>
      <c r="K8" s="137">
        <v>0</v>
      </c>
      <c r="L8" s="137">
        <v>0</v>
      </c>
      <c r="M8" s="137">
        <v>0</v>
      </c>
      <c r="N8" s="137">
        <v>0</v>
      </c>
      <c r="O8" s="125">
        <f t="shared" si="1"/>
        <v>0</v>
      </c>
      <c r="P8" s="125">
        <f t="shared" si="2"/>
        <v>0</v>
      </c>
    </row>
    <row r="9" spans="1:16">
      <c r="A9" s="143">
        <f t="shared" si="3"/>
        <v>11</v>
      </c>
      <c r="B9" s="137">
        <v>0</v>
      </c>
      <c r="C9" s="137">
        <v>0</v>
      </c>
      <c r="D9" s="137">
        <v>0</v>
      </c>
      <c r="E9" s="137">
        <v>0</v>
      </c>
      <c r="F9" s="137">
        <v>0</v>
      </c>
      <c r="G9" s="137">
        <v>0</v>
      </c>
      <c r="H9" s="125">
        <f t="shared" si="0"/>
        <v>0</v>
      </c>
      <c r="I9" s="137">
        <v>0</v>
      </c>
      <c r="J9" s="137">
        <v>0</v>
      </c>
      <c r="K9" s="137">
        <v>0</v>
      </c>
      <c r="L9" s="137">
        <v>0</v>
      </c>
      <c r="M9" s="137">
        <v>0</v>
      </c>
      <c r="N9" s="137">
        <v>0</v>
      </c>
      <c r="O9" s="125">
        <f t="shared" si="1"/>
        <v>0</v>
      </c>
      <c r="P9" s="125">
        <f t="shared" si="2"/>
        <v>0</v>
      </c>
    </row>
    <row r="10" spans="1:16">
      <c r="A10" s="143">
        <f t="shared" si="3"/>
        <v>12</v>
      </c>
      <c r="B10" s="137">
        <v>0</v>
      </c>
      <c r="C10" s="137">
        <v>0</v>
      </c>
      <c r="D10" s="137">
        <v>0</v>
      </c>
      <c r="E10" s="137">
        <v>0</v>
      </c>
      <c r="F10" s="137">
        <v>0</v>
      </c>
      <c r="G10" s="137">
        <v>0</v>
      </c>
      <c r="H10" s="125">
        <f t="shared" si="0"/>
        <v>0</v>
      </c>
      <c r="I10" s="137">
        <v>0</v>
      </c>
      <c r="J10" s="137">
        <v>0</v>
      </c>
      <c r="K10" s="137">
        <v>0</v>
      </c>
      <c r="L10" s="137">
        <v>0</v>
      </c>
      <c r="M10" s="137">
        <v>0</v>
      </c>
      <c r="N10" s="137">
        <v>0</v>
      </c>
      <c r="O10" s="125">
        <f t="shared" si="1"/>
        <v>0</v>
      </c>
      <c r="P10" s="125">
        <f t="shared" si="2"/>
        <v>0</v>
      </c>
    </row>
    <row r="11" spans="1:16">
      <c r="A11" s="143">
        <f t="shared" si="3"/>
        <v>13</v>
      </c>
      <c r="B11" s="137">
        <v>0</v>
      </c>
      <c r="C11" s="137">
        <v>0</v>
      </c>
      <c r="D11" s="137">
        <v>0</v>
      </c>
      <c r="E11" s="137">
        <v>1</v>
      </c>
      <c r="F11" s="137">
        <v>0</v>
      </c>
      <c r="G11" s="137">
        <v>0</v>
      </c>
      <c r="H11" s="125">
        <f t="shared" si="0"/>
        <v>1</v>
      </c>
      <c r="I11" s="137">
        <v>0</v>
      </c>
      <c r="J11" s="137">
        <v>0</v>
      </c>
      <c r="K11" s="137">
        <v>0</v>
      </c>
      <c r="L11" s="137">
        <v>0</v>
      </c>
      <c r="M11" s="137">
        <v>0</v>
      </c>
      <c r="N11" s="137">
        <v>0</v>
      </c>
      <c r="O11" s="125">
        <f t="shared" si="1"/>
        <v>0</v>
      </c>
      <c r="P11" s="125">
        <f t="shared" si="2"/>
        <v>1</v>
      </c>
    </row>
    <row r="12" spans="1:16">
      <c r="A12" s="143">
        <f t="shared" si="3"/>
        <v>14</v>
      </c>
      <c r="B12" s="137">
        <v>0</v>
      </c>
      <c r="C12" s="137">
        <v>0</v>
      </c>
      <c r="D12" s="137">
        <v>0</v>
      </c>
      <c r="E12" s="137">
        <v>0</v>
      </c>
      <c r="F12" s="137">
        <v>0</v>
      </c>
      <c r="G12" s="137">
        <v>0</v>
      </c>
      <c r="H12" s="125">
        <f t="shared" si="0"/>
        <v>0</v>
      </c>
      <c r="I12" s="137">
        <v>0</v>
      </c>
      <c r="J12" s="137">
        <v>0</v>
      </c>
      <c r="K12" s="137">
        <v>0</v>
      </c>
      <c r="L12" s="137">
        <v>0</v>
      </c>
      <c r="M12" s="137">
        <v>0</v>
      </c>
      <c r="N12" s="137">
        <v>0</v>
      </c>
      <c r="O12" s="125">
        <f t="shared" si="1"/>
        <v>0</v>
      </c>
      <c r="P12" s="125">
        <f t="shared" si="2"/>
        <v>0</v>
      </c>
    </row>
    <row r="13" spans="1:16">
      <c r="A13" s="143">
        <f t="shared" si="3"/>
        <v>15</v>
      </c>
      <c r="B13" s="137">
        <v>0</v>
      </c>
      <c r="C13" s="137">
        <v>0</v>
      </c>
      <c r="D13" s="137">
        <v>1</v>
      </c>
      <c r="E13" s="137">
        <v>0</v>
      </c>
      <c r="F13" s="137">
        <v>0</v>
      </c>
      <c r="G13" s="137">
        <v>0</v>
      </c>
      <c r="H13" s="125">
        <f t="shared" si="0"/>
        <v>1</v>
      </c>
      <c r="I13" s="137">
        <v>0</v>
      </c>
      <c r="J13" s="137">
        <v>0</v>
      </c>
      <c r="K13" s="137">
        <v>0</v>
      </c>
      <c r="L13" s="137">
        <v>0</v>
      </c>
      <c r="M13" s="137">
        <v>0</v>
      </c>
      <c r="N13" s="137">
        <v>0</v>
      </c>
      <c r="O13" s="125">
        <f t="shared" si="1"/>
        <v>0</v>
      </c>
      <c r="P13" s="125">
        <f t="shared" si="2"/>
        <v>1</v>
      </c>
    </row>
    <row r="14" spans="1:16">
      <c r="A14" s="143">
        <f t="shared" si="3"/>
        <v>16</v>
      </c>
      <c r="B14" s="137">
        <v>0</v>
      </c>
      <c r="C14" s="137">
        <v>0</v>
      </c>
      <c r="D14" s="137">
        <v>0</v>
      </c>
      <c r="E14" s="137">
        <v>0</v>
      </c>
      <c r="F14" s="137">
        <v>0</v>
      </c>
      <c r="G14" s="137">
        <v>0</v>
      </c>
      <c r="H14" s="125">
        <f t="shared" si="0"/>
        <v>0</v>
      </c>
      <c r="I14" s="137">
        <v>0</v>
      </c>
      <c r="J14" s="137">
        <v>0</v>
      </c>
      <c r="K14" s="137">
        <v>0</v>
      </c>
      <c r="L14" s="137">
        <v>0</v>
      </c>
      <c r="M14" s="137">
        <v>0</v>
      </c>
      <c r="N14" s="137">
        <v>0</v>
      </c>
      <c r="O14" s="125">
        <f t="shared" si="1"/>
        <v>0</v>
      </c>
      <c r="P14" s="125">
        <f t="shared" si="2"/>
        <v>0</v>
      </c>
    </row>
    <row r="15" spans="1:16">
      <c r="A15" s="143">
        <f t="shared" si="3"/>
        <v>17</v>
      </c>
      <c r="B15" s="137">
        <v>0</v>
      </c>
      <c r="C15" s="137">
        <v>0</v>
      </c>
      <c r="D15" s="137">
        <v>1</v>
      </c>
      <c r="E15" s="137">
        <v>0</v>
      </c>
      <c r="F15" s="137">
        <v>0</v>
      </c>
      <c r="G15" s="137">
        <v>0</v>
      </c>
      <c r="H15" s="125">
        <f t="shared" si="0"/>
        <v>1</v>
      </c>
      <c r="I15" s="137">
        <v>0</v>
      </c>
      <c r="J15" s="137">
        <v>0</v>
      </c>
      <c r="K15" s="137">
        <v>0</v>
      </c>
      <c r="L15" s="137">
        <v>0</v>
      </c>
      <c r="M15" s="137">
        <v>0</v>
      </c>
      <c r="N15" s="137">
        <v>0</v>
      </c>
      <c r="O15" s="125">
        <f t="shared" si="1"/>
        <v>0</v>
      </c>
      <c r="P15" s="125">
        <f t="shared" si="2"/>
        <v>1</v>
      </c>
    </row>
    <row r="16" spans="1:16">
      <c r="A16" s="143">
        <f t="shared" si="3"/>
        <v>18</v>
      </c>
      <c r="B16" s="137">
        <v>0</v>
      </c>
      <c r="C16" s="137">
        <v>0</v>
      </c>
      <c r="D16" s="137">
        <v>0</v>
      </c>
      <c r="E16" s="137">
        <v>0</v>
      </c>
      <c r="F16" s="137">
        <v>0</v>
      </c>
      <c r="G16" s="137">
        <v>0</v>
      </c>
      <c r="H16" s="125">
        <f t="shared" si="0"/>
        <v>0</v>
      </c>
      <c r="I16" s="137">
        <v>0</v>
      </c>
      <c r="J16" s="137">
        <v>0</v>
      </c>
      <c r="K16" s="137">
        <v>0</v>
      </c>
      <c r="L16" s="137">
        <v>0</v>
      </c>
      <c r="M16" s="137">
        <v>0</v>
      </c>
      <c r="N16" s="137">
        <v>0</v>
      </c>
      <c r="O16" s="125">
        <f t="shared" si="1"/>
        <v>0</v>
      </c>
      <c r="P16" s="125">
        <f t="shared" si="2"/>
        <v>0</v>
      </c>
    </row>
    <row r="17" spans="1:16">
      <c r="A17" s="143">
        <f t="shared" si="3"/>
        <v>19</v>
      </c>
      <c r="B17" s="137">
        <v>0</v>
      </c>
      <c r="C17" s="137">
        <v>0</v>
      </c>
      <c r="D17" s="137">
        <v>1</v>
      </c>
      <c r="E17" s="137">
        <v>1</v>
      </c>
      <c r="F17" s="137">
        <v>0</v>
      </c>
      <c r="G17" s="137">
        <v>0</v>
      </c>
      <c r="H17" s="125">
        <f t="shared" si="0"/>
        <v>2</v>
      </c>
      <c r="I17" s="137">
        <v>0</v>
      </c>
      <c r="J17" s="137">
        <v>0</v>
      </c>
      <c r="K17" s="137">
        <v>2</v>
      </c>
      <c r="L17" s="137">
        <v>0</v>
      </c>
      <c r="M17" s="137">
        <v>0</v>
      </c>
      <c r="N17" s="137">
        <v>0</v>
      </c>
      <c r="O17" s="125">
        <f t="shared" si="1"/>
        <v>2</v>
      </c>
      <c r="P17" s="125">
        <f t="shared" si="2"/>
        <v>4</v>
      </c>
    </row>
    <row r="18" spans="1:16">
      <c r="A18" s="143">
        <f t="shared" si="3"/>
        <v>20</v>
      </c>
      <c r="B18" s="137">
        <v>0</v>
      </c>
      <c r="C18" s="137">
        <v>0</v>
      </c>
      <c r="D18" s="137">
        <v>1</v>
      </c>
      <c r="E18" s="137">
        <v>0</v>
      </c>
      <c r="F18" s="137">
        <v>0</v>
      </c>
      <c r="G18" s="137">
        <v>0</v>
      </c>
      <c r="H18" s="125">
        <f t="shared" si="0"/>
        <v>1</v>
      </c>
      <c r="I18" s="137">
        <v>0</v>
      </c>
      <c r="J18" s="137">
        <v>0</v>
      </c>
      <c r="K18" s="137">
        <v>0</v>
      </c>
      <c r="L18" s="137">
        <v>0</v>
      </c>
      <c r="M18" s="137">
        <v>0</v>
      </c>
      <c r="N18" s="137">
        <v>0</v>
      </c>
      <c r="O18" s="125">
        <f t="shared" si="1"/>
        <v>0</v>
      </c>
      <c r="P18" s="125">
        <f t="shared" si="2"/>
        <v>1</v>
      </c>
    </row>
    <row r="19" spans="1:16">
      <c r="A19" s="143">
        <f t="shared" si="3"/>
        <v>21</v>
      </c>
      <c r="B19" s="137">
        <v>0</v>
      </c>
      <c r="C19" s="137">
        <v>0</v>
      </c>
      <c r="D19" s="137">
        <v>2</v>
      </c>
      <c r="E19" s="137">
        <v>0</v>
      </c>
      <c r="F19" s="137">
        <v>0</v>
      </c>
      <c r="G19" s="137">
        <v>0</v>
      </c>
      <c r="H19" s="125">
        <f t="shared" si="0"/>
        <v>2</v>
      </c>
      <c r="I19" s="137">
        <v>0</v>
      </c>
      <c r="J19" s="137">
        <v>0</v>
      </c>
      <c r="K19" s="137">
        <v>0</v>
      </c>
      <c r="L19" s="137">
        <v>0</v>
      </c>
      <c r="M19" s="137">
        <v>0</v>
      </c>
      <c r="N19" s="137">
        <v>0</v>
      </c>
      <c r="O19" s="125">
        <f t="shared" si="1"/>
        <v>0</v>
      </c>
      <c r="P19" s="125">
        <f t="shared" si="2"/>
        <v>2</v>
      </c>
    </row>
    <row r="20" spans="1:16">
      <c r="A20" s="143">
        <f t="shared" si="3"/>
        <v>22</v>
      </c>
      <c r="B20" s="137">
        <v>0</v>
      </c>
      <c r="C20" s="137">
        <v>0</v>
      </c>
      <c r="D20" s="137">
        <v>3</v>
      </c>
      <c r="E20" s="137">
        <v>0</v>
      </c>
      <c r="F20" s="137">
        <v>0</v>
      </c>
      <c r="G20" s="137">
        <v>0</v>
      </c>
      <c r="H20" s="125">
        <f t="shared" si="0"/>
        <v>3</v>
      </c>
      <c r="I20" s="137">
        <v>0</v>
      </c>
      <c r="J20" s="137">
        <v>0</v>
      </c>
      <c r="K20" s="137">
        <v>0</v>
      </c>
      <c r="L20" s="137">
        <v>0</v>
      </c>
      <c r="M20" s="137">
        <v>0</v>
      </c>
      <c r="N20" s="137">
        <v>0</v>
      </c>
      <c r="O20" s="125">
        <f t="shared" si="1"/>
        <v>0</v>
      </c>
      <c r="P20" s="125">
        <f t="shared" si="2"/>
        <v>3</v>
      </c>
    </row>
    <row r="21" spans="1:16">
      <c r="A21" s="143">
        <f t="shared" si="3"/>
        <v>23</v>
      </c>
      <c r="B21" s="137">
        <v>0</v>
      </c>
      <c r="C21" s="137">
        <v>0</v>
      </c>
      <c r="D21" s="137">
        <v>0</v>
      </c>
      <c r="E21" s="137">
        <v>0</v>
      </c>
      <c r="F21" s="137">
        <v>0</v>
      </c>
      <c r="G21" s="137">
        <v>0</v>
      </c>
      <c r="H21" s="125">
        <f t="shared" si="0"/>
        <v>0</v>
      </c>
      <c r="I21" s="137">
        <v>0</v>
      </c>
      <c r="J21" s="137">
        <v>0</v>
      </c>
      <c r="K21" s="137">
        <v>0</v>
      </c>
      <c r="L21" s="137">
        <v>0</v>
      </c>
      <c r="M21" s="137">
        <v>0</v>
      </c>
      <c r="N21" s="137">
        <v>0</v>
      </c>
      <c r="O21" s="125">
        <f t="shared" si="1"/>
        <v>0</v>
      </c>
      <c r="P21" s="125">
        <f t="shared" si="2"/>
        <v>0</v>
      </c>
    </row>
    <row r="22" spans="1:16">
      <c r="A22" s="143">
        <f t="shared" si="3"/>
        <v>24</v>
      </c>
      <c r="B22" s="137">
        <v>0</v>
      </c>
      <c r="C22" s="137">
        <v>0</v>
      </c>
      <c r="D22" s="137">
        <v>1</v>
      </c>
      <c r="E22" s="137">
        <v>0</v>
      </c>
      <c r="F22" s="137">
        <v>0</v>
      </c>
      <c r="G22" s="137">
        <v>0</v>
      </c>
      <c r="H22" s="125">
        <f t="shared" si="0"/>
        <v>1</v>
      </c>
      <c r="I22" s="137">
        <v>0</v>
      </c>
      <c r="J22" s="137">
        <v>0</v>
      </c>
      <c r="K22" s="137">
        <v>0</v>
      </c>
      <c r="L22" s="137">
        <v>0</v>
      </c>
      <c r="M22" s="137">
        <v>0</v>
      </c>
      <c r="N22" s="137">
        <v>0</v>
      </c>
      <c r="O22" s="125">
        <f t="shared" si="1"/>
        <v>0</v>
      </c>
      <c r="P22" s="125">
        <f t="shared" si="2"/>
        <v>1</v>
      </c>
    </row>
    <row r="23" spans="1:16">
      <c r="A23" s="143">
        <f t="shared" si="3"/>
        <v>25</v>
      </c>
      <c r="B23" s="137">
        <v>0</v>
      </c>
      <c r="C23" s="137">
        <v>0</v>
      </c>
      <c r="D23" s="137">
        <v>0</v>
      </c>
      <c r="E23" s="137">
        <v>0</v>
      </c>
      <c r="F23" s="137">
        <v>0</v>
      </c>
      <c r="G23" s="137">
        <v>0</v>
      </c>
      <c r="H23" s="125">
        <f t="shared" si="0"/>
        <v>0</v>
      </c>
      <c r="I23" s="137">
        <v>0</v>
      </c>
      <c r="J23" s="137">
        <v>0</v>
      </c>
      <c r="K23" s="137">
        <v>0</v>
      </c>
      <c r="L23" s="137">
        <v>0</v>
      </c>
      <c r="M23" s="137">
        <v>0</v>
      </c>
      <c r="N23" s="137">
        <v>0</v>
      </c>
      <c r="O23" s="125">
        <f t="shared" si="1"/>
        <v>0</v>
      </c>
      <c r="P23" s="125">
        <f t="shared" si="2"/>
        <v>0</v>
      </c>
    </row>
    <row r="24" spans="1:16">
      <c r="A24" s="143">
        <f t="shared" si="3"/>
        <v>26</v>
      </c>
      <c r="B24" s="137">
        <v>0</v>
      </c>
      <c r="C24" s="137">
        <v>0</v>
      </c>
      <c r="D24" s="137">
        <v>1</v>
      </c>
      <c r="E24" s="137">
        <v>0</v>
      </c>
      <c r="F24" s="137">
        <v>0</v>
      </c>
      <c r="G24" s="137">
        <v>0</v>
      </c>
      <c r="H24" s="125">
        <f t="shared" si="0"/>
        <v>1</v>
      </c>
      <c r="I24" s="137">
        <v>0</v>
      </c>
      <c r="J24" s="137">
        <v>0</v>
      </c>
      <c r="K24" s="137">
        <v>0</v>
      </c>
      <c r="L24" s="137">
        <v>0</v>
      </c>
      <c r="M24" s="137">
        <v>0</v>
      </c>
      <c r="N24" s="137">
        <v>0</v>
      </c>
      <c r="O24" s="125">
        <f t="shared" si="1"/>
        <v>0</v>
      </c>
      <c r="P24" s="125">
        <f t="shared" si="2"/>
        <v>1</v>
      </c>
    </row>
    <row r="25" spans="1:16">
      <c r="A25" s="143">
        <f t="shared" si="3"/>
        <v>27</v>
      </c>
      <c r="B25" s="137">
        <v>0</v>
      </c>
      <c r="C25" s="137">
        <v>0</v>
      </c>
      <c r="D25" s="137">
        <v>0</v>
      </c>
      <c r="E25" s="137">
        <v>0</v>
      </c>
      <c r="F25" s="137">
        <v>0</v>
      </c>
      <c r="G25" s="137">
        <v>0</v>
      </c>
      <c r="H25" s="125">
        <f t="shared" si="0"/>
        <v>0</v>
      </c>
      <c r="I25" s="137">
        <v>0</v>
      </c>
      <c r="J25" s="137">
        <v>0</v>
      </c>
      <c r="K25" s="137">
        <v>0</v>
      </c>
      <c r="L25" s="137">
        <v>0</v>
      </c>
      <c r="M25" s="137">
        <v>0</v>
      </c>
      <c r="N25" s="137">
        <v>0</v>
      </c>
      <c r="O25" s="125">
        <f t="shared" si="1"/>
        <v>0</v>
      </c>
      <c r="P25" s="125">
        <f t="shared" si="2"/>
        <v>0</v>
      </c>
    </row>
    <row r="26" spans="1:16">
      <c r="A26" s="143">
        <f t="shared" si="3"/>
        <v>28</v>
      </c>
      <c r="B26" s="137">
        <v>0</v>
      </c>
      <c r="C26" s="137">
        <v>0</v>
      </c>
      <c r="D26" s="137">
        <v>0</v>
      </c>
      <c r="E26" s="137">
        <v>0</v>
      </c>
      <c r="F26" s="137">
        <v>0</v>
      </c>
      <c r="G26" s="137">
        <v>0</v>
      </c>
      <c r="H26" s="125">
        <f t="shared" si="0"/>
        <v>0</v>
      </c>
      <c r="I26" s="137">
        <v>0</v>
      </c>
      <c r="J26" s="137">
        <v>0</v>
      </c>
      <c r="K26" s="137">
        <v>0</v>
      </c>
      <c r="L26" s="137">
        <v>0</v>
      </c>
      <c r="M26" s="137">
        <v>0</v>
      </c>
      <c r="N26" s="137">
        <v>0</v>
      </c>
      <c r="O26" s="125">
        <f t="shared" si="1"/>
        <v>0</v>
      </c>
      <c r="P26" s="125">
        <f t="shared" si="2"/>
        <v>0</v>
      </c>
    </row>
    <row r="27" spans="1:16">
      <c r="A27" s="143">
        <f t="shared" si="3"/>
        <v>29</v>
      </c>
      <c r="B27" s="137">
        <v>0</v>
      </c>
      <c r="C27" s="137">
        <v>0</v>
      </c>
      <c r="D27" s="137">
        <v>0</v>
      </c>
      <c r="E27" s="137">
        <v>0</v>
      </c>
      <c r="F27" s="137">
        <v>0</v>
      </c>
      <c r="G27" s="137">
        <v>0</v>
      </c>
      <c r="H27" s="125">
        <f t="shared" si="0"/>
        <v>0</v>
      </c>
      <c r="I27" s="137">
        <v>0</v>
      </c>
      <c r="J27" s="137">
        <v>0</v>
      </c>
      <c r="K27" s="137">
        <v>0</v>
      </c>
      <c r="L27" s="137">
        <v>0</v>
      </c>
      <c r="M27" s="137">
        <v>0</v>
      </c>
      <c r="N27" s="137">
        <v>0</v>
      </c>
      <c r="O27" s="125">
        <f t="shared" si="1"/>
        <v>0</v>
      </c>
      <c r="P27" s="125">
        <f t="shared" si="2"/>
        <v>0</v>
      </c>
    </row>
    <row r="28" spans="1:16">
      <c r="A28" s="143">
        <f t="shared" si="3"/>
        <v>30</v>
      </c>
      <c r="B28" s="137">
        <v>0</v>
      </c>
      <c r="C28" s="137">
        <v>0</v>
      </c>
      <c r="D28" s="137">
        <v>0</v>
      </c>
      <c r="E28" s="137">
        <v>0</v>
      </c>
      <c r="F28" s="137">
        <v>0</v>
      </c>
      <c r="G28" s="137">
        <v>0</v>
      </c>
      <c r="H28" s="125">
        <f t="shared" si="0"/>
        <v>0</v>
      </c>
      <c r="I28" s="137">
        <v>0</v>
      </c>
      <c r="J28" s="137">
        <v>0</v>
      </c>
      <c r="K28" s="137">
        <v>0</v>
      </c>
      <c r="L28" s="137">
        <v>0</v>
      </c>
      <c r="M28" s="137">
        <v>0</v>
      </c>
      <c r="N28" s="137">
        <v>0</v>
      </c>
      <c r="O28" s="125">
        <f t="shared" si="1"/>
        <v>0</v>
      </c>
      <c r="P28" s="125">
        <f t="shared" si="2"/>
        <v>0</v>
      </c>
    </row>
    <row r="29" spans="1:16">
      <c r="A29" s="143">
        <f t="shared" si="3"/>
        <v>31</v>
      </c>
      <c r="B29" s="137">
        <v>0</v>
      </c>
      <c r="C29" s="137">
        <v>0</v>
      </c>
      <c r="D29" s="137">
        <v>0</v>
      </c>
      <c r="E29" s="137">
        <v>0</v>
      </c>
      <c r="F29" s="137">
        <v>0</v>
      </c>
      <c r="G29" s="137">
        <v>0</v>
      </c>
      <c r="H29" s="125">
        <f t="shared" si="0"/>
        <v>0</v>
      </c>
      <c r="I29" s="137">
        <v>0</v>
      </c>
      <c r="J29" s="137">
        <v>0</v>
      </c>
      <c r="K29" s="137">
        <v>0</v>
      </c>
      <c r="L29" s="137">
        <v>0</v>
      </c>
      <c r="M29" s="137">
        <v>0</v>
      </c>
      <c r="N29" s="137">
        <v>0</v>
      </c>
      <c r="O29" s="125">
        <f t="shared" si="1"/>
        <v>0</v>
      </c>
      <c r="P29" s="125">
        <f t="shared" si="2"/>
        <v>0</v>
      </c>
    </row>
    <row r="30" spans="1:16">
      <c r="A30" s="143">
        <f t="shared" si="3"/>
        <v>32</v>
      </c>
      <c r="B30" s="137">
        <v>0</v>
      </c>
      <c r="C30" s="137">
        <v>0</v>
      </c>
      <c r="D30" s="137">
        <v>1</v>
      </c>
      <c r="E30" s="137">
        <v>0</v>
      </c>
      <c r="F30" s="137">
        <v>0</v>
      </c>
      <c r="G30" s="137">
        <v>0</v>
      </c>
      <c r="H30" s="125">
        <f t="shared" si="0"/>
        <v>1</v>
      </c>
      <c r="I30" s="137">
        <v>0</v>
      </c>
      <c r="J30" s="137">
        <v>0</v>
      </c>
      <c r="K30" s="137">
        <v>0</v>
      </c>
      <c r="L30" s="137">
        <v>0</v>
      </c>
      <c r="M30" s="137">
        <v>0</v>
      </c>
      <c r="N30" s="137">
        <v>0</v>
      </c>
      <c r="O30" s="125">
        <f t="shared" si="1"/>
        <v>0</v>
      </c>
      <c r="P30" s="125">
        <f t="shared" si="2"/>
        <v>1</v>
      </c>
    </row>
    <row r="31" spans="1:16">
      <c r="A31" s="143">
        <f t="shared" si="3"/>
        <v>33</v>
      </c>
      <c r="B31" s="137">
        <v>0</v>
      </c>
      <c r="C31" s="137">
        <v>0</v>
      </c>
      <c r="D31" s="137">
        <v>0</v>
      </c>
      <c r="E31" s="137">
        <v>0</v>
      </c>
      <c r="F31" s="137">
        <v>0</v>
      </c>
      <c r="G31" s="137">
        <v>0</v>
      </c>
      <c r="H31" s="125">
        <f t="shared" si="0"/>
        <v>0</v>
      </c>
      <c r="I31" s="137">
        <v>0</v>
      </c>
      <c r="J31" s="137">
        <v>0</v>
      </c>
      <c r="K31" s="137">
        <v>0</v>
      </c>
      <c r="L31" s="137">
        <v>0</v>
      </c>
      <c r="M31" s="137">
        <v>0</v>
      </c>
      <c r="N31" s="137">
        <v>0</v>
      </c>
      <c r="O31" s="125">
        <f t="shared" si="1"/>
        <v>0</v>
      </c>
      <c r="P31" s="125">
        <f t="shared" si="2"/>
        <v>0</v>
      </c>
    </row>
    <row r="32" spans="1:16">
      <c r="A32" s="143">
        <f t="shared" si="3"/>
        <v>34</v>
      </c>
      <c r="B32" s="137">
        <v>0</v>
      </c>
      <c r="C32" s="137">
        <v>0</v>
      </c>
      <c r="D32" s="137">
        <v>0</v>
      </c>
      <c r="E32" s="137">
        <v>0</v>
      </c>
      <c r="F32" s="137">
        <v>0</v>
      </c>
      <c r="G32" s="137">
        <v>0</v>
      </c>
      <c r="H32" s="125">
        <f t="shared" si="0"/>
        <v>0</v>
      </c>
      <c r="I32" s="137">
        <v>0</v>
      </c>
      <c r="J32" s="137">
        <v>0</v>
      </c>
      <c r="K32" s="137">
        <v>0</v>
      </c>
      <c r="L32" s="137">
        <v>0</v>
      </c>
      <c r="M32" s="137">
        <v>0</v>
      </c>
      <c r="N32" s="137">
        <v>0</v>
      </c>
      <c r="O32" s="125">
        <f t="shared" si="1"/>
        <v>0</v>
      </c>
      <c r="P32" s="125">
        <f t="shared" si="2"/>
        <v>0</v>
      </c>
    </row>
    <row r="33" spans="1:16">
      <c r="A33" s="143">
        <f t="shared" si="3"/>
        <v>35</v>
      </c>
      <c r="B33" s="137">
        <v>0</v>
      </c>
      <c r="C33" s="137">
        <v>0</v>
      </c>
      <c r="D33" s="137">
        <v>0</v>
      </c>
      <c r="E33" s="137">
        <v>0</v>
      </c>
      <c r="F33" s="137">
        <v>0</v>
      </c>
      <c r="G33" s="137">
        <v>0</v>
      </c>
      <c r="H33" s="125">
        <f t="shared" si="0"/>
        <v>0</v>
      </c>
      <c r="I33" s="137">
        <v>0</v>
      </c>
      <c r="J33" s="137">
        <v>0</v>
      </c>
      <c r="K33" s="137">
        <v>0</v>
      </c>
      <c r="L33" s="137">
        <v>0</v>
      </c>
      <c r="M33" s="137">
        <v>0</v>
      </c>
      <c r="N33" s="137">
        <v>0</v>
      </c>
      <c r="O33" s="125">
        <f t="shared" si="1"/>
        <v>0</v>
      </c>
      <c r="P33" s="125">
        <f t="shared" si="2"/>
        <v>0</v>
      </c>
    </row>
    <row r="34" spans="1:16">
      <c r="A34" s="143">
        <f t="shared" si="3"/>
        <v>36</v>
      </c>
      <c r="B34" s="137">
        <v>0</v>
      </c>
      <c r="C34" s="137">
        <v>0</v>
      </c>
      <c r="D34" s="137">
        <v>0</v>
      </c>
      <c r="E34" s="137">
        <v>0</v>
      </c>
      <c r="F34" s="137">
        <v>0</v>
      </c>
      <c r="G34" s="137">
        <v>0</v>
      </c>
      <c r="H34" s="125">
        <f t="shared" si="0"/>
        <v>0</v>
      </c>
      <c r="I34" s="137">
        <v>0</v>
      </c>
      <c r="J34" s="137">
        <v>0</v>
      </c>
      <c r="K34" s="137">
        <v>0</v>
      </c>
      <c r="L34" s="137">
        <v>0</v>
      </c>
      <c r="M34" s="137">
        <v>0</v>
      </c>
      <c r="N34" s="137">
        <v>0</v>
      </c>
      <c r="O34" s="125">
        <f t="shared" si="1"/>
        <v>0</v>
      </c>
      <c r="P34" s="125">
        <f t="shared" si="2"/>
        <v>0</v>
      </c>
    </row>
    <row r="35" spans="1:16">
      <c r="A35" s="143">
        <f t="shared" si="3"/>
        <v>37</v>
      </c>
      <c r="B35" s="137">
        <v>0</v>
      </c>
      <c r="C35" s="137">
        <v>0</v>
      </c>
      <c r="D35" s="137">
        <v>3</v>
      </c>
      <c r="E35" s="137">
        <v>0</v>
      </c>
      <c r="F35" s="137">
        <v>0</v>
      </c>
      <c r="G35" s="137">
        <v>0</v>
      </c>
      <c r="H35" s="125">
        <f t="shared" si="0"/>
        <v>3</v>
      </c>
      <c r="I35" s="137">
        <v>0</v>
      </c>
      <c r="J35" s="137">
        <v>0</v>
      </c>
      <c r="K35" s="137">
        <v>2</v>
      </c>
      <c r="L35" s="137">
        <v>0</v>
      </c>
      <c r="M35" s="137">
        <v>0</v>
      </c>
      <c r="N35" s="137">
        <v>0</v>
      </c>
      <c r="O35" s="125">
        <f t="shared" si="1"/>
        <v>2</v>
      </c>
      <c r="P35" s="125">
        <f t="shared" si="2"/>
        <v>5</v>
      </c>
    </row>
    <row r="36" spans="1:16">
      <c r="A36" s="143">
        <f t="shared" si="3"/>
        <v>38</v>
      </c>
      <c r="B36" s="137">
        <v>0</v>
      </c>
      <c r="C36" s="137">
        <v>0</v>
      </c>
      <c r="D36" s="137">
        <v>0</v>
      </c>
      <c r="E36" s="137">
        <v>0</v>
      </c>
      <c r="F36" s="137">
        <v>0</v>
      </c>
      <c r="G36" s="137">
        <v>0</v>
      </c>
      <c r="H36" s="125">
        <f t="shared" si="0"/>
        <v>0</v>
      </c>
      <c r="I36" s="137">
        <v>0</v>
      </c>
      <c r="J36" s="137">
        <v>0</v>
      </c>
      <c r="K36" s="137">
        <v>0</v>
      </c>
      <c r="L36" s="137">
        <v>0</v>
      </c>
      <c r="M36" s="137">
        <v>0</v>
      </c>
      <c r="N36" s="137">
        <v>0</v>
      </c>
      <c r="O36" s="125">
        <f t="shared" si="1"/>
        <v>0</v>
      </c>
      <c r="P36" s="125">
        <f t="shared" si="2"/>
        <v>0</v>
      </c>
    </row>
    <row r="37" spans="1:16">
      <c r="A37" s="143">
        <f t="shared" si="3"/>
        <v>39</v>
      </c>
      <c r="B37" s="137">
        <v>0</v>
      </c>
      <c r="C37" s="137">
        <v>0</v>
      </c>
      <c r="D37" s="137">
        <v>1</v>
      </c>
      <c r="E37" s="137">
        <v>0</v>
      </c>
      <c r="F37" s="137">
        <v>0</v>
      </c>
      <c r="G37" s="137">
        <v>0</v>
      </c>
      <c r="H37" s="125">
        <f t="shared" si="0"/>
        <v>1</v>
      </c>
      <c r="I37" s="137">
        <v>2</v>
      </c>
      <c r="J37" s="137">
        <v>0</v>
      </c>
      <c r="K37" s="137">
        <v>2</v>
      </c>
      <c r="L37" s="137">
        <v>0</v>
      </c>
      <c r="M37" s="137">
        <v>0</v>
      </c>
      <c r="N37" s="137">
        <v>0</v>
      </c>
      <c r="O37" s="125">
        <f t="shared" si="1"/>
        <v>4</v>
      </c>
      <c r="P37" s="125">
        <f t="shared" si="2"/>
        <v>5</v>
      </c>
    </row>
    <row r="38" spans="1:16">
      <c r="A38" s="143">
        <f t="shared" si="3"/>
        <v>40</v>
      </c>
      <c r="B38" s="137">
        <v>1</v>
      </c>
      <c r="C38" s="137">
        <v>0</v>
      </c>
      <c r="D38" s="137">
        <v>1</v>
      </c>
      <c r="E38" s="137">
        <v>0</v>
      </c>
      <c r="F38" s="137">
        <v>0</v>
      </c>
      <c r="G38" s="137">
        <v>0</v>
      </c>
      <c r="H38" s="125">
        <f t="shared" si="0"/>
        <v>2</v>
      </c>
      <c r="I38" s="137">
        <v>0</v>
      </c>
      <c r="J38" s="137">
        <v>0</v>
      </c>
      <c r="K38" s="137">
        <v>4</v>
      </c>
      <c r="L38" s="137">
        <v>0</v>
      </c>
      <c r="M38" s="137">
        <v>0</v>
      </c>
      <c r="N38" s="137">
        <v>0</v>
      </c>
      <c r="O38" s="125">
        <f t="shared" si="1"/>
        <v>4</v>
      </c>
      <c r="P38" s="125">
        <f t="shared" si="2"/>
        <v>6</v>
      </c>
    </row>
    <row r="39" spans="1:16">
      <c r="A39" s="143">
        <f t="shared" si="3"/>
        <v>41</v>
      </c>
      <c r="B39" s="137">
        <v>0</v>
      </c>
      <c r="C39" s="137">
        <v>0</v>
      </c>
      <c r="D39" s="137">
        <v>1</v>
      </c>
      <c r="E39" s="137">
        <v>0</v>
      </c>
      <c r="F39" s="137">
        <v>0</v>
      </c>
      <c r="G39" s="137">
        <v>0</v>
      </c>
      <c r="H39" s="125">
        <f t="shared" si="0"/>
        <v>1</v>
      </c>
      <c r="I39" s="137">
        <v>0</v>
      </c>
      <c r="J39" s="137">
        <v>0</v>
      </c>
      <c r="K39" s="137">
        <v>2</v>
      </c>
      <c r="L39" s="137">
        <v>0</v>
      </c>
      <c r="M39" s="137">
        <v>0</v>
      </c>
      <c r="N39" s="137">
        <v>0</v>
      </c>
      <c r="O39" s="125">
        <f t="shared" si="1"/>
        <v>2</v>
      </c>
      <c r="P39" s="125">
        <f t="shared" si="2"/>
        <v>3</v>
      </c>
    </row>
    <row r="40" spans="1:16">
      <c r="A40" s="143">
        <f t="shared" si="3"/>
        <v>42</v>
      </c>
      <c r="B40" s="137">
        <v>0</v>
      </c>
      <c r="C40" s="137">
        <v>0</v>
      </c>
      <c r="D40" s="137">
        <v>2</v>
      </c>
      <c r="E40" s="137">
        <v>0</v>
      </c>
      <c r="F40" s="137">
        <v>0</v>
      </c>
      <c r="G40" s="137">
        <v>0</v>
      </c>
      <c r="H40" s="125">
        <f t="shared" si="0"/>
        <v>2</v>
      </c>
      <c r="I40" s="137">
        <v>0</v>
      </c>
      <c r="J40" s="137">
        <v>0</v>
      </c>
      <c r="K40" s="137">
        <v>0</v>
      </c>
      <c r="L40" s="137">
        <v>0</v>
      </c>
      <c r="M40" s="137">
        <v>0</v>
      </c>
      <c r="N40" s="137">
        <v>0</v>
      </c>
      <c r="O40" s="125">
        <f t="shared" si="1"/>
        <v>0</v>
      </c>
      <c r="P40" s="125">
        <f t="shared" si="2"/>
        <v>2</v>
      </c>
    </row>
    <row r="41" spans="1:16">
      <c r="A41" s="143">
        <f t="shared" si="3"/>
        <v>43</v>
      </c>
      <c r="B41" s="137">
        <v>0</v>
      </c>
      <c r="C41" s="137">
        <v>0</v>
      </c>
      <c r="D41" s="137">
        <v>2</v>
      </c>
      <c r="E41" s="137">
        <v>0</v>
      </c>
      <c r="F41" s="137">
        <v>0</v>
      </c>
      <c r="G41" s="137">
        <v>0</v>
      </c>
      <c r="H41" s="125">
        <f t="shared" si="0"/>
        <v>2</v>
      </c>
      <c r="I41" s="137">
        <v>0</v>
      </c>
      <c r="J41" s="137">
        <v>0</v>
      </c>
      <c r="K41" s="137">
        <v>0</v>
      </c>
      <c r="L41" s="137">
        <v>0</v>
      </c>
      <c r="M41" s="137">
        <v>0</v>
      </c>
      <c r="N41" s="137">
        <v>0</v>
      </c>
      <c r="O41" s="125">
        <f t="shared" si="1"/>
        <v>0</v>
      </c>
      <c r="P41" s="125">
        <f t="shared" si="2"/>
        <v>2</v>
      </c>
    </row>
    <row r="42" spans="1:16">
      <c r="A42" s="143">
        <f t="shared" si="3"/>
        <v>44</v>
      </c>
      <c r="B42" s="137">
        <v>0</v>
      </c>
      <c r="C42" s="137">
        <v>0</v>
      </c>
      <c r="D42" s="137">
        <v>2</v>
      </c>
      <c r="E42" s="137">
        <v>0</v>
      </c>
      <c r="F42" s="137">
        <v>0</v>
      </c>
      <c r="G42" s="137">
        <v>0</v>
      </c>
      <c r="H42" s="125">
        <f t="shared" si="0"/>
        <v>2</v>
      </c>
      <c r="I42" s="137">
        <v>0</v>
      </c>
      <c r="J42" s="137">
        <v>0</v>
      </c>
      <c r="K42" s="137">
        <v>0</v>
      </c>
      <c r="L42" s="137">
        <v>0</v>
      </c>
      <c r="M42" s="137">
        <v>0</v>
      </c>
      <c r="N42" s="137">
        <v>0</v>
      </c>
      <c r="O42" s="125">
        <f t="shared" si="1"/>
        <v>0</v>
      </c>
      <c r="P42" s="125">
        <f t="shared" si="2"/>
        <v>2</v>
      </c>
    </row>
    <row r="43" spans="1:16">
      <c r="A43" s="143">
        <f t="shared" si="3"/>
        <v>45</v>
      </c>
      <c r="B43" s="137">
        <v>0</v>
      </c>
      <c r="C43" s="137">
        <v>0</v>
      </c>
      <c r="D43" s="137">
        <v>0</v>
      </c>
      <c r="E43" s="137">
        <v>0</v>
      </c>
      <c r="F43" s="137">
        <v>0</v>
      </c>
      <c r="G43" s="137">
        <v>0</v>
      </c>
      <c r="H43" s="125">
        <f t="shared" si="0"/>
        <v>0</v>
      </c>
      <c r="I43" s="137">
        <v>0</v>
      </c>
      <c r="J43" s="137">
        <v>0</v>
      </c>
      <c r="K43" s="137">
        <v>0</v>
      </c>
      <c r="L43" s="137">
        <v>0</v>
      </c>
      <c r="M43" s="137">
        <v>0</v>
      </c>
      <c r="N43" s="137">
        <v>0</v>
      </c>
      <c r="O43" s="125">
        <f t="shared" si="1"/>
        <v>0</v>
      </c>
      <c r="P43" s="125">
        <f t="shared" si="2"/>
        <v>0</v>
      </c>
    </row>
    <row r="44" spans="1:16">
      <c r="A44" s="143">
        <f t="shared" si="3"/>
        <v>46</v>
      </c>
      <c r="B44" s="137">
        <v>0</v>
      </c>
      <c r="C44" s="137">
        <v>0</v>
      </c>
      <c r="D44" s="137">
        <v>2</v>
      </c>
      <c r="E44" s="137">
        <v>0</v>
      </c>
      <c r="F44" s="137">
        <v>0</v>
      </c>
      <c r="G44" s="137">
        <v>0</v>
      </c>
      <c r="H44" s="125">
        <f t="shared" si="0"/>
        <v>2</v>
      </c>
      <c r="I44" s="137">
        <v>0</v>
      </c>
      <c r="J44" s="137">
        <v>0</v>
      </c>
      <c r="K44" s="137">
        <v>2</v>
      </c>
      <c r="L44" s="137">
        <v>0</v>
      </c>
      <c r="M44" s="137">
        <v>0</v>
      </c>
      <c r="N44" s="137">
        <v>0</v>
      </c>
      <c r="O44" s="125">
        <f t="shared" si="1"/>
        <v>2</v>
      </c>
      <c r="P44" s="125">
        <f t="shared" si="2"/>
        <v>4</v>
      </c>
    </row>
    <row r="45" spans="1:16">
      <c r="A45" s="143">
        <f t="shared" si="3"/>
        <v>47</v>
      </c>
      <c r="B45" s="137">
        <v>0</v>
      </c>
      <c r="C45" s="137">
        <v>0</v>
      </c>
      <c r="D45" s="137">
        <v>1</v>
      </c>
      <c r="E45" s="137">
        <v>0</v>
      </c>
      <c r="F45" s="137">
        <v>0</v>
      </c>
      <c r="G45" s="137">
        <v>0</v>
      </c>
      <c r="H45" s="125">
        <f t="shared" si="0"/>
        <v>1</v>
      </c>
      <c r="I45" s="137">
        <v>0</v>
      </c>
      <c r="J45" s="137">
        <v>0</v>
      </c>
      <c r="K45" s="137">
        <v>0</v>
      </c>
      <c r="L45" s="137">
        <v>0</v>
      </c>
      <c r="M45" s="137">
        <v>0</v>
      </c>
      <c r="N45" s="137">
        <v>0</v>
      </c>
      <c r="O45" s="125">
        <f t="shared" si="1"/>
        <v>0</v>
      </c>
      <c r="P45" s="125">
        <f t="shared" si="2"/>
        <v>1</v>
      </c>
    </row>
    <row r="46" spans="1:16">
      <c r="A46" s="143">
        <f t="shared" si="3"/>
        <v>48</v>
      </c>
      <c r="B46" s="137">
        <v>0</v>
      </c>
      <c r="C46" s="137">
        <v>0</v>
      </c>
      <c r="D46" s="137">
        <v>1</v>
      </c>
      <c r="E46" s="137">
        <v>0</v>
      </c>
      <c r="F46" s="137">
        <v>0</v>
      </c>
      <c r="G46" s="137">
        <v>0</v>
      </c>
      <c r="H46" s="125">
        <f t="shared" si="0"/>
        <v>1</v>
      </c>
      <c r="I46" s="137">
        <v>0</v>
      </c>
      <c r="J46" s="137">
        <v>0</v>
      </c>
      <c r="K46" s="137">
        <v>0</v>
      </c>
      <c r="L46" s="137">
        <v>0</v>
      </c>
      <c r="M46" s="137">
        <v>0</v>
      </c>
      <c r="N46" s="137">
        <v>0</v>
      </c>
      <c r="O46" s="125">
        <f t="shared" si="1"/>
        <v>0</v>
      </c>
      <c r="P46" s="125">
        <f t="shared" si="2"/>
        <v>1</v>
      </c>
    </row>
    <row r="47" spans="1:16">
      <c r="A47" s="143">
        <f t="shared" si="3"/>
        <v>49</v>
      </c>
      <c r="B47" s="137">
        <v>0</v>
      </c>
      <c r="C47" s="137">
        <v>0</v>
      </c>
      <c r="D47" s="137">
        <v>1</v>
      </c>
      <c r="E47" s="137">
        <v>0</v>
      </c>
      <c r="F47" s="137">
        <v>0</v>
      </c>
      <c r="G47" s="137">
        <v>0</v>
      </c>
      <c r="H47" s="125">
        <f t="shared" si="0"/>
        <v>1</v>
      </c>
      <c r="I47" s="137">
        <v>0</v>
      </c>
      <c r="J47" s="137">
        <v>0</v>
      </c>
      <c r="K47" s="137">
        <v>0</v>
      </c>
      <c r="L47" s="137">
        <v>2</v>
      </c>
      <c r="M47" s="137">
        <v>0</v>
      </c>
      <c r="N47" s="137">
        <v>0</v>
      </c>
      <c r="O47" s="125">
        <f t="shared" si="1"/>
        <v>2</v>
      </c>
      <c r="P47" s="125">
        <f t="shared" si="2"/>
        <v>3</v>
      </c>
    </row>
    <row r="48" spans="1:16">
      <c r="A48" s="143">
        <f t="shared" si="3"/>
        <v>50</v>
      </c>
      <c r="B48" s="137">
        <v>4</v>
      </c>
      <c r="C48" s="137">
        <v>0</v>
      </c>
      <c r="D48" s="137">
        <v>1</v>
      </c>
      <c r="E48" s="137">
        <v>0</v>
      </c>
      <c r="F48" s="137">
        <v>0</v>
      </c>
      <c r="G48" s="137">
        <v>0</v>
      </c>
      <c r="H48" s="125">
        <f t="shared" si="0"/>
        <v>5</v>
      </c>
      <c r="I48" s="137">
        <v>0</v>
      </c>
      <c r="J48" s="137">
        <v>0</v>
      </c>
      <c r="K48" s="137">
        <v>0</v>
      </c>
      <c r="L48" s="137">
        <v>0</v>
      </c>
      <c r="M48" s="137">
        <v>0</v>
      </c>
      <c r="N48" s="137">
        <v>0</v>
      </c>
      <c r="O48" s="125">
        <f t="shared" si="1"/>
        <v>0</v>
      </c>
      <c r="P48" s="125">
        <f t="shared" si="2"/>
        <v>5</v>
      </c>
    </row>
    <row r="49" spans="1:16">
      <c r="A49" s="143">
        <f t="shared" si="3"/>
        <v>51</v>
      </c>
      <c r="B49" s="137">
        <v>0</v>
      </c>
      <c r="C49" s="137">
        <v>0</v>
      </c>
      <c r="D49" s="137">
        <v>1</v>
      </c>
      <c r="E49" s="137">
        <v>0</v>
      </c>
      <c r="F49" s="137">
        <v>0</v>
      </c>
      <c r="G49" s="137">
        <v>0</v>
      </c>
      <c r="H49" s="125">
        <f t="shared" si="0"/>
        <v>1</v>
      </c>
      <c r="I49" s="137">
        <v>0</v>
      </c>
      <c r="J49" s="137">
        <v>0</v>
      </c>
      <c r="K49" s="137">
        <v>0</v>
      </c>
      <c r="L49" s="137">
        <v>0</v>
      </c>
      <c r="M49" s="137">
        <v>0</v>
      </c>
      <c r="N49" s="137">
        <v>0</v>
      </c>
      <c r="O49" s="125">
        <f t="shared" si="1"/>
        <v>0</v>
      </c>
      <c r="P49" s="125">
        <f t="shared" si="2"/>
        <v>1</v>
      </c>
    </row>
    <row r="50" spans="1:16">
      <c r="A50" s="143">
        <f t="shared" si="3"/>
        <v>52</v>
      </c>
      <c r="B50" s="137">
        <v>0</v>
      </c>
      <c r="C50" s="137">
        <v>0</v>
      </c>
      <c r="D50" s="137">
        <v>2</v>
      </c>
      <c r="E50" s="137">
        <v>0</v>
      </c>
      <c r="F50" s="137">
        <v>0</v>
      </c>
      <c r="G50" s="137">
        <v>0</v>
      </c>
      <c r="H50" s="125">
        <f t="shared" si="0"/>
        <v>2</v>
      </c>
      <c r="I50" s="137">
        <v>2</v>
      </c>
      <c r="J50" s="137">
        <v>0</v>
      </c>
      <c r="K50" s="137">
        <v>0</v>
      </c>
      <c r="L50" s="137">
        <v>0</v>
      </c>
      <c r="M50" s="137">
        <v>0</v>
      </c>
      <c r="N50" s="137">
        <v>0</v>
      </c>
      <c r="O50" s="125">
        <f t="shared" si="1"/>
        <v>2</v>
      </c>
      <c r="P50" s="125">
        <f t="shared" si="2"/>
        <v>4</v>
      </c>
    </row>
    <row r="51" spans="1:16">
      <c r="A51" s="143">
        <f t="shared" si="3"/>
        <v>53</v>
      </c>
      <c r="B51" s="137">
        <v>0</v>
      </c>
      <c r="C51" s="137">
        <v>0</v>
      </c>
      <c r="D51" s="137">
        <v>1</v>
      </c>
      <c r="E51" s="137">
        <v>0</v>
      </c>
      <c r="F51" s="137">
        <v>0</v>
      </c>
      <c r="G51" s="137">
        <v>0</v>
      </c>
      <c r="H51" s="125">
        <f t="shared" si="0"/>
        <v>1</v>
      </c>
      <c r="I51" s="137">
        <v>0</v>
      </c>
      <c r="J51" s="137">
        <v>0</v>
      </c>
      <c r="K51" s="137">
        <v>2</v>
      </c>
      <c r="L51" s="137">
        <v>0</v>
      </c>
      <c r="M51" s="137">
        <v>0</v>
      </c>
      <c r="N51" s="137">
        <v>0</v>
      </c>
      <c r="O51" s="125">
        <f t="shared" si="1"/>
        <v>2</v>
      </c>
      <c r="P51" s="125">
        <f t="shared" si="2"/>
        <v>3</v>
      </c>
    </row>
    <row r="52" spans="1:16">
      <c r="A52" s="143">
        <f t="shared" si="3"/>
        <v>54</v>
      </c>
      <c r="B52" s="137">
        <v>0</v>
      </c>
      <c r="C52" s="137">
        <v>0</v>
      </c>
      <c r="D52" s="137">
        <v>0</v>
      </c>
      <c r="E52" s="137">
        <v>0</v>
      </c>
      <c r="F52" s="137">
        <v>0</v>
      </c>
      <c r="G52" s="137">
        <v>0</v>
      </c>
      <c r="H52" s="125">
        <f t="shared" si="0"/>
        <v>0</v>
      </c>
      <c r="I52" s="137">
        <v>0</v>
      </c>
      <c r="J52" s="137">
        <v>0</v>
      </c>
      <c r="K52" s="137">
        <v>0</v>
      </c>
      <c r="L52" s="137">
        <v>0</v>
      </c>
      <c r="M52" s="137">
        <v>0</v>
      </c>
      <c r="N52" s="137">
        <v>0</v>
      </c>
      <c r="O52" s="125">
        <f t="shared" si="1"/>
        <v>0</v>
      </c>
      <c r="P52" s="125">
        <f t="shared" si="2"/>
        <v>0</v>
      </c>
    </row>
    <row r="53" spans="1:16">
      <c r="A53" s="143">
        <f t="shared" si="3"/>
        <v>55</v>
      </c>
      <c r="B53" s="137">
        <v>0</v>
      </c>
      <c r="C53" s="137">
        <v>0</v>
      </c>
      <c r="D53" s="137">
        <v>1</v>
      </c>
      <c r="E53" s="137">
        <v>0</v>
      </c>
      <c r="F53" s="137">
        <v>0</v>
      </c>
      <c r="G53" s="137">
        <v>0</v>
      </c>
      <c r="H53" s="125">
        <f t="shared" si="0"/>
        <v>1</v>
      </c>
      <c r="I53" s="137">
        <v>4</v>
      </c>
      <c r="J53" s="137">
        <v>0</v>
      </c>
      <c r="K53" s="137">
        <v>0</v>
      </c>
      <c r="L53" s="137">
        <v>0</v>
      </c>
      <c r="M53" s="137">
        <v>0</v>
      </c>
      <c r="N53" s="137">
        <v>0</v>
      </c>
      <c r="O53" s="125">
        <f t="shared" si="1"/>
        <v>4</v>
      </c>
      <c r="P53" s="125">
        <f t="shared" si="2"/>
        <v>5</v>
      </c>
    </row>
    <row r="54" spans="1:16">
      <c r="A54" s="143">
        <f t="shared" si="3"/>
        <v>56</v>
      </c>
      <c r="B54" s="137">
        <v>3</v>
      </c>
      <c r="C54" s="137">
        <v>0</v>
      </c>
      <c r="D54" s="137">
        <v>1</v>
      </c>
      <c r="E54" s="137">
        <v>0</v>
      </c>
      <c r="F54" s="137">
        <v>0</v>
      </c>
      <c r="G54" s="137">
        <v>0</v>
      </c>
      <c r="H54" s="125">
        <f t="shared" si="0"/>
        <v>4</v>
      </c>
      <c r="I54" s="137">
        <v>0</v>
      </c>
      <c r="J54" s="137">
        <v>0</v>
      </c>
      <c r="K54" s="137">
        <v>4</v>
      </c>
      <c r="L54" s="137">
        <v>0</v>
      </c>
      <c r="M54" s="137">
        <v>0</v>
      </c>
      <c r="N54" s="137">
        <v>0</v>
      </c>
      <c r="O54" s="125">
        <f t="shared" si="1"/>
        <v>4</v>
      </c>
      <c r="P54" s="125">
        <f t="shared" si="2"/>
        <v>8</v>
      </c>
    </row>
    <row r="55" spans="1:16">
      <c r="A55" s="143">
        <f t="shared" si="3"/>
        <v>57</v>
      </c>
      <c r="B55" s="137">
        <v>5</v>
      </c>
      <c r="C55" s="137">
        <v>0</v>
      </c>
      <c r="D55" s="137">
        <v>0</v>
      </c>
      <c r="E55" s="137">
        <v>0</v>
      </c>
      <c r="F55" s="137">
        <v>0</v>
      </c>
      <c r="G55" s="137">
        <v>0</v>
      </c>
      <c r="H55" s="125">
        <f t="shared" si="0"/>
        <v>5</v>
      </c>
      <c r="I55" s="137">
        <v>2</v>
      </c>
      <c r="J55" s="137">
        <v>0</v>
      </c>
      <c r="K55" s="137">
        <v>5</v>
      </c>
      <c r="L55" s="137">
        <v>0</v>
      </c>
      <c r="M55" s="137">
        <v>0</v>
      </c>
      <c r="N55" s="137">
        <v>1</v>
      </c>
      <c r="O55" s="125">
        <f t="shared" si="1"/>
        <v>8</v>
      </c>
      <c r="P55" s="125">
        <f t="shared" si="2"/>
        <v>13</v>
      </c>
    </row>
    <row r="56" spans="1:16">
      <c r="A56" s="143">
        <f t="shared" si="3"/>
        <v>58</v>
      </c>
      <c r="B56" s="137">
        <v>1</v>
      </c>
      <c r="C56" s="137">
        <v>0</v>
      </c>
      <c r="D56" s="137">
        <v>0</v>
      </c>
      <c r="E56" s="137">
        <v>0</v>
      </c>
      <c r="F56" s="137">
        <v>0</v>
      </c>
      <c r="G56" s="137">
        <v>0</v>
      </c>
      <c r="H56" s="125">
        <f t="shared" si="0"/>
        <v>1</v>
      </c>
      <c r="I56" s="137">
        <v>2</v>
      </c>
      <c r="J56" s="137">
        <v>0</v>
      </c>
      <c r="K56" s="137">
        <v>0</v>
      </c>
      <c r="L56" s="137">
        <v>0</v>
      </c>
      <c r="M56" s="137">
        <v>1</v>
      </c>
      <c r="N56" s="137">
        <v>0</v>
      </c>
      <c r="O56" s="125">
        <f t="shared" si="1"/>
        <v>3</v>
      </c>
      <c r="P56" s="125">
        <f t="shared" si="2"/>
        <v>4</v>
      </c>
    </row>
    <row r="57" spans="1:16">
      <c r="A57" s="143">
        <f t="shared" si="3"/>
        <v>59</v>
      </c>
      <c r="B57" s="137">
        <v>4</v>
      </c>
      <c r="C57" s="137">
        <v>0</v>
      </c>
      <c r="D57" s="137">
        <v>0</v>
      </c>
      <c r="E57" s="137">
        <v>0</v>
      </c>
      <c r="F57" s="137">
        <v>0</v>
      </c>
      <c r="G57" s="137">
        <v>0</v>
      </c>
      <c r="H57" s="125">
        <f t="shared" si="0"/>
        <v>4</v>
      </c>
      <c r="I57" s="137">
        <v>4</v>
      </c>
      <c r="J57" s="137">
        <v>0</v>
      </c>
      <c r="K57" s="137">
        <v>2</v>
      </c>
      <c r="L57" s="137">
        <v>0</v>
      </c>
      <c r="M57" s="137">
        <v>0</v>
      </c>
      <c r="N57" s="137">
        <v>0</v>
      </c>
      <c r="O57" s="125">
        <f t="shared" si="1"/>
        <v>6</v>
      </c>
      <c r="P57" s="125">
        <f t="shared" si="2"/>
        <v>10</v>
      </c>
    </row>
    <row r="58" spans="1:16">
      <c r="A58" s="143">
        <f t="shared" si="3"/>
        <v>60</v>
      </c>
      <c r="B58" s="137">
        <v>3</v>
      </c>
      <c r="C58" s="137">
        <v>0</v>
      </c>
      <c r="D58" s="137">
        <v>0</v>
      </c>
      <c r="E58" s="137">
        <v>0</v>
      </c>
      <c r="F58" s="137">
        <v>0</v>
      </c>
      <c r="G58" s="137">
        <v>0</v>
      </c>
      <c r="H58" s="125">
        <f t="shared" si="0"/>
        <v>3</v>
      </c>
      <c r="I58" s="137">
        <v>2</v>
      </c>
      <c r="J58" s="137">
        <v>0</v>
      </c>
      <c r="K58" s="137">
        <v>0</v>
      </c>
      <c r="L58" s="137">
        <v>0</v>
      </c>
      <c r="M58" s="137">
        <v>0</v>
      </c>
      <c r="N58" s="137">
        <v>0</v>
      </c>
      <c r="O58" s="125">
        <f t="shared" si="1"/>
        <v>2</v>
      </c>
      <c r="P58" s="125">
        <f t="shared" si="2"/>
        <v>5</v>
      </c>
    </row>
    <row r="59" spans="1:16">
      <c r="A59" s="143">
        <f t="shared" si="3"/>
        <v>61</v>
      </c>
      <c r="B59" s="137">
        <v>3</v>
      </c>
      <c r="C59" s="137">
        <v>0</v>
      </c>
      <c r="D59" s="137">
        <v>0</v>
      </c>
      <c r="E59" s="137">
        <v>0</v>
      </c>
      <c r="F59" s="137">
        <v>0</v>
      </c>
      <c r="G59" s="137">
        <v>0</v>
      </c>
      <c r="H59" s="125">
        <f t="shared" si="0"/>
        <v>3</v>
      </c>
      <c r="I59" s="137">
        <v>0</v>
      </c>
      <c r="J59" s="137">
        <v>0</v>
      </c>
      <c r="K59" s="137">
        <v>2</v>
      </c>
      <c r="L59" s="137">
        <v>0</v>
      </c>
      <c r="M59" s="137">
        <v>1</v>
      </c>
      <c r="N59" s="137">
        <v>0</v>
      </c>
      <c r="O59" s="125">
        <f t="shared" si="1"/>
        <v>3</v>
      </c>
      <c r="P59" s="125">
        <f t="shared" si="2"/>
        <v>6</v>
      </c>
    </row>
    <row r="60" spans="1:16">
      <c r="A60" s="143">
        <f t="shared" si="3"/>
        <v>62</v>
      </c>
      <c r="B60" s="137">
        <v>2</v>
      </c>
      <c r="C60" s="137">
        <v>0</v>
      </c>
      <c r="D60" s="137">
        <v>1</v>
      </c>
      <c r="E60" s="137">
        <v>0</v>
      </c>
      <c r="F60" s="137">
        <v>0</v>
      </c>
      <c r="G60" s="137">
        <v>0</v>
      </c>
      <c r="H60" s="125">
        <f t="shared" si="0"/>
        <v>3</v>
      </c>
      <c r="I60" s="137">
        <v>2</v>
      </c>
      <c r="J60" s="137">
        <v>0</v>
      </c>
      <c r="K60" s="137">
        <v>0</v>
      </c>
      <c r="L60" s="137">
        <v>0</v>
      </c>
      <c r="M60" s="137">
        <v>0</v>
      </c>
      <c r="N60" s="137">
        <v>0</v>
      </c>
      <c r="O60" s="125">
        <f t="shared" si="1"/>
        <v>2</v>
      </c>
      <c r="P60" s="125">
        <f t="shared" si="2"/>
        <v>5</v>
      </c>
    </row>
    <row r="61" spans="1:16">
      <c r="A61" s="143">
        <f t="shared" si="3"/>
        <v>63</v>
      </c>
      <c r="B61" s="137">
        <v>1</v>
      </c>
      <c r="C61" s="137">
        <v>0</v>
      </c>
      <c r="D61" s="137">
        <v>0</v>
      </c>
      <c r="E61" s="137">
        <v>0</v>
      </c>
      <c r="F61" s="137">
        <v>0</v>
      </c>
      <c r="G61" s="137">
        <v>0</v>
      </c>
      <c r="H61" s="125">
        <f t="shared" si="0"/>
        <v>1</v>
      </c>
      <c r="I61" s="137">
        <v>0</v>
      </c>
      <c r="J61" s="137">
        <v>0</v>
      </c>
      <c r="K61" s="137">
        <v>0</v>
      </c>
      <c r="L61" s="137">
        <v>0</v>
      </c>
      <c r="M61" s="137">
        <v>0</v>
      </c>
      <c r="N61" s="137">
        <v>0</v>
      </c>
      <c r="O61" s="125">
        <f t="shared" si="1"/>
        <v>0</v>
      </c>
      <c r="P61" s="125">
        <f t="shared" si="2"/>
        <v>1</v>
      </c>
    </row>
    <row r="62" spans="1:16">
      <c r="A62" s="143">
        <f t="shared" si="3"/>
        <v>64</v>
      </c>
      <c r="B62" s="137">
        <v>6</v>
      </c>
      <c r="C62" s="137">
        <v>0</v>
      </c>
      <c r="D62" s="137">
        <v>0</v>
      </c>
      <c r="E62" s="137">
        <v>0</v>
      </c>
      <c r="F62" s="137">
        <v>0</v>
      </c>
      <c r="G62" s="137">
        <v>0</v>
      </c>
      <c r="H62" s="125">
        <f t="shared" si="0"/>
        <v>6</v>
      </c>
      <c r="I62" s="137">
        <v>0</v>
      </c>
      <c r="J62" s="137">
        <v>0</v>
      </c>
      <c r="K62" s="137">
        <v>0</v>
      </c>
      <c r="L62" s="137">
        <v>0</v>
      </c>
      <c r="M62" s="137">
        <v>0</v>
      </c>
      <c r="N62" s="137">
        <v>0</v>
      </c>
      <c r="O62" s="125">
        <f t="shared" si="1"/>
        <v>0</v>
      </c>
      <c r="P62" s="125">
        <f t="shared" si="2"/>
        <v>6</v>
      </c>
    </row>
    <row r="63" spans="1:16">
      <c r="A63" s="143">
        <f t="shared" si="3"/>
        <v>65</v>
      </c>
      <c r="B63" s="137">
        <v>2</v>
      </c>
      <c r="C63" s="137">
        <v>0</v>
      </c>
      <c r="D63" s="137">
        <v>0</v>
      </c>
      <c r="E63" s="137">
        <v>0</v>
      </c>
      <c r="F63" s="137">
        <v>0</v>
      </c>
      <c r="G63" s="137">
        <v>0</v>
      </c>
      <c r="H63" s="125">
        <f t="shared" si="0"/>
        <v>2</v>
      </c>
      <c r="I63" s="137">
        <v>0</v>
      </c>
      <c r="J63" s="137">
        <v>0</v>
      </c>
      <c r="K63" s="137">
        <v>0</v>
      </c>
      <c r="L63" s="137">
        <v>0</v>
      </c>
      <c r="M63" s="137">
        <v>0</v>
      </c>
      <c r="N63" s="137">
        <v>0</v>
      </c>
      <c r="O63" s="125">
        <f t="shared" si="1"/>
        <v>0</v>
      </c>
      <c r="P63" s="125">
        <f t="shared" si="2"/>
        <v>2</v>
      </c>
    </row>
    <row r="64" spans="1:16">
      <c r="A64" s="143">
        <f t="shared" ref="A64:A77" si="4">+A63+1</f>
        <v>66</v>
      </c>
      <c r="B64" s="137">
        <v>3</v>
      </c>
      <c r="C64" s="137">
        <v>0</v>
      </c>
      <c r="D64" s="137">
        <v>0</v>
      </c>
      <c r="E64" s="137">
        <v>0</v>
      </c>
      <c r="F64" s="137">
        <v>0</v>
      </c>
      <c r="G64" s="137">
        <v>0</v>
      </c>
      <c r="H64" s="125">
        <f t="shared" si="0"/>
        <v>3</v>
      </c>
      <c r="I64" s="137">
        <v>0</v>
      </c>
      <c r="J64" s="137">
        <v>0</v>
      </c>
      <c r="K64" s="137">
        <v>2</v>
      </c>
      <c r="L64" s="137">
        <v>0</v>
      </c>
      <c r="M64" s="137">
        <v>0</v>
      </c>
      <c r="N64" s="137">
        <v>0</v>
      </c>
      <c r="O64" s="125">
        <f t="shared" si="1"/>
        <v>2</v>
      </c>
      <c r="P64" s="125">
        <f t="shared" si="2"/>
        <v>5</v>
      </c>
    </row>
    <row r="65" spans="1:16">
      <c r="A65" s="143">
        <f t="shared" si="4"/>
        <v>67</v>
      </c>
      <c r="B65" s="137">
        <v>3</v>
      </c>
      <c r="C65" s="137">
        <v>0</v>
      </c>
      <c r="D65" s="137">
        <v>0</v>
      </c>
      <c r="E65" s="137">
        <v>0</v>
      </c>
      <c r="F65" s="137">
        <v>0</v>
      </c>
      <c r="G65" s="137">
        <v>0</v>
      </c>
      <c r="H65" s="125">
        <f t="shared" si="0"/>
        <v>3</v>
      </c>
      <c r="I65" s="137">
        <v>6</v>
      </c>
      <c r="J65" s="137">
        <v>0</v>
      </c>
      <c r="K65" s="137">
        <v>0</v>
      </c>
      <c r="L65" s="137">
        <v>0</v>
      </c>
      <c r="M65" s="137">
        <v>0</v>
      </c>
      <c r="N65" s="137">
        <v>0</v>
      </c>
      <c r="O65" s="125">
        <f t="shared" si="1"/>
        <v>6</v>
      </c>
      <c r="P65" s="125">
        <f t="shared" si="2"/>
        <v>9</v>
      </c>
    </row>
    <row r="66" spans="1:16">
      <c r="A66" s="143">
        <f t="shared" si="4"/>
        <v>68</v>
      </c>
      <c r="B66" s="137">
        <v>4</v>
      </c>
      <c r="C66" s="137">
        <v>0</v>
      </c>
      <c r="D66" s="137">
        <v>0</v>
      </c>
      <c r="E66" s="137">
        <v>0</v>
      </c>
      <c r="F66" s="137">
        <v>0</v>
      </c>
      <c r="G66" s="137">
        <v>0</v>
      </c>
      <c r="H66" s="125">
        <f t="shared" si="0"/>
        <v>4</v>
      </c>
      <c r="I66" s="137">
        <v>4</v>
      </c>
      <c r="J66" s="137">
        <v>0</v>
      </c>
      <c r="K66" s="137">
        <v>0</v>
      </c>
      <c r="L66" s="137">
        <v>0</v>
      </c>
      <c r="M66" s="137">
        <v>0</v>
      </c>
      <c r="N66" s="137">
        <v>0</v>
      </c>
      <c r="O66" s="125">
        <f t="shared" si="1"/>
        <v>4</v>
      </c>
      <c r="P66" s="125">
        <f t="shared" si="2"/>
        <v>8</v>
      </c>
    </row>
    <row r="67" spans="1:16">
      <c r="A67" s="143">
        <f t="shared" si="4"/>
        <v>69</v>
      </c>
      <c r="B67" s="137">
        <v>3</v>
      </c>
      <c r="C67" s="137">
        <v>0</v>
      </c>
      <c r="D67" s="137">
        <v>0</v>
      </c>
      <c r="E67" s="137">
        <v>0</v>
      </c>
      <c r="F67" s="137">
        <v>0</v>
      </c>
      <c r="G67" s="137">
        <v>0</v>
      </c>
      <c r="H67" s="125">
        <f t="shared" si="0"/>
        <v>3</v>
      </c>
      <c r="I67" s="137">
        <v>4</v>
      </c>
      <c r="J67" s="137">
        <v>0</v>
      </c>
      <c r="K67" s="137">
        <v>4</v>
      </c>
      <c r="L67" s="137">
        <v>0</v>
      </c>
      <c r="M67" s="137">
        <v>0</v>
      </c>
      <c r="N67" s="137">
        <v>0</v>
      </c>
      <c r="O67" s="125">
        <f t="shared" si="1"/>
        <v>8</v>
      </c>
      <c r="P67" s="125">
        <f t="shared" si="2"/>
        <v>11</v>
      </c>
    </row>
    <row r="68" spans="1:16">
      <c r="A68" s="143">
        <f t="shared" si="4"/>
        <v>70</v>
      </c>
      <c r="B68" s="137">
        <v>4</v>
      </c>
      <c r="C68" s="137">
        <v>0</v>
      </c>
      <c r="D68" s="137">
        <v>0</v>
      </c>
      <c r="E68" s="137">
        <v>0</v>
      </c>
      <c r="F68" s="137">
        <v>0</v>
      </c>
      <c r="G68" s="137">
        <v>0</v>
      </c>
      <c r="H68" s="125">
        <f t="shared" si="0"/>
        <v>4</v>
      </c>
      <c r="I68" s="137">
        <v>0</v>
      </c>
      <c r="J68" s="137">
        <v>0</v>
      </c>
      <c r="K68" s="137">
        <v>2</v>
      </c>
      <c r="L68" s="137">
        <v>0</v>
      </c>
      <c r="M68" s="137">
        <v>0</v>
      </c>
      <c r="N68" s="137">
        <v>0</v>
      </c>
      <c r="O68" s="125">
        <f t="shared" si="1"/>
        <v>2</v>
      </c>
      <c r="P68" s="125">
        <f t="shared" si="2"/>
        <v>6</v>
      </c>
    </row>
    <row r="69" spans="1:16">
      <c r="A69" s="143">
        <f t="shared" si="4"/>
        <v>71</v>
      </c>
      <c r="B69" s="137">
        <v>2</v>
      </c>
      <c r="C69" s="137">
        <v>0</v>
      </c>
      <c r="D69" s="137">
        <v>0</v>
      </c>
      <c r="E69" s="137">
        <v>0</v>
      </c>
      <c r="F69" s="137">
        <v>0</v>
      </c>
      <c r="G69" s="137">
        <v>0</v>
      </c>
      <c r="H69" s="125">
        <f t="shared" ref="H69:H78" si="5">SUM(B69:G69)</f>
        <v>2</v>
      </c>
      <c r="I69" s="137">
        <v>7</v>
      </c>
      <c r="J69" s="137">
        <v>0</v>
      </c>
      <c r="K69" s="137">
        <v>0</v>
      </c>
      <c r="L69" s="137">
        <v>0</v>
      </c>
      <c r="M69" s="137">
        <v>0</v>
      </c>
      <c r="N69" s="137">
        <v>0</v>
      </c>
      <c r="O69" s="125">
        <f t="shared" ref="O69:O78" si="6">SUM(I69:N69)</f>
        <v>7</v>
      </c>
      <c r="P69" s="125">
        <f t="shared" ref="P69:P78" si="7">H69+O69</f>
        <v>9</v>
      </c>
    </row>
    <row r="70" spans="1:16">
      <c r="A70" s="143">
        <f t="shared" si="4"/>
        <v>72</v>
      </c>
      <c r="B70" s="137">
        <v>3</v>
      </c>
      <c r="C70" s="137">
        <v>0</v>
      </c>
      <c r="D70" s="137">
        <v>0</v>
      </c>
      <c r="E70" s="137">
        <v>0</v>
      </c>
      <c r="F70" s="137">
        <v>0</v>
      </c>
      <c r="G70" s="137">
        <v>0</v>
      </c>
      <c r="H70" s="125">
        <f t="shared" si="5"/>
        <v>3</v>
      </c>
      <c r="I70" s="137">
        <v>0</v>
      </c>
      <c r="J70" s="137">
        <v>0</v>
      </c>
      <c r="K70" s="137">
        <v>0</v>
      </c>
      <c r="L70" s="137">
        <v>0</v>
      </c>
      <c r="M70" s="137">
        <v>0</v>
      </c>
      <c r="N70" s="137">
        <v>0</v>
      </c>
      <c r="O70" s="125">
        <f t="shared" si="6"/>
        <v>0</v>
      </c>
      <c r="P70" s="125">
        <f t="shared" si="7"/>
        <v>3</v>
      </c>
    </row>
    <row r="71" spans="1:16">
      <c r="A71" s="143">
        <f t="shared" si="4"/>
        <v>73</v>
      </c>
      <c r="B71" s="137">
        <v>4</v>
      </c>
      <c r="C71" s="137">
        <v>0</v>
      </c>
      <c r="D71" s="137">
        <v>0</v>
      </c>
      <c r="E71" s="137">
        <v>0</v>
      </c>
      <c r="F71" s="137">
        <v>0</v>
      </c>
      <c r="G71" s="137">
        <v>0</v>
      </c>
      <c r="H71" s="125">
        <f t="shared" si="5"/>
        <v>4</v>
      </c>
      <c r="I71" s="137">
        <v>2</v>
      </c>
      <c r="J71" s="137">
        <v>0</v>
      </c>
      <c r="K71" s="137">
        <v>0</v>
      </c>
      <c r="L71" s="137">
        <v>0</v>
      </c>
      <c r="M71" s="137">
        <v>0</v>
      </c>
      <c r="N71" s="137">
        <v>0</v>
      </c>
      <c r="O71" s="125">
        <f t="shared" si="6"/>
        <v>2</v>
      </c>
      <c r="P71" s="125">
        <f t="shared" si="7"/>
        <v>6</v>
      </c>
    </row>
    <row r="72" spans="1:16">
      <c r="A72" s="143">
        <f t="shared" si="4"/>
        <v>74</v>
      </c>
      <c r="B72" s="137">
        <v>2</v>
      </c>
      <c r="C72" s="137">
        <v>0</v>
      </c>
      <c r="D72" s="137">
        <v>0</v>
      </c>
      <c r="E72" s="137">
        <v>0</v>
      </c>
      <c r="F72" s="137">
        <v>0</v>
      </c>
      <c r="G72" s="137">
        <v>0</v>
      </c>
      <c r="H72" s="125">
        <f t="shared" si="5"/>
        <v>2</v>
      </c>
      <c r="I72" s="137">
        <v>2</v>
      </c>
      <c r="J72" s="137">
        <v>0</v>
      </c>
      <c r="K72" s="137">
        <v>0</v>
      </c>
      <c r="L72" s="137">
        <v>0</v>
      </c>
      <c r="M72" s="137">
        <v>0</v>
      </c>
      <c r="N72" s="137">
        <v>0</v>
      </c>
      <c r="O72" s="125">
        <f t="shared" si="6"/>
        <v>2</v>
      </c>
      <c r="P72" s="125">
        <f t="shared" si="7"/>
        <v>4</v>
      </c>
    </row>
    <row r="73" spans="1:16">
      <c r="A73" s="143">
        <f t="shared" si="4"/>
        <v>75</v>
      </c>
      <c r="B73" s="137">
        <v>3</v>
      </c>
      <c r="C73" s="137">
        <v>0</v>
      </c>
      <c r="D73" s="137">
        <v>0</v>
      </c>
      <c r="E73" s="137">
        <v>0</v>
      </c>
      <c r="F73" s="137">
        <v>0</v>
      </c>
      <c r="G73" s="137">
        <v>0</v>
      </c>
      <c r="H73" s="125">
        <f t="shared" si="5"/>
        <v>3</v>
      </c>
      <c r="I73" s="137">
        <v>0</v>
      </c>
      <c r="J73" s="137">
        <v>0</v>
      </c>
      <c r="K73" s="137">
        <v>2</v>
      </c>
      <c r="L73" s="137">
        <v>0</v>
      </c>
      <c r="M73" s="137">
        <v>0</v>
      </c>
      <c r="N73" s="137">
        <v>0</v>
      </c>
      <c r="O73" s="125">
        <f t="shared" si="6"/>
        <v>2</v>
      </c>
      <c r="P73" s="125">
        <f t="shared" si="7"/>
        <v>5</v>
      </c>
    </row>
    <row r="74" spans="1:16">
      <c r="A74" s="143">
        <f t="shared" si="4"/>
        <v>76</v>
      </c>
      <c r="B74" s="137">
        <v>3</v>
      </c>
      <c r="C74" s="137">
        <v>0</v>
      </c>
      <c r="D74" s="137">
        <v>0</v>
      </c>
      <c r="E74" s="137">
        <v>0</v>
      </c>
      <c r="F74" s="137">
        <v>0</v>
      </c>
      <c r="G74" s="137">
        <v>0</v>
      </c>
      <c r="H74" s="125">
        <f t="shared" si="5"/>
        <v>3</v>
      </c>
      <c r="I74" s="137">
        <v>4</v>
      </c>
      <c r="J74" s="137">
        <v>0</v>
      </c>
      <c r="K74" s="137">
        <v>0</v>
      </c>
      <c r="L74" s="137">
        <v>0</v>
      </c>
      <c r="M74" s="137">
        <v>0</v>
      </c>
      <c r="N74" s="137">
        <v>0</v>
      </c>
      <c r="O74" s="125">
        <f t="shared" si="6"/>
        <v>4</v>
      </c>
      <c r="P74" s="125">
        <f t="shared" si="7"/>
        <v>7</v>
      </c>
    </row>
    <row r="75" spans="1:16">
      <c r="A75" s="143">
        <f t="shared" si="4"/>
        <v>77</v>
      </c>
      <c r="B75" s="137">
        <v>3</v>
      </c>
      <c r="C75" s="137">
        <v>0</v>
      </c>
      <c r="D75" s="137">
        <v>0</v>
      </c>
      <c r="E75" s="137">
        <v>0</v>
      </c>
      <c r="F75" s="137">
        <v>0</v>
      </c>
      <c r="G75" s="137">
        <v>0</v>
      </c>
      <c r="H75" s="125">
        <f t="shared" si="5"/>
        <v>3</v>
      </c>
      <c r="I75" s="137">
        <v>0</v>
      </c>
      <c r="J75" s="137">
        <v>0</v>
      </c>
      <c r="K75" s="137">
        <v>0</v>
      </c>
      <c r="L75" s="137">
        <v>0</v>
      </c>
      <c r="M75" s="137">
        <v>0</v>
      </c>
      <c r="N75" s="137">
        <v>0</v>
      </c>
      <c r="O75" s="125">
        <f t="shared" si="6"/>
        <v>0</v>
      </c>
      <c r="P75" s="125">
        <f t="shared" si="7"/>
        <v>3</v>
      </c>
    </row>
    <row r="76" spans="1:16">
      <c r="A76" s="143">
        <f t="shared" si="4"/>
        <v>78</v>
      </c>
      <c r="B76" s="137">
        <v>5</v>
      </c>
      <c r="C76" s="137">
        <v>0</v>
      </c>
      <c r="D76" s="137">
        <v>0</v>
      </c>
      <c r="E76" s="137">
        <v>0</v>
      </c>
      <c r="F76" s="137">
        <v>0</v>
      </c>
      <c r="G76" s="137">
        <v>0</v>
      </c>
      <c r="H76" s="125">
        <f t="shared" si="5"/>
        <v>5</v>
      </c>
      <c r="I76" s="137">
        <v>5</v>
      </c>
      <c r="J76" s="137">
        <v>0</v>
      </c>
      <c r="K76" s="137">
        <v>0</v>
      </c>
      <c r="L76" s="137">
        <v>0</v>
      </c>
      <c r="M76" s="137">
        <v>0</v>
      </c>
      <c r="N76" s="137">
        <v>0</v>
      </c>
      <c r="O76" s="125">
        <f t="shared" si="6"/>
        <v>5</v>
      </c>
      <c r="P76" s="125">
        <f t="shared" si="7"/>
        <v>10</v>
      </c>
    </row>
    <row r="77" spans="1:16">
      <c r="A77" s="143">
        <f t="shared" si="4"/>
        <v>79</v>
      </c>
      <c r="B77" s="137">
        <v>5</v>
      </c>
      <c r="C77" s="137">
        <v>0</v>
      </c>
      <c r="D77" s="137">
        <v>0</v>
      </c>
      <c r="E77" s="137">
        <v>0</v>
      </c>
      <c r="F77" s="137">
        <v>0</v>
      </c>
      <c r="G77" s="137">
        <v>0</v>
      </c>
      <c r="H77" s="125">
        <f t="shared" si="5"/>
        <v>5</v>
      </c>
      <c r="I77" s="137">
        <v>6</v>
      </c>
      <c r="J77" s="137">
        <v>0</v>
      </c>
      <c r="K77" s="137">
        <v>0</v>
      </c>
      <c r="L77" s="137">
        <v>0</v>
      </c>
      <c r="M77" s="137">
        <v>0</v>
      </c>
      <c r="N77" s="137">
        <v>0</v>
      </c>
      <c r="O77" s="125">
        <f t="shared" si="6"/>
        <v>6</v>
      </c>
      <c r="P77" s="125">
        <f t="shared" si="7"/>
        <v>11</v>
      </c>
    </row>
    <row r="78" spans="1:16">
      <c r="A78" s="143" t="s">
        <v>3231</v>
      </c>
      <c r="B78" s="137">
        <v>24</v>
      </c>
      <c r="C78" s="137">
        <v>0</v>
      </c>
      <c r="D78" s="137">
        <v>0</v>
      </c>
      <c r="E78" s="137">
        <v>0</v>
      </c>
      <c r="F78" s="137">
        <v>0</v>
      </c>
      <c r="G78" s="137">
        <v>0</v>
      </c>
      <c r="H78" s="125">
        <f t="shared" si="5"/>
        <v>24</v>
      </c>
      <c r="I78" s="137">
        <v>29</v>
      </c>
      <c r="J78" s="137">
        <v>0</v>
      </c>
      <c r="K78" s="137">
        <v>0</v>
      </c>
      <c r="L78" s="137">
        <v>0</v>
      </c>
      <c r="M78" s="137">
        <v>0</v>
      </c>
      <c r="N78" s="137">
        <v>0</v>
      </c>
      <c r="O78" s="125">
        <f t="shared" si="6"/>
        <v>29</v>
      </c>
      <c r="P78" s="125">
        <f t="shared" si="7"/>
        <v>53</v>
      </c>
    </row>
    <row r="79" spans="1:16" ht="25.5">
      <c r="A79" s="290" t="s">
        <v>1010</v>
      </c>
      <c r="B79" s="131">
        <f t="shared" ref="B79:P79" si="8">SUM(B5:B78)</f>
        <v>106</v>
      </c>
      <c r="C79" s="131">
        <f t="shared" si="8"/>
        <v>0</v>
      </c>
      <c r="D79" s="131">
        <f t="shared" si="8"/>
        <v>37</v>
      </c>
      <c r="E79" s="131">
        <f t="shared" si="8"/>
        <v>4</v>
      </c>
      <c r="F79" s="131">
        <f t="shared" si="8"/>
        <v>0</v>
      </c>
      <c r="G79" s="131">
        <f t="shared" si="8"/>
        <v>0</v>
      </c>
      <c r="H79" s="131">
        <f t="shared" si="8"/>
        <v>147</v>
      </c>
      <c r="I79" s="131">
        <f t="shared" si="8"/>
        <v>89</v>
      </c>
      <c r="J79" s="131">
        <f t="shared" si="8"/>
        <v>0</v>
      </c>
      <c r="K79" s="131">
        <f t="shared" si="8"/>
        <v>39</v>
      </c>
      <c r="L79" s="131">
        <f t="shared" si="8"/>
        <v>2</v>
      </c>
      <c r="M79" s="131">
        <f t="shared" si="8"/>
        <v>2</v>
      </c>
      <c r="N79" s="131">
        <f t="shared" si="8"/>
        <v>1</v>
      </c>
      <c r="O79" s="131">
        <f t="shared" si="8"/>
        <v>133</v>
      </c>
      <c r="P79" s="131">
        <f t="shared" si="8"/>
        <v>280</v>
      </c>
    </row>
  </sheetData>
  <mergeCells count="6">
    <mergeCell ref="A1:P1"/>
    <mergeCell ref="A3:A4"/>
    <mergeCell ref="B3:H3"/>
    <mergeCell ref="I3:O3"/>
    <mergeCell ref="P3:P4"/>
    <mergeCell ref="A2:P2"/>
  </mergeCells>
  <printOptions horizontalCentered="1" verticalCentered="1"/>
  <pageMargins left="0" right="0" top="0" bottom="0" header="0" footer="0"/>
  <pageSetup paperSize="9" scale="67" orientation="portrait" r:id="rId1"/>
  <headerFooter alignWithMargins="0"/>
  <ignoredErrors>
    <ignoredError sqref="H5:H78" formulaRange="1"/>
  </ignoredErrors>
</worksheet>
</file>

<file path=xl/worksheets/sheet26.xml><?xml version="1.0" encoding="utf-8"?>
<worksheet xmlns="http://schemas.openxmlformats.org/spreadsheetml/2006/main" xmlns:r="http://schemas.openxmlformats.org/officeDocument/2006/relationships">
  <sheetPr>
    <tabColor theme="0" tint="-0.249977111117893"/>
  </sheetPr>
  <dimension ref="A1:U95"/>
  <sheetViews>
    <sheetView showGridLines="0" workbookViewId="0">
      <pane xSplit="2" ySplit="5" topLeftCell="C6" activePane="bottomRight" state="frozen"/>
      <selection activeCell="A30" sqref="A30:I33"/>
      <selection pane="topRight" activeCell="A30" sqref="A30:I33"/>
      <selection pane="bottomLeft" activeCell="A30" sqref="A30:I33"/>
      <selection pane="bottomRight" activeCell="U5" sqref="U5"/>
    </sheetView>
  </sheetViews>
  <sheetFormatPr defaultRowHeight="12.75"/>
  <cols>
    <col min="1" max="1" width="4.5703125" style="4" customWidth="1"/>
    <col min="2" max="2" width="13.7109375" style="4" customWidth="1"/>
    <col min="3" max="3" width="6.42578125" style="4" bestFit="1" customWidth="1"/>
    <col min="4" max="4" width="7.7109375" style="4" customWidth="1"/>
    <col min="5" max="5" width="7" style="4" bestFit="1" customWidth="1"/>
    <col min="6" max="6" width="8.85546875" style="4" customWidth="1"/>
    <col min="7" max="7" width="6.42578125" style="4" bestFit="1" customWidth="1"/>
    <col min="8" max="8" width="6.7109375" style="4" bestFit="1" customWidth="1"/>
    <col min="9" max="9" width="5.85546875" style="4" bestFit="1" customWidth="1"/>
    <col min="10" max="10" width="6.7109375" style="4" bestFit="1" customWidth="1"/>
    <col min="11" max="11" width="6.140625" style="4" bestFit="1" customWidth="1"/>
    <col min="12" max="12" width="7.7109375" style="4" bestFit="1" customWidth="1"/>
    <col min="13" max="14" width="8.140625" style="4" bestFit="1" customWidth="1"/>
    <col min="15" max="15" width="6" style="4" bestFit="1" customWidth="1"/>
    <col min="16" max="16" width="6.7109375" style="4" bestFit="1" customWidth="1"/>
    <col min="17" max="17" width="5.85546875" style="4" bestFit="1" customWidth="1"/>
    <col min="18" max="18" width="6.7109375" style="4" bestFit="1" customWidth="1"/>
    <col min="19" max="19" width="6.42578125" style="4" bestFit="1" customWidth="1"/>
    <col min="20" max="20" width="7.7109375" style="4" customWidth="1"/>
    <col min="21" max="182" width="9.140625" style="4"/>
    <col min="183" max="183" width="4.5703125" style="4" customWidth="1"/>
    <col min="184" max="184" width="65" style="4" customWidth="1"/>
    <col min="185" max="438" width="9.140625" style="4"/>
    <col min="439" max="439" width="4.5703125" style="4" customWidth="1"/>
    <col min="440" max="440" width="65" style="4" customWidth="1"/>
    <col min="441" max="694" width="9.140625" style="4"/>
    <col min="695" max="695" width="4.5703125" style="4" customWidth="1"/>
    <col min="696" max="696" width="65" style="4" customWidth="1"/>
    <col min="697" max="950" width="9.140625" style="4"/>
    <col min="951" max="951" width="4.5703125" style="4" customWidth="1"/>
    <col min="952" max="952" width="65" style="4" customWidth="1"/>
    <col min="953" max="1206" width="9.140625" style="4"/>
    <col min="1207" max="1207" width="4.5703125" style="4" customWidth="1"/>
    <col min="1208" max="1208" width="65" style="4" customWidth="1"/>
    <col min="1209" max="1462" width="9.140625" style="4"/>
    <col min="1463" max="1463" width="4.5703125" style="4" customWidth="1"/>
    <col min="1464" max="1464" width="65" style="4" customWidth="1"/>
    <col min="1465" max="1718" width="9.140625" style="4"/>
    <col min="1719" max="1719" width="4.5703125" style="4" customWidth="1"/>
    <col min="1720" max="1720" width="65" style="4" customWidth="1"/>
    <col min="1721" max="1974" width="9.140625" style="4"/>
    <col min="1975" max="1975" width="4.5703125" style="4" customWidth="1"/>
    <col min="1976" max="1976" width="65" style="4" customWidth="1"/>
    <col min="1977" max="2230" width="9.140625" style="4"/>
    <col min="2231" max="2231" width="4.5703125" style="4" customWidth="1"/>
    <col min="2232" max="2232" width="65" style="4" customWidth="1"/>
    <col min="2233" max="2486" width="9.140625" style="4"/>
    <col min="2487" max="2487" width="4.5703125" style="4" customWidth="1"/>
    <col min="2488" max="2488" width="65" style="4" customWidth="1"/>
    <col min="2489" max="2742" width="9.140625" style="4"/>
    <col min="2743" max="2743" width="4.5703125" style="4" customWidth="1"/>
    <col min="2744" max="2744" width="65" style="4" customWidth="1"/>
    <col min="2745" max="2998" width="9.140625" style="4"/>
    <col min="2999" max="2999" width="4.5703125" style="4" customWidth="1"/>
    <col min="3000" max="3000" width="65" style="4" customWidth="1"/>
    <col min="3001" max="3254" width="9.140625" style="4"/>
    <col min="3255" max="3255" width="4.5703125" style="4" customWidth="1"/>
    <col min="3256" max="3256" width="65" style="4" customWidth="1"/>
    <col min="3257" max="3510" width="9.140625" style="4"/>
    <col min="3511" max="3511" width="4.5703125" style="4" customWidth="1"/>
    <col min="3512" max="3512" width="65" style="4" customWidth="1"/>
    <col min="3513" max="3766" width="9.140625" style="4"/>
    <col min="3767" max="3767" width="4.5703125" style="4" customWidth="1"/>
    <col min="3768" max="3768" width="65" style="4" customWidth="1"/>
    <col min="3769" max="4022" width="9.140625" style="4"/>
    <col min="4023" max="4023" width="4.5703125" style="4" customWidth="1"/>
    <col min="4024" max="4024" width="65" style="4" customWidth="1"/>
    <col min="4025" max="4278" width="9.140625" style="4"/>
    <col min="4279" max="4279" width="4.5703125" style="4" customWidth="1"/>
    <col min="4280" max="4280" width="65" style="4" customWidth="1"/>
    <col min="4281" max="4534" width="9.140625" style="4"/>
    <col min="4535" max="4535" width="4.5703125" style="4" customWidth="1"/>
    <col min="4536" max="4536" width="65" style="4" customWidth="1"/>
    <col min="4537" max="4790" width="9.140625" style="4"/>
    <col min="4791" max="4791" width="4.5703125" style="4" customWidth="1"/>
    <col min="4792" max="4792" width="65" style="4" customWidth="1"/>
    <col min="4793" max="5046" width="9.140625" style="4"/>
    <col min="5047" max="5047" width="4.5703125" style="4" customWidth="1"/>
    <col min="5048" max="5048" width="65" style="4" customWidth="1"/>
    <col min="5049" max="5302" width="9.140625" style="4"/>
    <col min="5303" max="5303" width="4.5703125" style="4" customWidth="1"/>
    <col min="5304" max="5304" width="65" style="4" customWidth="1"/>
    <col min="5305" max="5558" width="9.140625" style="4"/>
    <col min="5559" max="5559" width="4.5703125" style="4" customWidth="1"/>
    <col min="5560" max="5560" width="65" style="4" customWidth="1"/>
    <col min="5561" max="5814" width="9.140625" style="4"/>
    <col min="5815" max="5815" width="4.5703125" style="4" customWidth="1"/>
    <col min="5816" max="5816" width="65" style="4" customWidth="1"/>
    <col min="5817" max="6070" width="9.140625" style="4"/>
    <col min="6071" max="6071" width="4.5703125" style="4" customWidth="1"/>
    <col min="6072" max="6072" width="65" style="4" customWidth="1"/>
    <col min="6073" max="6326" width="9.140625" style="4"/>
    <col min="6327" max="6327" width="4.5703125" style="4" customWidth="1"/>
    <col min="6328" max="6328" width="65" style="4" customWidth="1"/>
    <col min="6329" max="6582" width="9.140625" style="4"/>
    <col min="6583" max="6583" width="4.5703125" style="4" customWidth="1"/>
    <col min="6584" max="6584" width="65" style="4" customWidth="1"/>
    <col min="6585" max="6838" width="9.140625" style="4"/>
    <col min="6839" max="6839" width="4.5703125" style="4" customWidth="1"/>
    <col min="6840" max="6840" width="65" style="4" customWidth="1"/>
    <col min="6841" max="7094" width="9.140625" style="4"/>
    <col min="7095" max="7095" width="4.5703125" style="4" customWidth="1"/>
    <col min="7096" max="7096" width="65" style="4" customWidth="1"/>
    <col min="7097" max="7350" width="9.140625" style="4"/>
    <col min="7351" max="7351" width="4.5703125" style="4" customWidth="1"/>
    <col min="7352" max="7352" width="65" style="4" customWidth="1"/>
    <col min="7353" max="7606" width="9.140625" style="4"/>
    <col min="7607" max="7607" width="4.5703125" style="4" customWidth="1"/>
    <col min="7608" max="7608" width="65" style="4" customWidth="1"/>
    <col min="7609" max="7862" width="9.140625" style="4"/>
    <col min="7863" max="7863" width="4.5703125" style="4" customWidth="1"/>
    <col min="7864" max="7864" width="65" style="4" customWidth="1"/>
    <col min="7865" max="8118" width="9.140625" style="4"/>
    <col min="8119" max="8119" width="4.5703125" style="4" customWidth="1"/>
    <col min="8120" max="8120" width="65" style="4" customWidth="1"/>
    <col min="8121" max="8374" width="9.140625" style="4"/>
    <col min="8375" max="8375" width="4.5703125" style="4" customWidth="1"/>
    <col min="8376" max="8376" width="65" style="4" customWidth="1"/>
    <col min="8377" max="8630" width="9.140625" style="4"/>
    <col min="8631" max="8631" width="4.5703125" style="4" customWidth="1"/>
    <col min="8632" max="8632" width="65" style="4" customWidth="1"/>
    <col min="8633" max="8886" width="9.140625" style="4"/>
    <col min="8887" max="8887" width="4.5703125" style="4" customWidth="1"/>
    <col min="8888" max="8888" width="65" style="4" customWidth="1"/>
    <col min="8889" max="9142" width="9.140625" style="4"/>
    <col min="9143" max="9143" width="4.5703125" style="4" customWidth="1"/>
    <col min="9144" max="9144" width="65" style="4" customWidth="1"/>
    <col min="9145" max="9398" width="9.140625" style="4"/>
    <col min="9399" max="9399" width="4.5703125" style="4" customWidth="1"/>
    <col min="9400" max="9400" width="65" style="4" customWidth="1"/>
    <col min="9401" max="9654" width="9.140625" style="4"/>
    <col min="9655" max="9655" width="4.5703125" style="4" customWidth="1"/>
    <col min="9656" max="9656" width="65" style="4" customWidth="1"/>
    <col min="9657" max="9910" width="9.140625" style="4"/>
    <col min="9911" max="9911" width="4.5703125" style="4" customWidth="1"/>
    <col min="9912" max="9912" width="65" style="4" customWidth="1"/>
    <col min="9913" max="10166" width="9.140625" style="4"/>
    <col min="10167" max="10167" width="4.5703125" style="4" customWidth="1"/>
    <col min="10168" max="10168" width="65" style="4" customWidth="1"/>
    <col min="10169" max="10422" width="9.140625" style="4"/>
    <col min="10423" max="10423" width="4.5703125" style="4" customWidth="1"/>
    <col min="10424" max="10424" width="65" style="4" customWidth="1"/>
    <col min="10425" max="10678" width="9.140625" style="4"/>
    <col min="10679" max="10679" width="4.5703125" style="4" customWidth="1"/>
    <col min="10680" max="10680" width="65" style="4" customWidth="1"/>
    <col min="10681" max="10934" width="9.140625" style="4"/>
    <col min="10935" max="10935" width="4.5703125" style="4" customWidth="1"/>
    <col min="10936" max="10936" width="65" style="4" customWidth="1"/>
    <col min="10937" max="11190" width="9.140625" style="4"/>
    <col min="11191" max="11191" width="4.5703125" style="4" customWidth="1"/>
    <col min="11192" max="11192" width="65" style="4" customWidth="1"/>
    <col min="11193" max="11446" width="9.140625" style="4"/>
    <col min="11447" max="11447" width="4.5703125" style="4" customWidth="1"/>
    <col min="11448" max="11448" width="65" style="4" customWidth="1"/>
    <col min="11449" max="11702" width="9.140625" style="4"/>
    <col min="11703" max="11703" width="4.5703125" style="4" customWidth="1"/>
    <col min="11704" max="11704" width="65" style="4" customWidth="1"/>
    <col min="11705" max="11958" width="9.140625" style="4"/>
    <col min="11959" max="11959" width="4.5703125" style="4" customWidth="1"/>
    <col min="11960" max="11960" width="65" style="4" customWidth="1"/>
    <col min="11961" max="12214" width="9.140625" style="4"/>
    <col min="12215" max="12215" width="4.5703125" style="4" customWidth="1"/>
    <col min="12216" max="12216" width="65" style="4" customWidth="1"/>
    <col min="12217" max="12470" width="9.140625" style="4"/>
    <col min="12471" max="12471" width="4.5703125" style="4" customWidth="1"/>
    <col min="12472" max="12472" width="65" style="4" customWidth="1"/>
    <col min="12473" max="12726" width="9.140625" style="4"/>
    <col min="12727" max="12727" width="4.5703125" style="4" customWidth="1"/>
    <col min="12728" max="12728" width="65" style="4" customWidth="1"/>
    <col min="12729" max="12982" width="9.140625" style="4"/>
    <col min="12983" max="12983" width="4.5703125" style="4" customWidth="1"/>
    <col min="12984" max="12984" width="65" style="4" customWidth="1"/>
    <col min="12985" max="13238" width="9.140625" style="4"/>
    <col min="13239" max="13239" width="4.5703125" style="4" customWidth="1"/>
    <col min="13240" max="13240" width="65" style="4" customWidth="1"/>
    <col min="13241" max="13494" width="9.140625" style="4"/>
    <col min="13495" max="13495" width="4.5703125" style="4" customWidth="1"/>
    <col min="13496" max="13496" width="65" style="4" customWidth="1"/>
    <col min="13497" max="13750" width="9.140625" style="4"/>
    <col min="13751" max="13751" width="4.5703125" style="4" customWidth="1"/>
    <col min="13752" max="13752" width="65" style="4" customWidth="1"/>
    <col min="13753" max="14006" width="9.140625" style="4"/>
    <col min="14007" max="14007" width="4.5703125" style="4" customWidth="1"/>
    <col min="14008" max="14008" width="65" style="4" customWidth="1"/>
    <col min="14009" max="14262" width="9.140625" style="4"/>
    <col min="14263" max="14263" width="4.5703125" style="4" customWidth="1"/>
    <col min="14264" max="14264" width="65" style="4" customWidth="1"/>
    <col min="14265" max="14518" width="9.140625" style="4"/>
    <col min="14519" max="14519" width="4.5703125" style="4" customWidth="1"/>
    <col min="14520" max="14520" width="65" style="4" customWidth="1"/>
    <col min="14521" max="14774" width="9.140625" style="4"/>
    <col min="14775" max="14775" width="4.5703125" style="4" customWidth="1"/>
    <col min="14776" max="14776" width="65" style="4" customWidth="1"/>
    <col min="14777" max="15030" width="9.140625" style="4"/>
    <col min="15031" max="15031" width="4.5703125" style="4" customWidth="1"/>
    <col min="15032" max="15032" width="65" style="4" customWidth="1"/>
    <col min="15033" max="15286" width="9.140625" style="4"/>
    <col min="15287" max="15287" width="4.5703125" style="4" customWidth="1"/>
    <col min="15288" max="15288" width="65" style="4" customWidth="1"/>
    <col min="15289" max="15542" width="9.140625" style="4"/>
    <col min="15543" max="15543" width="4.5703125" style="4" customWidth="1"/>
    <col min="15544" max="15544" width="65" style="4" customWidth="1"/>
    <col min="15545" max="15798" width="9.140625" style="4"/>
    <col min="15799" max="15799" width="4.5703125" style="4" customWidth="1"/>
    <col min="15800" max="15800" width="65" style="4" customWidth="1"/>
    <col min="15801" max="16054" width="9.140625" style="4"/>
    <col min="16055" max="16055" width="4.5703125" style="4" customWidth="1"/>
    <col min="16056" max="16056" width="65" style="4" customWidth="1"/>
    <col min="16057" max="16384" width="9.140625" style="4"/>
  </cols>
  <sheetData>
    <row r="1" spans="1:20" s="223" customFormat="1" ht="26.25" customHeight="1">
      <c r="A1" s="718" t="s">
        <v>3093</v>
      </c>
      <c r="B1" s="718"/>
      <c r="C1" s="718"/>
      <c r="D1" s="718"/>
      <c r="E1" s="718"/>
      <c r="F1" s="718"/>
      <c r="G1" s="718"/>
      <c r="H1" s="718"/>
      <c r="I1" s="718"/>
      <c r="J1" s="718"/>
      <c r="K1" s="718"/>
      <c r="L1" s="718"/>
      <c r="M1" s="718"/>
      <c r="N1" s="718"/>
      <c r="O1" s="718"/>
      <c r="P1" s="718"/>
      <c r="Q1" s="718"/>
      <c r="R1" s="718"/>
      <c r="S1" s="718"/>
      <c r="T1" s="718"/>
    </row>
    <row r="2" spans="1:20" s="376" customFormat="1">
      <c r="A2" s="912" t="s">
        <v>3109</v>
      </c>
      <c r="B2" s="912"/>
      <c r="C2" s="912"/>
      <c r="D2" s="912"/>
      <c r="E2" s="912"/>
      <c r="F2" s="912"/>
      <c r="G2" s="912"/>
      <c r="H2" s="912"/>
      <c r="I2" s="912"/>
      <c r="J2" s="912"/>
      <c r="K2" s="912"/>
      <c r="L2" s="912"/>
      <c r="M2" s="912"/>
      <c r="N2" s="912"/>
      <c r="O2" s="912"/>
      <c r="P2" s="912"/>
      <c r="Q2" s="912"/>
      <c r="R2" s="912"/>
      <c r="S2" s="912"/>
      <c r="T2" s="912"/>
    </row>
    <row r="3" spans="1:20" s="223" customFormat="1">
      <c r="A3" s="3"/>
      <c r="B3" s="4"/>
      <c r="C3" s="4"/>
      <c r="D3" s="4"/>
      <c r="E3" s="4"/>
      <c r="F3" s="4"/>
      <c r="G3" s="4"/>
      <c r="H3" s="4"/>
      <c r="I3" s="4"/>
      <c r="J3" s="4"/>
      <c r="K3" s="4"/>
      <c r="L3" s="4"/>
      <c r="M3" s="4"/>
      <c r="S3" s="894" t="s">
        <v>2960</v>
      </c>
      <c r="T3" s="894"/>
    </row>
    <row r="4" spans="1:20" s="3" customFormat="1" ht="15" customHeight="1">
      <c r="A4" s="775" t="s">
        <v>1107</v>
      </c>
      <c r="B4" s="872" t="s">
        <v>1108</v>
      </c>
      <c r="C4" s="840" t="s">
        <v>2943</v>
      </c>
      <c r="D4" s="885"/>
      <c r="E4" s="885"/>
      <c r="F4" s="885"/>
      <c r="G4" s="885"/>
      <c r="H4" s="885"/>
      <c r="I4" s="885"/>
      <c r="J4" s="886"/>
      <c r="K4" s="887" t="s">
        <v>2944</v>
      </c>
      <c r="L4" s="888"/>
      <c r="M4" s="888"/>
      <c r="N4" s="888"/>
      <c r="O4" s="888"/>
      <c r="P4" s="888"/>
      <c r="Q4" s="888"/>
      <c r="R4" s="828"/>
      <c r="S4" s="887" t="s">
        <v>1111</v>
      </c>
      <c r="T4" s="888"/>
    </row>
    <row r="5" spans="1:20" s="224" customFormat="1" ht="51">
      <c r="A5" s="777"/>
      <c r="B5" s="876"/>
      <c r="C5" s="317" t="s">
        <v>2891</v>
      </c>
      <c r="D5" s="320" t="s">
        <v>2821</v>
      </c>
      <c r="E5" s="320" t="s">
        <v>2822</v>
      </c>
      <c r="F5" s="320" t="s">
        <v>2823</v>
      </c>
      <c r="G5" s="320" t="s">
        <v>2824</v>
      </c>
      <c r="H5" s="320" t="s">
        <v>2825</v>
      </c>
      <c r="I5" s="320" t="s">
        <v>2826</v>
      </c>
      <c r="J5" s="323" t="s">
        <v>2890</v>
      </c>
      <c r="K5" s="317" t="s">
        <v>2891</v>
      </c>
      <c r="L5" s="320" t="s">
        <v>2821</v>
      </c>
      <c r="M5" s="320" t="s">
        <v>2822</v>
      </c>
      <c r="N5" s="320" t="s">
        <v>2823</v>
      </c>
      <c r="O5" s="320" t="s">
        <v>2824</v>
      </c>
      <c r="P5" s="320" t="s">
        <v>2825</v>
      </c>
      <c r="Q5" s="320" t="s">
        <v>2826</v>
      </c>
      <c r="R5" s="323" t="s">
        <v>2890</v>
      </c>
      <c r="S5" s="318" t="s">
        <v>2892</v>
      </c>
      <c r="T5" s="319" t="s">
        <v>2893</v>
      </c>
    </row>
    <row r="6" spans="1:20" s="656" customFormat="1" ht="12.2" customHeight="1">
      <c r="A6" s="647" t="s">
        <v>1011</v>
      </c>
      <c r="B6" s="648" t="s">
        <v>1112</v>
      </c>
      <c r="C6" s="649">
        <v>1437</v>
      </c>
      <c r="D6" s="650">
        <v>1032</v>
      </c>
      <c r="E6" s="650">
        <v>4</v>
      </c>
      <c r="F6" s="651">
        <v>741</v>
      </c>
      <c r="G6" s="651">
        <v>435</v>
      </c>
      <c r="H6" s="651">
        <v>238</v>
      </c>
      <c r="I6" s="651">
        <v>72</v>
      </c>
      <c r="J6" s="652">
        <f>SUM(D6:I6)</f>
        <v>2522</v>
      </c>
      <c r="K6" s="649">
        <v>6</v>
      </c>
      <c r="L6" s="651">
        <v>7</v>
      </c>
      <c r="M6" s="651">
        <v>0</v>
      </c>
      <c r="N6" s="650">
        <v>0</v>
      </c>
      <c r="O6" s="650">
        <v>0</v>
      </c>
      <c r="P6" s="650">
        <v>0</v>
      </c>
      <c r="Q6" s="650">
        <v>0</v>
      </c>
      <c r="R6" s="653">
        <f>SUM(L6:Q6)</f>
        <v>7</v>
      </c>
      <c r="S6" s="654">
        <f>C6+K6</f>
        <v>1443</v>
      </c>
      <c r="T6" s="655">
        <f>J6+R6</f>
        <v>2529</v>
      </c>
    </row>
    <row r="7" spans="1:20" s="656" customFormat="1" ht="12.2" customHeight="1">
      <c r="A7" s="647" t="s">
        <v>1013</v>
      </c>
      <c r="B7" s="648" t="s">
        <v>1113</v>
      </c>
      <c r="C7" s="649">
        <v>228</v>
      </c>
      <c r="D7" s="650">
        <v>184</v>
      </c>
      <c r="E7" s="650">
        <v>0</v>
      </c>
      <c r="F7" s="651">
        <v>146</v>
      </c>
      <c r="G7" s="651">
        <v>107</v>
      </c>
      <c r="H7" s="651">
        <v>32</v>
      </c>
      <c r="I7" s="651">
        <v>16</v>
      </c>
      <c r="J7" s="652">
        <f t="shared" ref="J7:J45" si="0">SUM(D7:I7)</f>
        <v>485</v>
      </c>
      <c r="K7" s="649">
        <v>2</v>
      </c>
      <c r="L7" s="651">
        <v>0</v>
      </c>
      <c r="M7" s="651">
        <v>0</v>
      </c>
      <c r="N7" s="650">
        <v>0</v>
      </c>
      <c r="O7" s="650">
        <v>0</v>
      </c>
      <c r="P7" s="650">
        <v>2</v>
      </c>
      <c r="Q7" s="650">
        <v>0</v>
      </c>
      <c r="R7" s="653">
        <f t="shared" ref="R7:R45" si="1">SUM(L7:Q7)</f>
        <v>2</v>
      </c>
      <c r="S7" s="654">
        <f t="shared" ref="S7:S45" si="2">C7+K7</f>
        <v>230</v>
      </c>
      <c r="T7" s="655">
        <f t="shared" ref="T7:T45" si="3">J7+R7</f>
        <v>487</v>
      </c>
    </row>
    <row r="8" spans="1:20" s="656" customFormat="1" ht="12.2" customHeight="1">
      <c r="A8" s="647" t="s">
        <v>1015</v>
      </c>
      <c r="B8" s="648" t="s">
        <v>1114</v>
      </c>
      <c r="C8" s="649">
        <v>526</v>
      </c>
      <c r="D8" s="650">
        <v>351</v>
      </c>
      <c r="E8" s="650">
        <v>0</v>
      </c>
      <c r="F8" s="651">
        <v>154</v>
      </c>
      <c r="G8" s="651">
        <v>121</v>
      </c>
      <c r="H8" s="651">
        <v>73</v>
      </c>
      <c r="I8" s="651">
        <v>26</v>
      </c>
      <c r="J8" s="652">
        <f t="shared" si="0"/>
        <v>725</v>
      </c>
      <c r="K8" s="649">
        <v>1</v>
      </c>
      <c r="L8" s="651">
        <v>0</v>
      </c>
      <c r="M8" s="651">
        <v>0</v>
      </c>
      <c r="N8" s="650">
        <v>1</v>
      </c>
      <c r="O8" s="650">
        <v>0</v>
      </c>
      <c r="P8" s="650">
        <v>0</v>
      </c>
      <c r="Q8" s="650">
        <v>0</v>
      </c>
      <c r="R8" s="653">
        <f t="shared" si="1"/>
        <v>1</v>
      </c>
      <c r="S8" s="654">
        <f t="shared" si="2"/>
        <v>527</v>
      </c>
      <c r="T8" s="655">
        <f t="shared" si="3"/>
        <v>726</v>
      </c>
    </row>
    <row r="9" spans="1:20" s="656" customFormat="1" ht="12.2" customHeight="1">
      <c r="A9" s="647" t="s">
        <v>1115</v>
      </c>
      <c r="B9" s="648" t="s">
        <v>1116</v>
      </c>
      <c r="C9" s="649">
        <v>234</v>
      </c>
      <c r="D9" s="650">
        <v>126</v>
      </c>
      <c r="E9" s="650">
        <v>0</v>
      </c>
      <c r="F9" s="651">
        <v>158</v>
      </c>
      <c r="G9" s="651">
        <v>130</v>
      </c>
      <c r="H9" s="651">
        <v>128</v>
      </c>
      <c r="I9" s="651">
        <v>90</v>
      </c>
      <c r="J9" s="652">
        <f t="shared" si="0"/>
        <v>632</v>
      </c>
      <c r="K9" s="649">
        <v>2</v>
      </c>
      <c r="L9" s="651">
        <v>2</v>
      </c>
      <c r="M9" s="651">
        <v>0</v>
      </c>
      <c r="N9" s="650">
        <v>0</v>
      </c>
      <c r="O9" s="650">
        <v>0</v>
      </c>
      <c r="P9" s="650">
        <v>0</v>
      </c>
      <c r="Q9" s="650">
        <v>0</v>
      </c>
      <c r="R9" s="653">
        <f t="shared" si="1"/>
        <v>2</v>
      </c>
      <c r="S9" s="654">
        <f t="shared" si="2"/>
        <v>236</v>
      </c>
      <c r="T9" s="655">
        <f t="shared" si="3"/>
        <v>634</v>
      </c>
    </row>
    <row r="10" spans="1:20" s="656" customFormat="1" ht="12.2" customHeight="1">
      <c r="A10" s="647" t="s">
        <v>1017</v>
      </c>
      <c r="B10" s="648" t="s">
        <v>1117</v>
      </c>
      <c r="C10" s="649">
        <v>343</v>
      </c>
      <c r="D10" s="650">
        <v>203</v>
      </c>
      <c r="E10" s="650">
        <v>1</v>
      </c>
      <c r="F10" s="651">
        <v>121</v>
      </c>
      <c r="G10" s="651">
        <v>71</v>
      </c>
      <c r="H10" s="651">
        <v>49</v>
      </c>
      <c r="I10" s="651">
        <v>11</v>
      </c>
      <c r="J10" s="652">
        <f t="shared" si="0"/>
        <v>456</v>
      </c>
      <c r="K10" s="649">
        <v>5</v>
      </c>
      <c r="L10" s="651">
        <v>4</v>
      </c>
      <c r="M10" s="651">
        <v>0</v>
      </c>
      <c r="N10" s="650">
        <v>1</v>
      </c>
      <c r="O10" s="650">
        <v>1</v>
      </c>
      <c r="P10" s="650">
        <v>0</v>
      </c>
      <c r="Q10" s="650">
        <v>0</v>
      </c>
      <c r="R10" s="653">
        <f t="shared" si="1"/>
        <v>6</v>
      </c>
      <c r="S10" s="654">
        <f t="shared" si="2"/>
        <v>348</v>
      </c>
      <c r="T10" s="655">
        <f t="shared" si="3"/>
        <v>462</v>
      </c>
    </row>
    <row r="11" spans="1:20" s="656" customFormat="1" ht="12.2" customHeight="1">
      <c r="A11" s="647" t="s">
        <v>1019</v>
      </c>
      <c r="B11" s="648" t="s">
        <v>1118</v>
      </c>
      <c r="C11" s="649">
        <v>2907</v>
      </c>
      <c r="D11" s="650">
        <v>2005</v>
      </c>
      <c r="E11" s="650">
        <v>5</v>
      </c>
      <c r="F11" s="651">
        <v>988</v>
      </c>
      <c r="G11" s="651">
        <v>627</v>
      </c>
      <c r="H11" s="651">
        <v>258</v>
      </c>
      <c r="I11" s="651">
        <v>21</v>
      </c>
      <c r="J11" s="652">
        <f t="shared" si="0"/>
        <v>3904</v>
      </c>
      <c r="K11" s="649">
        <v>81</v>
      </c>
      <c r="L11" s="651">
        <v>46</v>
      </c>
      <c r="M11" s="651">
        <v>0</v>
      </c>
      <c r="N11" s="650">
        <v>34</v>
      </c>
      <c r="O11" s="650">
        <v>2</v>
      </c>
      <c r="P11" s="650">
        <v>0</v>
      </c>
      <c r="Q11" s="650">
        <v>0</v>
      </c>
      <c r="R11" s="653">
        <f t="shared" si="1"/>
        <v>82</v>
      </c>
      <c r="S11" s="654">
        <f t="shared" si="2"/>
        <v>2988</v>
      </c>
      <c r="T11" s="655">
        <f t="shared" si="3"/>
        <v>3986</v>
      </c>
    </row>
    <row r="12" spans="1:20" s="656" customFormat="1" ht="12.2" customHeight="1">
      <c r="A12" s="647" t="s">
        <v>1021</v>
      </c>
      <c r="B12" s="648" t="s">
        <v>1119</v>
      </c>
      <c r="C12" s="649">
        <v>1082</v>
      </c>
      <c r="D12" s="650">
        <v>760</v>
      </c>
      <c r="E12" s="650">
        <v>4</v>
      </c>
      <c r="F12" s="651">
        <v>401</v>
      </c>
      <c r="G12" s="651">
        <v>205</v>
      </c>
      <c r="H12" s="651">
        <v>142</v>
      </c>
      <c r="I12" s="651">
        <v>37</v>
      </c>
      <c r="J12" s="652">
        <f t="shared" si="0"/>
        <v>1549</v>
      </c>
      <c r="K12" s="649">
        <v>13</v>
      </c>
      <c r="L12" s="651">
        <v>5</v>
      </c>
      <c r="M12" s="651">
        <v>0</v>
      </c>
      <c r="N12" s="650">
        <v>7</v>
      </c>
      <c r="O12" s="650">
        <v>1</v>
      </c>
      <c r="P12" s="650">
        <v>0</v>
      </c>
      <c r="Q12" s="650">
        <v>0</v>
      </c>
      <c r="R12" s="653">
        <f t="shared" si="1"/>
        <v>13</v>
      </c>
      <c r="S12" s="654">
        <f t="shared" si="2"/>
        <v>1095</v>
      </c>
      <c r="T12" s="655">
        <f t="shared" si="3"/>
        <v>1562</v>
      </c>
    </row>
    <row r="13" spans="1:20" s="656" customFormat="1" ht="12.2" customHeight="1">
      <c r="A13" s="647" t="s">
        <v>1023</v>
      </c>
      <c r="B13" s="648" t="s">
        <v>1120</v>
      </c>
      <c r="C13" s="649">
        <v>171</v>
      </c>
      <c r="D13" s="650">
        <v>124</v>
      </c>
      <c r="E13" s="650">
        <v>0</v>
      </c>
      <c r="F13" s="651">
        <v>60</v>
      </c>
      <c r="G13" s="651">
        <v>40</v>
      </c>
      <c r="H13" s="651">
        <v>45</v>
      </c>
      <c r="I13" s="651">
        <v>12</v>
      </c>
      <c r="J13" s="652">
        <f t="shared" si="0"/>
        <v>281</v>
      </c>
      <c r="K13" s="649">
        <v>4</v>
      </c>
      <c r="L13" s="651">
        <v>4</v>
      </c>
      <c r="M13" s="651">
        <v>0</v>
      </c>
      <c r="N13" s="650">
        <v>0</v>
      </c>
      <c r="O13" s="650">
        <v>0</v>
      </c>
      <c r="P13" s="650">
        <v>0</v>
      </c>
      <c r="Q13" s="650">
        <v>0</v>
      </c>
      <c r="R13" s="653">
        <f t="shared" si="1"/>
        <v>4</v>
      </c>
      <c r="S13" s="654">
        <f t="shared" si="2"/>
        <v>175</v>
      </c>
      <c r="T13" s="655">
        <f t="shared" si="3"/>
        <v>285</v>
      </c>
    </row>
    <row r="14" spans="1:20" s="656" customFormat="1" ht="12.2" customHeight="1">
      <c r="A14" s="647" t="s">
        <v>1025</v>
      </c>
      <c r="B14" s="648" t="s">
        <v>1121</v>
      </c>
      <c r="C14" s="649">
        <v>591</v>
      </c>
      <c r="D14" s="650">
        <v>429</v>
      </c>
      <c r="E14" s="650">
        <v>1</v>
      </c>
      <c r="F14" s="651">
        <v>216</v>
      </c>
      <c r="G14" s="651">
        <v>121</v>
      </c>
      <c r="H14" s="651">
        <v>51</v>
      </c>
      <c r="I14" s="651">
        <v>16</v>
      </c>
      <c r="J14" s="652">
        <f t="shared" si="0"/>
        <v>834</v>
      </c>
      <c r="K14" s="649">
        <v>24</v>
      </c>
      <c r="L14" s="651">
        <v>15</v>
      </c>
      <c r="M14" s="651">
        <v>1</v>
      </c>
      <c r="N14" s="650">
        <v>7</v>
      </c>
      <c r="O14" s="650">
        <v>1</v>
      </c>
      <c r="P14" s="650">
        <v>0</v>
      </c>
      <c r="Q14" s="650">
        <v>0</v>
      </c>
      <c r="R14" s="653">
        <f t="shared" si="1"/>
        <v>24</v>
      </c>
      <c r="S14" s="654">
        <f t="shared" si="2"/>
        <v>615</v>
      </c>
      <c r="T14" s="655">
        <f t="shared" si="3"/>
        <v>858</v>
      </c>
    </row>
    <row r="15" spans="1:20" s="656" customFormat="1" ht="12.2" customHeight="1">
      <c r="A15" s="657">
        <f t="shared" ref="A15:A45" si="4">+A14+1</f>
        <v>10</v>
      </c>
      <c r="B15" s="648" t="s">
        <v>1122</v>
      </c>
      <c r="C15" s="649">
        <v>861</v>
      </c>
      <c r="D15" s="650">
        <v>689</v>
      </c>
      <c r="E15" s="650">
        <v>0</v>
      </c>
      <c r="F15" s="651">
        <v>317</v>
      </c>
      <c r="G15" s="651">
        <v>181</v>
      </c>
      <c r="H15" s="651">
        <v>150</v>
      </c>
      <c r="I15" s="651">
        <v>35</v>
      </c>
      <c r="J15" s="652">
        <f t="shared" si="0"/>
        <v>1372</v>
      </c>
      <c r="K15" s="649">
        <v>21</v>
      </c>
      <c r="L15" s="651">
        <v>11</v>
      </c>
      <c r="M15" s="651">
        <v>0</v>
      </c>
      <c r="N15" s="650">
        <v>9</v>
      </c>
      <c r="O15" s="650">
        <v>1</v>
      </c>
      <c r="P15" s="650">
        <v>0</v>
      </c>
      <c r="Q15" s="650">
        <v>0</v>
      </c>
      <c r="R15" s="653">
        <f t="shared" si="1"/>
        <v>21</v>
      </c>
      <c r="S15" s="654">
        <f t="shared" si="2"/>
        <v>882</v>
      </c>
      <c r="T15" s="655">
        <f t="shared" si="3"/>
        <v>1393</v>
      </c>
    </row>
    <row r="16" spans="1:20" s="656" customFormat="1" ht="12.2" customHeight="1">
      <c r="A16" s="657">
        <f t="shared" si="4"/>
        <v>11</v>
      </c>
      <c r="B16" s="648" t="s">
        <v>1123</v>
      </c>
      <c r="C16" s="649">
        <v>147</v>
      </c>
      <c r="D16" s="650">
        <v>102</v>
      </c>
      <c r="E16" s="650">
        <v>1</v>
      </c>
      <c r="F16" s="651">
        <v>38</v>
      </c>
      <c r="G16" s="651">
        <v>36</v>
      </c>
      <c r="H16" s="651">
        <v>22</v>
      </c>
      <c r="I16" s="651">
        <v>12</v>
      </c>
      <c r="J16" s="652">
        <f t="shared" si="0"/>
        <v>211</v>
      </c>
      <c r="K16" s="649">
        <v>4</v>
      </c>
      <c r="L16" s="651">
        <v>4</v>
      </c>
      <c r="M16" s="651">
        <v>0</v>
      </c>
      <c r="N16" s="650">
        <v>0</v>
      </c>
      <c r="O16" s="650">
        <v>0</v>
      </c>
      <c r="P16" s="650">
        <v>0</v>
      </c>
      <c r="Q16" s="650">
        <v>0</v>
      </c>
      <c r="R16" s="653">
        <f t="shared" si="1"/>
        <v>4</v>
      </c>
      <c r="S16" s="654">
        <f t="shared" si="2"/>
        <v>151</v>
      </c>
      <c r="T16" s="655">
        <f t="shared" si="3"/>
        <v>215</v>
      </c>
    </row>
    <row r="17" spans="1:20" s="656" customFormat="1" ht="12.2" customHeight="1">
      <c r="A17" s="657">
        <f t="shared" si="4"/>
        <v>12</v>
      </c>
      <c r="B17" s="648" t="s">
        <v>1124</v>
      </c>
      <c r="C17" s="649">
        <v>127</v>
      </c>
      <c r="D17" s="650">
        <v>102</v>
      </c>
      <c r="E17" s="650">
        <v>0</v>
      </c>
      <c r="F17" s="651">
        <v>85</v>
      </c>
      <c r="G17" s="651">
        <v>67</v>
      </c>
      <c r="H17" s="651">
        <v>37</v>
      </c>
      <c r="I17" s="651">
        <v>12</v>
      </c>
      <c r="J17" s="652">
        <f t="shared" si="0"/>
        <v>303</v>
      </c>
      <c r="K17" s="649">
        <v>0</v>
      </c>
      <c r="L17" s="651">
        <v>0</v>
      </c>
      <c r="M17" s="651">
        <v>0</v>
      </c>
      <c r="N17" s="650">
        <v>0</v>
      </c>
      <c r="O17" s="650">
        <v>0</v>
      </c>
      <c r="P17" s="650">
        <v>0</v>
      </c>
      <c r="Q17" s="650">
        <v>0</v>
      </c>
      <c r="R17" s="653">
        <f t="shared" si="1"/>
        <v>0</v>
      </c>
      <c r="S17" s="654">
        <f t="shared" si="2"/>
        <v>127</v>
      </c>
      <c r="T17" s="655">
        <f t="shared" si="3"/>
        <v>303</v>
      </c>
    </row>
    <row r="18" spans="1:20" s="656" customFormat="1" ht="12.2" customHeight="1">
      <c r="A18" s="657">
        <f t="shared" si="4"/>
        <v>13</v>
      </c>
      <c r="B18" s="648" t="s">
        <v>1125</v>
      </c>
      <c r="C18" s="649">
        <v>132</v>
      </c>
      <c r="D18" s="650">
        <v>86</v>
      </c>
      <c r="E18" s="650">
        <v>0</v>
      </c>
      <c r="F18" s="651">
        <v>105</v>
      </c>
      <c r="G18" s="651">
        <v>57</v>
      </c>
      <c r="H18" s="651">
        <v>49</v>
      </c>
      <c r="I18" s="651">
        <v>21</v>
      </c>
      <c r="J18" s="652">
        <f t="shared" si="0"/>
        <v>318</v>
      </c>
      <c r="K18" s="649">
        <v>0</v>
      </c>
      <c r="L18" s="651">
        <v>0</v>
      </c>
      <c r="M18" s="651">
        <v>0</v>
      </c>
      <c r="N18" s="650">
        <v>0</v>
      </c>
      <c r="O18" s="650">
        <v>0</v>
      </c>
      <c r="P18" s="650">
        <v>0</v>
      </c>
      <c r="Q18" s="650">
        <v>0</v>
      </c>
      <c r="R18" s="653">
        <f t="shared" si="1"/>
        <v>0</v>
      </c>
      <c r="S18" s="654">
        <f t="shared" si="2"/>
        <v>132</v>
      </c>
      <c r="T18" s="655">
        <f t="shared" si="3"/>
        <v>318</v>
      </c>
    </row>
    <row r="19" spans="1:20" s="656" customFormat="1" ht="12.2" customHeight="1">
      <c r="A19" s="657">
        <f t="shared" si="4"/>
        <v>14</v>
      </c>
      <c r="B19" s="648" t="s">
        <v>1126</v>
      </c>
      <c r="C19" s="649">
        <v>203</v>
      </c>
      <c r="D19" s="650">
        <v>142</v>
      </c>
      <c r="E19" s="650">
        <v>0</v>
      </c>
      <c r="F19" s="651">
        <v>67</v>
      </c>
      <c r="G19" s="651">
        <v>36</v>
      </c>
      <c r="H19" s="651">
        <v>14</v>
      </c>
      <c r="I19" s="651">
        <v>5</v>
      </c>
      <c r="J19" s="652">
        <f t="shared" si="0"/>
        <v>264</v>
      </c>
      <c r="K19" s="649">
        <v>12</v>
      </c>
      <c r="L19" s="651">
        <v>2</v>
      </c>
      <c r="M19" s="651">
        <v>0</v>
      </c>
      <c r="N19" s="650">
        <v>9</v>
      </c>
      <c r="O19" s="650">
        <v>2</v>
      </c>
      <c r="P19" s="650">
        <v>0</v>
      </c>
      <c r="Q19" s="650">
        <v>0</v>
      </c>
      <c r="R19" s="653">
        <f t="shared" si="1"/>
        <v>13</v>
      </c>
      <c r="S19" s="654">
        <f t="shared" si="2"/>
        <v>215</v>
      </c>
      <c r="T19" s="655">
        <f t="shared" si="3"/>
        <v>277</v>
      </c>
    </row>
    <row r="20" spans="1:20" s="656" customFormat="1" ht="12.2" customHeight="1">
      <c r="A20" s="657">
        <f t="shared" si="4"/>
        <v>15</v>
      </c>
      <c r="B20" s="648" t="s">
        <v>1127</v>
      </c>
      <c r="C20" s="649">
        <v>198</v>
      </c>
      <c r="D20" s="650">
        <v>117</v>
      </c>
      <c r="E20" s="650">
        <v>0</v>
      </c>
      <c r="F20" s="651">
        <v>50</v>
      </c>
      <c r="G20" s="651">
        <v>39</v>
      </c>
      <c r="H20" s="651">
        <v>28</v>
      </c>
      <c r="I20" s="651">
        <v>7</v>
      </c>
      <c r="J20" s="652">
        <f t="shared" si="0"/>
        <v>241</v>
      </c>
      <c r="K20" s="649">
        <v>0</v>
      </c>
      <c r="L20" s="651">
        <v>0</v>
      </c>
      <c r="M20" s="651">
        <v>0</v>
      </c>
      <c r="N20" s="650">
        <v>0</v>
      </c>
      <c r="O20" s="650">
        <v>0</v>
      </c>
      <c r="P20" s="650">
        <v>0</v>
      </c>
      <c r="Q20" s="650">
        <v>0</v>
      </c>
      <c r="R20" s="653">
        <f t="shared" si="1"/>
        <v>0</v>
      </c>
      <c r="S20" s="654">
        <f t="shared" si="2"/>
        <v>198</v>
      </c>
      <c r="T20" s="655">
        <f t="shared" si="3"/>
        <v>241</v>
      </c>
    </row>
    <row r="21" spans="1:20" s="656" customFormat="1" ht="12.2" customHeight="1">
      <c r="A21" s="657">
        <f t="shared" si="4"/>
        <v>16</v>
      </c>
      <c r="B21" s="648" t="s">
        <v>1128</v>
      </c>
      <c r="C21" s="649">
        <v>1798</v>
      </c>
      <c r="D21" s="650">
        <v>1404</v>
      </c>
      <c r="E21" s="650">
        <v>9</v>
      </c>
      <c r="F21" s="651">
        <v>690</v>
      </c>
      <c r="G21" s="651">
        <v>363</v>
      </c>
      <c r="H21" s="651">
        <v>166</v>
      </c>
      <c r="I21" s="651">
        <v>42</v>
      </c>
      <c r="J21" s="652">
        <f t="shared" si="0"/>
        <v>2674</v>
      </c>
      <c r="K21" s="649">
        <v>99</v>
      </c>
      <c r="L21" s="651">
        <v>69</v>
      </c>
      <c r="M21" s="651">
        <v>0</v>
      </c>
      <c r="N21" s="650">
        <v>34</v>
      </c>
      <c r="O21" s="650">
        <v>1</v>
      </c>
      <c r="P21" s="650">
        <v>2</v>
      </c>
      <c r="Q21" s="650">
        <v>0</v>
      </c>
      <c r="R21" s="653">
        <f t="shared" si="1"/>
        <v>106</v>
      </c>
      <c r="S21" s="654">
        <f t="shared" si="2"/>
        <v>1897</v>
      </c>
      <c r="T21" s="655">
        <f t="shared" si="3"/>
        <v>2780</v>
      </c>
    </row>
    <row r="22" spans="1:20" s="656" customFormat="1" ht="12.2" customHeight="1">
      <c r="A22" s="657">
        <f t="shared" si="4"/>
        <v>17</v>
      </c>
      <c r="B22" s="648" t="s">
        <v>1129</v>
      </c>
      <c r="C22" s="649">
        <v>263</v>
      </c>
      <c r="D22" s="650">
        <v>150</v>
      </c>
      <c r="E22" s="650">
        <v>0</v>
      </c>
      <c r="F22" s="651">
        <v>63</v>
      </c>
      <c r="G22" s="651">
        <v>42</v>
      </c>
      <c r="H22" s="651">
        <v>32</v>
      </c>
      <c r="I22" s="651">
        <v>12</v>
      </c>
      <c r="J22" s="652">
        <f t="shared" si="0"/>
        <v>299</v>
      </c>
      <c r="K22" s="649">
        <v>5</v>
      </c>
      <c r="L22" s="651">
        <v>2</v>
      </c>
      <c r="M22" s="651">
        <v>0</v>
      </c>
      <c r="N22" s="650">
        <v>4</v>
      </c>
      <c r="O22" s="650">
        <v>0</v>
      </c>
      <c r="P22" s="650">
        <v>0</v>
      </c>
      <c r="Q22" s="650">
        <v>0</v>
      </c>
      <c r="R22" s="653">
        <f t="shared" si="1"/>
        <v>6</v>
      </c>
      <c r="S22" s="654">
        <f t="shared" si="2"/>
        <v>268</v>
      </c>
      <c r="T22" s="655">
        <f t="shared" si="3"/>
        <v>305</v>
      </c>
    </row>
    <row r="23" spans="1:20" s="656" customFormat="1" ht="12.2" customHeight="1">
      <c r="A23" s="657">
        <f t="shared" si="4"/>
        <v>18</v>
      </c>
      <c r="B23" s="648" t="s">
        <v>1130</v>
      </c>
      <c r="C23" s="649">
        <v>112</v>
      </c>
      <c r="D23" s="650">
        <v>69</v>
      </c>
      <c r="E23" s="650">
        <v>1</v>
      </c>
      <c r="F23" s="651">
        <v>23</v>
      </c>
      <c r="G23" s="651">
        <v>24</v>
      </c>
      <c r="H23" s="651">
        <v>16</v>
      </c>
      <c r="I23" s="651">
        <v>4</v>
      </c>
      <c r="J23" s="652">
        <f t="shared" si="0"/>
        <v>137</v>
      </c>
      <c r="K23" s="649">
        <v>0</v>
      </c>
      <c r="L23" s="651">
        <v>0</v>
      </c>
      <c r="M23" s="651">
        <v>0</v>
      </c>
      <c r="N23" s="650">
        <v>0</v>
      </c>
      <c r="O23" s="650">
        <v>0</v>
      </c>
      <c r="P23" s="650">
        <v>0</v>
      </c>
      <c r="Q23" s="650">
        <v>0</v>
      </c>
      <c r="R23" s="653">
        <f t="shared" si="1"/>
        <v>0</v>
      </c>
      <c r="S23" s="654">
        <f t="shared" si="2"/>
        <v>112</v>
      </c>
      <c r="T23" s="655">
        <f t="shared" si="3"/>
        <v>137</v>
      </c>
    </row>
    <row r="24" spans="1:20" s="656" customFormat="1" ht="12.2" customHeight="1">
      <c r="A24" s="657">
        <f t="shared" si="4"/>
        <v>19</v>
      </c>
      <c r="B24" s="648" t="s">
        <v>1131</v>
      </c>
      <c r="C24" s="649">
        <v>581</v>
      </c>
      <c r="D24" s="650">
        <v>369</v>
      </c>
      <c r="E24" s="650">
        <v>0</v>
      </c>
      <c r="F24" s="651">
        <v>158</v>
      </c>
      <c r="G24" s="651">
        <v>102</v>
      </c>
      <c r="H24" s="651">
        <v>71</v>
      </c>
      <c r="I24" s="651">
        <v>40</v>
      </c>
      <c r="J24" s="652">
        <f t="shared" si="0"/>
        <v>740</v>
      </c>
      <c r="K24" s="649">
        <v>0</v>
      </c>
      <c r="L24" s="651">
        <v>0</v>
      </c>
      <c r="M24" s="651">
        <v>0</v>
      </c>
      <c r="N24" s="650">
        <v>0</v>
      </c>
      <c r="O24" s="650">
        <v>0</v>
      </c>
      <c r="P24" s="650">
        <v>0</v>
      </c>
      <c r="Q24" s="650">
        <v>0</v>
      </c>
      <c r="R24" s="653">
        <f t="shared" si="1"/>
        <v>0</v>
      </c>
      <c r="S24" s="654">
        <f t="shared" si="2"/>
        <v>581</v>
      </c>
      <c r="T24" s="655">
        <f t="shared" si="3"/>
        <v>740</v>
      </c>
    </row>
    <row r="25" spans="1:20" s="656" customFormat="1" ht="12.2" customHeight="1">
      <c r="A25" s="657">
        <f t="shared" si="4"/>
        <v>20</v>
      </c>
      <c r="B25" s="648" t="s">
        <v>1132</v>
      </c>
      <c r="C25" s="649">
        <v>605</v>
      </c>
      <c r="D25" s="650">
        <v>464</v>
      </c>
      <c r="E25" s="650">
        <v>3</v>
      </c>
      <c r="F25" s="651">
        <v>186</v>
      </c>
      <c r="G25" s="651">
        <v>119</v>
      </c>
      <c r="H25" s="651">
        <v>89</v>
      </c>
      <c r="I25" s="651">
        <v>14</v>
      </c>
      <c r="J25" s="652">
        <f t="shared" si="0"/>
        <v>875</v>
      </c>
      <c r="K25" s="649">
        <v>6</v>
      </c>
      <c r="L25" s="651">
        <v>4</v>
      </c>
      <c r="M25" s="651">
        <v>0</v>
      </c>
      <c r="N25" s="650">
        <v>1</v>
      </c>
      <c r="O25" s="650">
        <v>1</v>
      </c>
      <c r="P25" s="650">
        <v>0</v>
      </c>
      <c r="Q25" s="650">
        <v>0</v>
      </c>
      <c r="R25" s="653">
        <f t="shared" si="1"/>
        <v>6</v>
      </c>
      <c r="S25" s="654">
        <f t="shared" si="2"/>
        <v>611</v>
      </c>
      <c r="T25" s="655">
        <f t="shared" si="3"/>
        <v>881</v>
      </c>
    </row>
    <row r="26" spans="1:20" s="656" customFormat="1" ht="12.2" customHeight="1">
      <c r="A26" s="657">
        <f t="shared" si="4"/>
        <v>21</v>
      </c>
      <c r="B26" s="648" t="s">
        <v>1133</v>
      </c>
      <c r="C26" s="649">
        <v>831</v>
      </c>
      <c r="D26" s="650">
        <v>668</v>
      </c>
      <c r="E26" s="650">
        <v>1</v>
      </c>
      <c r="F26" s="651">
        <v>745</v>
      </c>
      <c r="G26" s="651">
        <v>441</v>
      </c>
      <c r="H26" s="651">
        <v>173</v>
      </c>
      <c r="I26" s="651">
        <v>98</v>
      </c>
      <c r="J26" s="652">
        <f t="shared" si="0"/>
        <v>2126</v>
      </c>
      <c r="K26" s="649">
        <v>1</v>
      </c>
      <c r="L26" s="651">
        <v>0</v>
      </c>
      <c r="M26" s="651">
        <v>0</v>
      </c>
      <c r="N26" s="650">
        <v>1</v>
      </c>
      <c r="O26" s="650">
        <v>0</v>
      </c>
      <c r="P26" s="650">
        <v>0</v>
      </c>
      <c r="Q26" s="650">
        <v>0</v>
      </c>
      <c r="R26" s="653">
        <f t="shared" si="1"/>
        <v>1</v>
      </c>
      <c r="S26" s="654">
        <f t="shared" si="2"/>
        <v>832</v>
      </c>
      <c r="T26" s="655">
        <f t="shared" si="3"/>
        <v>2127</v>
      </c>
    </row>
    <row r="27" spans="1:20" s="656" customFormat="1" ht="12.2" customHeight="1">
      <c r="A27" s="657">
        <f t="shared" si="4"/>
        <v>22</v>
      </c>
      <c r="B27" s="648" t="s">
        <v>1134</v>
      </c>
      <c r="C27" s="649">
        <v>205</v>
      </c>
      <c r="D27" s="650">
        <v>142</v>
      </c>
      <c r="E27" s="650">
        <v>3</v>
      </c>
      <c r="F27" s="651">
        <v>64</v>
      </c>
      <c r="G27" s="651">
        <v>36</v>
      </c>
      <c r="H27" s="651">
        <v>24</v>
      </c>
      <c r="I27" s="651">
        <v>7</v>
      </c>
      <c r="J27" s="652">
        <f t="shared" si="0"/>
        <v>276</v>
      </c>
      <c r="K27" s="649">
        <v>3</v>
      </c>
      <c r="L27" s="651">
        <v>2</v>
      </c>
      <c r="M27" s="651">
        <v>0</v>
      </c>
      <c r="N27" s="650">
        <v>1</v>
      </c>
      <c r="O27" s="650">
        <v>0</v>
      </c>
      <c r="P27" s="650">
        <v>0</v>
      </c>
      <c r="Q27" s="650">
        <v>0</v>
      </c>
      <c r="R27" s="653">
        <f t="shared" si="1"/>
        <v>3</v>
      </c>
      <c r="S27" s="654">
        <f t="shared" si="2"/>
        <v>208</v>
      </c>
      <c r="T27" s="655">
        <f t="shared" si="3"/>
        <v>279</v>
      </c>
    </row>
    <row r="28" spans="1:20" s="656" customFormat="1" ht="12.2" customHeight="1">
      <c r="A28" s="657">
        <f t="shared" si="4"/>
        <v>23</v>
      </c>
      <c r="B28" s="648" t="s">
        <v>1135</v>
      </c>
      <c r="C28" s="649">
        <v>514</v>
      </c>
      <c r="D28" s="650">
        <v>382</v>
      </c>
      <c r="E28" s="650">
        <v>0</v>
      </c>
      <c r="F28" s="651">
        <v>250</v>
      </c>
      <c r="G28" s="651">
        <v>145</v>
      </c>
      <c r="H28" s="651">
        <v>47</v>
      </c>
      <c r="I28" s="651">
        <v>16</v>
      </c>
      <c r="J28" s="652">
        <f t="shared" si="0"/>
        <v>840</v>
      </c>
      <c r="K28" s="649">
        <v>6</v>
      </c>
      <c r="L28" s="651">
        <v>7</v>
      </c>
      <c r="M28" s="651">
        <v>0</v>
      </c>
      <c r="N28" s="650">
        <v>0</v>
      </c>
      <c r="O28" s="650">
        <v>0</v>
      </c>
      <c r="P28" s="650">
        <v>0</v>
      </c>
      <c r="Q28" s="650">
        <v>0</v>
      </c>
      <c r="R28" s="653">
        <f t="shared" si="1"/>
        <v>7</v>
      </c>
      <c r="S28" s="654">
        <f t="shared" si="2"/>
        <v>520</v>
      </c>
      <c r="T28" s="655">
        <f t="shared" si="3"/>
        <v>847</v>
      </c>
    </row>
    <row r="29" spans="1:20" s="656" customFormat="1" ht="12.2" customHeight="1">
      <c r="A29" s="657">
        <f t="shared" si="4"/>
        <v>24</v>
      </c>
      <c r="B29" s="648" t="s">
        <v>1136</v>
      </c>
      <c r="C29" s="649">
        <v>132</v>
      </c>
      <c r="D29" s="650">
        <v>68</v>
      </c>
      <c r="E29" s="650">
        <v>0</v>
      </c>
      <c r="F29" s="651">
        <v>36</v>
      </c>
      <c r="G29" s="651">
        <v>20</v>
      </c>
      <c r="H29" s="651">
        <v>20</v>
      </c>
      <c r="I29" s="651">
        <v>5</v>
      </c>
      <c r="J29" s="652">
        <f t="shared" si="0"/>
        <v>149</v>
      </c>
      <c r="K29" s="649">
        <v>1</v>
      </c>
      <c r="L29" s="651">
        <v>0</v>
      </c>
      <c r="M29" s="651">
        <v>0</v>
      </c>
      <c r="N29" s="650">
        <v>0</v>
      </c>
      <c r="O29" s="650">
        <v>1</v>
      </c>
      <c r="P29" s="650">
        <v>0</v>
      </c>
      <c r="Q29" s="650">
        <v>0</v>
      </c>
      <c r="R29" s="653">
        <f t="shared" si="1"/>
        <v>1</v>
      </c>
      <c r="S29" s="654">
        <f t="shared" si="2"/>
        <v>133</v>
      </c>
      <c r="T29" s="655">
        <f t="shared" si="3"/>
        <v>150</v>
      </c>
    </row>
    <row r="30" spans="1:20" s="656" customFormat="1" ht="12.2" customHeight="1">
      <c r="A30" s="657">
        <f t="shared" si="4"/>
        <v>25</v>
      </c>
      <c r="B30" s="648" t="s">
        <v>1137</v>
      </c>
      <c r="C30" s="649">
        <v>578</v>
      </c>
      <c r="D30" s="650">
        <v>356</v>
      </c>
      <c r="E30" s="650">
        <v>0</v>
      </c>
      <c r="F30" s="651">
        <v>260</v>
      </c>
      <c r="G30" s="651">
        <v>144</v>
      </c>
      <c r="H30" s="651">
        <v>108</v>
      </c>
      <c r="I30" s="651">
        <v>58</v>
      </c>
      <c r="J30" s="652">
        <f t="shared" si="0"/>
        <v>926</v>
      </c>
      <c r="K30" s="649">
        <v>5</v>
      </c>
      <c r="L30" s="651">
        <v>4</v>
      </c>
      <c r="M30" s="651">
        <v>0</v>
      </c>
      <c r="N30" s="650">
        <v>1</v>
      </c>
      <c r="O30" s="650">
        <v>0</v>
      </c>
      <c r="P30" s="650">
        <v>0</v>
      </c>
      <c r="Q30" s="650">
        <v>0</v>
      </c>
      <c r="R30" s="653">
        <f t="shared" si="1"/>
        <v>5</v>
      </c>
      <c r="S30" s="654">
        <f t="shared" si="2"/>
        <v>583</v>
      </c>
      <c r="T30" s="655">
        <f t="shared" si="3"/>
        <v>931</v>
      </c>
    </row>
    <row r="31" spans="1:20" s="656" customFormat="1" ht="12.2" customHeight="1">
      <c r="A31" s="657">
        <f t="shared" si="4"/>
        <v>26</v>
      </c>
      <c r="B31" s="648" t="s">
        <v>1138</v>
      </c>
      <c r="C31" s="649">
        <v>555</v>
      </c>
      <c r="D31" s="650">
        <v>354</v>
      </c>
      <c r="E31" s="650">
        <v>0</v>
      </c>
      <c r="F31" s="651">
        <v>138</v>
      </c>
      <c r="G31" s="651">
        <v>101</v>
      </c>
      <c r="H31" s="651">
        <v>47</v>
      </c>
      <c r="I31" s="651">
        <v>4</v>
      </c>
      <c r="J31" s="652">
        <f t="shared" si="0"/>
        <v>644</v>
      </c>
      <c r="K31" s="649">
        <v>7</v>
      </c>
      <c r="L31" s="651">
        <v>7</v>
      </c>
      <c r="M31" s="651">
        <v>0</v>
      </c>
      <c r="N31" s="650">
        <v>0</v>
      </c>
      <c r="O31" s="650">
        <v>0</v>
      </c>
      <c r="P31" s="650">
        <v>0</v>
      </c>
      <c r="Q31" s="650">
        <v>0</v>
      </c>
      <c r="R31" s="653">
        <f t="shared" si="1"/>
        <v>7</v>
      </c>
      <c r="S31" s="654">
        <f t="shared" si="2"/>
        <v>562</v>
      </c>
      <c r="T31" s="655">
        <f t="shared" si="3"/>
        <v>651</v>
      </c>
    </row>
    <row r="32" spans="1:20" s="656" customFormat="1" ht="12.2" customHeight="1">
      <c r="A32" s="657">
        <f t="shared" si="4"/>
        <v>27</v>
      </c>
      <c r="B32" s="648" t="s">
        <v>1139</v>
      </c>
      <c r="C32" s="649">
        <v>884</v>
      </c>
      <c r="D32" s="650">
        <v>745</v>
      </c>
      <c r="E32" s="650">
        <v>1</v>
      </c>
      <c r="F32" s="651">
        <v>516</v>
      </c>
      <c r="G32" s="651">
        <v>342</v>
      </c>
      <c r="H32" s="651">
        <v>132</v>
      </c>
      <c r="I32" s="651">
        <v>30</v>
      </c>
      <c r="J32" s="652">
        <f t="shared" si="0"/>
        <v>1766</v>
      </c>
      <c r="K32" s="649">
        <v>3</v>
      </c>
      <c r="L32" s="651">
        <v>0</v>
      </c>
      <c r="M32" s="651">
        <v>0</v>
      </c>
      <c r="N32" s="650">
        <v>3</v>
      </c>
      <c r="O32" s="650">
        <v>0</v>
      </c>
      <c r="P32" s="650">
        <v>0</v>
      </c>
      <c r="Q32" s="650">
        <v>0</v>
      </c>
      <c r="R32" s="653">
        <f t="shared" si="1"/>
        <v>3</v>
      </c>
      <c r="S32" s="654">
        <f t="shared" si="2"/>
        <v>887</v>
      </c>
      <c r="T32" s="655">
        <f t="shared" si="3"/>
        <v>1769</v>
      </c>
    </row>
    <row r="33" spans="1:20" s="656" customFormat="1" ht="12.2" customHeight="1">
      <c r="A33" s="657">
        <f t="shared" si="4"/>
        <v>28</v>
      </c>
      <c r="B33" s="648" t="s">
        <v>1140</v>
      </c>
      <c r="C33" s="649">
        <v>369</v>
      </c>
      <c r="D33" s="650">
        <v>216</v>
      </c>
      <c r="E33" s="650">
        <v>1</v>
      </c>
      <c r="F33" s="651">
        <v>92</v>
      </c>
      <c r="G33" s="651">
        <v>62</v>
      </c>
      <c r="H33" s="651">
        <v>32</v>
      </c>
      <c r="I33" s="651">
        <v>12</v>
      </c>
      <c r="J33" s="652">
        <f t="shared" si="0"/>
        <v>415</v>
      </c>
      <c r="K33" s="649">
        <v>42</v>
      </c>
      <c r="L33" s="651">
        <v>35</v>
      </c>
      <c r="M33" s="651">
        <v>0</v>
      </c>
      <c r="N33" s="650">
        <v>7</v>
      </c>
      <c r="O33" s="650">
        <v>0</v>
      </c>
      <c r="P33" s="650">
        <v>0</v>
      </c>
      <c r="Q33" s="650">
        <v>0</v>
      </c>
      <c r="R33" s="653">
        <f t="shared" si="1"/>
        <v>42</v>
      </c>
      <c r="S33" s="654">
        <f t="shared" si="2"/>
        <v>411</v>
      </c>
      <c r="T33" s="655">
        <f t="shared" si="3"/>
        <v>457</v>
      </c>
    </row>
    <row r="34" spans="1:20" s="656" customFormat="1" ht="12.2" customHeight="1">
      <c r="A34" s="657">
        <f t="shared" si="4"/>
        <v>29</v>
      </c>
      <c r="B34" s="648" t="s">
        <v>1141</v>
      </c>
      <c r="C34" s="649">
        <v>116</v>
      </c>
      <c r="D34" s="650">
        <v>79</v>
      </c>
      <c r="E34" s="650">
        <v>0</v>
      </c>
      <c r="F34" s="651">
        <v>43</v>
      </c>
      <c r="G34" s="651">
        <v>26</v>
      </c>
      <c r="H34" s="651">
        <v>6</v>
      </c>
      <c r="I34" s="651">
        <v>4</v>
      </c>
      <c r="J34" s="652">
        <f t="shared" si="0"/>
        <v>158</v>
      </c>
      <c r="K34" s="649">
        <v>8</v>
      </c>
      <c r="L34" s="651">
        <v>5</v>
      </c>
      <c r="M34" s="651">
        <v>0</v>
      </c>
      <c r="N34" s="650">
        <v>3</v>
      </c>
      <c r="O34" s="650">
        <v>0</v>
      </c>
      <c r="P34" s="650">
        <v>0</v>
      </c>
      <c r="Q34" s="650">
        <v>0</v>
      </c>
      <c r="R34" s="653">
        <f t="shared" si="1"/>
        <v>8</v>
      </c>
      <c r="S34" s="654">
        <f t="shared" si="2"/>
        <v>124</v>
      </c>
      <c r="T34" s="655">
        <f t="shared" si="3"/>
        <v>166</v>
      </c>
    </row>
    <row r="35" spans="1:20" s="656" customFormat="1" ht="12.2" customHeight="1">
      <c r="A35" s="657">
        <f t="shared" si="4"/>
        <v>30</v>
      </c>
      <c r="B35" s="648" t="s">
        <v>1142</v>
      </c>
      <c r="C35" s="649">
        <v>62</v>
      </c>
      <c r="D35" s="650">
        <v>37</v>
      </c>
      <c r="E35" s="650">
        <v>0</v>
      </c>
      <c r="F35" s="651">
        <v>58</v>
      </c>
      <c r="G35" s="651">
        <v>36</v>
      </c>
      <c r="H35" s="651">
        <v>6</v>
      </c>
      <c r="I35" s="651">
        <v>4</v>
      </c>
      <c r="J35" s="652">
        <f t="shared" si="0"/>
        <v>141</v>
      </c>
      <c r="K35" s="649">
        <v>0</v>
      </c>
      <c r="L35" s="651">
        <v>0</v>
      </c>
      <c r="M35" s="651">
        <v>0</v>
      </c>
      <c r="N35" s="650">
        <v>0</v>
      </c>
      <c r="O35" s="650">
        <v>0</v>
      </c>
      <c r="P35" s="650">
        <v>0</v>
      </c>
      <c r="Q35" s="650">
        <v>0</v>
      </c>
      <c r="R35" s="653">
        <f t="shared" si="1"/>
        <v>0</v>
      </c>
      <c r="S35" s="654">
        <f t="shared" si="2"/>
        <v>62</v>
      </c>
      <c r="T35" s="655">
        <f t="shared" si="3"/>
        <v>141</v>
      </c>
    </row>
    <row r="36" spans="1:20" s="656" customFormat="1" ht="12.2" customHeight="1">
      <c r="A36" s="657">
        <f t="shared" si="4"/>
        <v>31</v>
      </c>
      <c r="B36" s="648" t="s">
        <v>1143</v>
      </c>
      <c r="C36" s="649">
        <v>870</v>
      </c>
      <c r="D36" s="650">
        <v>712</v>
      </c>
      <c r="E36" s="650">
        <v>0</v>
      </c>
      <c r="F36" s="651">
        <v>478</v>
      </c>
      <c r="G36" s="651">
        <v>266</v>
      </c>
      <c r="H36" s="651">
        <v>128</v>
      </c>
      <c r="I36" s="651">
        <v>40</v>
      </c>
      <c r="J36" s="652">
        <f t="shared" si="0"/>
        <v>1624</v>
      </c>
      <c r="K36" s="649">
        <v>2</v>
      </c>
      <c r="L36" s="651">
        <v>2</v>
      </c>
      <c r="M36" s="651">
        <v>0</v>
      </c>
      <c r="N36" s="650">
        <v>1</v>
      </c>
      <c r="O36" s="650">
        <v>0</v>
      </c>
      <c r="P36" s="650">
        <v>0</v>
      </c>
      <c r="Q36" s="650">
        <v>0</v>
      </c>
      <c r="R36" s="653">
        <f t="shared" si="1"/>
        <v>3</v>
      </c>
      <c r="S36" s="654">
        <f t="shared" si="2"/>
        <v>872</v>
      </c>
      <c r="T36" s="655">
        <f t="shared" si="3"/>
        <v>1627</v>
      </c>
    </row>
    <row r="37" spans="1:20" s="656" customFormat="1" ht="12.2" customHeight="1">
      <c r="A37" s="657">
        <f t="shared" si="4"/>
        <v>32</v>
      </c>
      <c r="B37" s="648" t="s">
        <v>1144</v>
      </c>
      <c r="C37" s="649">
        <v>240</v>
      </c>
      <c r="D37" s="650">
        <v>148</v>
      </c>
      <c r="E37" s="650">
        <v>0</v>
      </c>
      <c r="F37" s="651">
        <v>80</v>
      </c>
      <c r="G37" s="651">
        <v>45</v>
      </c>
      <c r="H37" s="651">
        <v>45</v>
      </c>
      <c r="I37" s="651">
        <v>19</v>
      </c>
      <c r="J37" s="652">
        <f t="shared" si="0"/>
        <v>337</v>
      </c>
      <c r="K37" s="649">
        <v>4</v>
      </c>
      <c r="L37" s="651">
        <v>4</v>
      </c>
      <c r="M37" s="651">
        <v>0</v>
      </c>
      <c r="N37" s="650">
        <v>0</v>
      </c>
      <c r="O37" s="650">
        <v>0</v>
      </c>
      <c r="P37" s="650">
        <v>0</v>
      </c>
      <c r="Q37" s="650">
        <v>0</v>
      </c>
      <c r="R37" s="653">
        <f t="shared" si="1"/>
        <v>4</v>
      </c>
      <c r="S37" s="654">
        <f t="shared" si="2"/>
        <v>244</v>
      </c>
      <c r="T37" s="655">
        <f t="shared" si="3"/>
        <v>341</v>
      </c>
    </row>
    <row r="38" spans="1:20" s="656" customFormat="1" ht="12.2" customHeight="1">
      <c r="A38" s="657">
        <f t="shared" si="4"/>
        <v>33</v>
      </c>
      <c r="B38" s="648" t="s">
        <v>1145</v>
      </c>
      <c r="C38" s="649">
        <v>1139</v>
      </c>
      <c r="D38" s="650">
        <v>858</v>
      </c>
      <c r="E38" s="650">
        <v>0</v>
      </c>
      <c r="F38" s="651">
        <v>519</v>
      </c>
      <c r="G38" s="651">
        <v>320</v>
      </c>
      <c r="H38" s="651">
        <v>183</v>
      </c>
      <c r="I38" s="651">
        <v>84</v>
      </c>
      <c r="J38" s="652">
        <f t="shared" si="0"/>
        <v>1964</v>
      </c>
      <c r="K38" s="649">
        <v>5</v>
      </c>
      <c r="L38" s="651">
        <v>4</v>
      </c>
      <c r="M38" s="651">
        <v>0</v>
      </c>
      <c r="N38" s="650">
        <v>1</v>
      </c>
      <c r="O38" s="650">
        <v>0</v>
      </c>
      <c r="P38" s="650">
        <v>0</v>
      </c>
      <c r="Q38" s="650">
        <v>0</v>
      </c>
      <c r="R38" s="653">
        <f t="shared" si="1"/>
        <v>5</v>
      </c>
      <c r="S38" s="654">
        <f t="shared" si="2"/>
        <v>1144</v>
      </c>
      <c r="T38" s="655">
        <f t="shared" si="3"/>
        <v>1969</v>
      </c>
    </row>
    <row r="39" spans="1:20" s="656" customFormat="1" ht="12.2" customHeight="1">
      <c r="A39" s="657">
        <f t="shared" si="4"/>
        <v>34</v>
      </c>
      <c r="B39" s="648" t="s">
        <v>1146</v>
      </c>
      <c r="C39" s="649">
        <v>6408</v>
      </c>
      <c r="D39" s="650">
        <v>4473</v>
      </c>
      <c r="E39" s="650">
        <v>25</v>
      </c>
      <c r="F39" s="651">
        <v>2463</v>
      </c>
      <c r="G39" s="651">
        <v>1284</v>
      </c>
      <c r="H39" s="651">
        <v>632</v>
      </c>
      <c r="I39" s="651">
        <v>154</v>
      </c>
      <c r="J39" s="652">
        <f t="shared" si="0"/>
        <v>9031</v>
      </c>
      <c r="K39" s="649">
        <v>350</v>
      </c>
      <c r="L39" s="651">
        <v>184</v>
      </c>
      <c r="M39" s="651">
        <v>0</v>
      </c>
      <c r="N39" s="650">
        <v>154</v>
      </c>
      <c r="O39" s="650">
        <v>11</v>
      </c>
      <c r="P39" s="650">
        <v>6</v>
      </c>
      <c r="Q39" s="650">
        <v>0</v>
      </c>
      <c r="R39" s="653">
        <f t="shared" si="1"/>
        <v>355</v>
      </c>
      <c r="S39" s="654">
        <f t="shared" si="2"/>
        <v>6758</v>
      </c>
      <c r="T39" s="655">
        <f t="shared" si="3"/>
        <v>9386</v>
      </c>
    </row>
    <row r="40" spans="1:20" s="656" customFormat="1" ht="12.2" customHeight="1">
      <c r="A40" s="657">
        <f t="shared" si="4"/>
        <v>35</v>
      </c>
      <c r="B40" s="648" t="s">
        <v>1147</v>
      </c>
      <c r="C40" s="649">
        <v>2446</v>
      </c>
      <c r="D40" s="650">
        <v>1722</v>
      </c>
      <c r="E40" s="650">
        <v>9</v>
      </c>
      <c r="F40" s="651">
        <v>832</v>
      </c>
      <c r="G40" s="651">
        <v>465</v>
      </c>
      <c r="H40" s="651">
        <v>278</v>
      </c>
      <c r="I40" s="651">
        <v>83</v>
      </c>
      <c r="J40" s="652">
        <f t="shared" si="0"/>
        <v>3389</v>
      </c>
      <c r="K40" s="649">
        <v>30</v>
      </c>
      <c r="L40" s="651">
        <v>24</v>
      </c>
      <c r="M40" s="651">
        <v>0</v>
      </c>
      <c r="N40" s="650">
        <v>7</v>
      </c>
      <c r="O40" s="650">
        <v>0</v>
      </c>
      <c r="P40" s="650">
        <v>0</v>
      </c>
      <c r="Q40" s="650">
        <v>0</v>
      </c>
      <c r="R40" s="653">
        <f t="shared" si="1"/>
        <v>31</v>
      </c>
      <c r="S40" s="654">
        <f t="shared" si="2"/>
        <v>2476</v>
      </c>
      <c r="T40" s="655">
        <f t="shared" si="3"/>
        <v>3420</v>
      </c>
    </row>
    <row r="41" spans="1:20" s="656" customFormat="1" ht="12.2" customHeight="1">
      <c r="A41" s="657">
        <f t="shared" si="4"/>
        <v>36</v>
      </c>
      <c r="B41" s="648" t="s">
        <v>1148</v>
      </c>
      <c r="C41" s="649">
        <v>151</v>
      </c>
      <c r="D41" s="650">
        <v>88</v>
      </c>
      <c r="E41" s="650">
        <v>0</v>
      </c>
      <c r="F41" s="651">
        <v>75</v>
      </c>
      <c r="G41" s="651">
        <v>42</v>
      </c>
      <c r="H41" s="651">
        <v>47</v>
      </c>
      <c r="I41" s="651">
        <v>32</v>
      </c>
      <c r="J41" s="652">
        <f t="shared" si="0"/>
        <v>284</v>
      </c>
      <c r="K41" s="649">
        <v>1</v>
      </c>
      <c r="L41" s="651">
        <v>0</v>
      </c>
      <c r="M41" s="651">
        <v>0</v>
      </c>
      <c r="N41" s="650">
        <v>1</v>
      </c>
      <c r="O41" s="650">
        <v>0</v>
      </c>
      <c r="P41" s="650">
        <v>0</v>
      </c>
      <c r="Q41" s="650">
        <v>0</v>
      </c>
      <c r="R41" s="653">
        <f t="shared" si="1"/>
        <v>1</v>
      </c>
      <c r="S41" s="654">
        <f t="shared" si="2"/>
        <v>152</v>
      </c>
      <c r="T41" s="655">
        <f t="shared" si="3"/>
        <v>285</v>
      </c>
    </row>
    <row r="42" spans="1:20" s="656" customFormat="1" ht="12.2" customHeight="1">
      <c r="A42" s="657">
        <f t="shared" si="4"/>
        <v>37</v>
      </c>
      <c r="B42" s="648" t="s">
        <v>1149</v>
      </c>
      <c r="C42" s="649">
        <v>294</v>
      </c>
      <c r="D42" s="650">
        <v>177</v>
      </c>
      <c r="E42" s="650">
        <v>1</v>
      </c>
      <c r="F42" s="651">
        <v>77</v>
      </c>
      <c r="G42" s="651">
        <v>48</v>
      </c>
      <c r="H42" s="651">
        <v>28</v>
      </c>
      <c r="I42" s="651">
        <v>14</v>
      </c>
      <c r="J42" s="652">
        <f t="shared" si="0"/>
        <v>345</v>
      </c>
      <c r="K42" s="649">
        <v>7</v>
      </c>
      <c r="L42" s="651">
        <v>4</v>
      </c>
      <c r="M42" s="651">
        <v>0</v>
      </c>
      <c r="N42" s="650">
        <v>3</v>
      </c>
      <c r="O42" s="650">
        <v>0</v>
      </c>
      <c r="P42" s="650">
        <v>0</v>
      </c>
      <c r="Q42" s="650">
        <v>0</v>
      </c>
      <c r="R42" s="653">
        <f t="shared" si="1"/>
        <v>7</v>
      </c>
      <c r="S42" s="654">
        <f t="shared" si="2"/>
        <v>301</v>
      </c>
      <c r="T42" s="655">
        <f t="shared" si="3"/>
        <v>352</v>
      </c>
    </row>
    <row r="43" spans="1:20" s="656" customFormat="1" ht="12.2" customHeight="1">
      <c r="A43" s="657">
        <f t="shared" si="4"/>
        <v>38</v>
      </c>
      <c r="B43" s="648" t="s">
        <v>1150</v>
      </c>
      <c r="C43" s="649">
        <v>948</v>
      </c>
      <c r="D43" s="650">
        <v>758</v>
      </c>
      <c r="E43" s="650">
        <v>1</v>
      </c>
      <c r="F43" s="651">
        <v>398</v>
      </c>
      <c r="G43" s="651">
        <v>248</v>
      </c>
      <c r="H43" s="651">
        <v>120</v>
      </c>
      <c r="I43" s="651">
        <v>37</v>
      </c>
      <c r="J43" s="652">
        <f t="shared" si="0"/>
        <v>1562</v>
      </c>
      <c r="K43" s="649">
        <v>8</v>
      </c>
      <c r="L43" s="651">
        <v>2</v>
      </c>
      <c r="M43" s="651">
        <v>0</v>
      </c>
      <c r="N43" s="650">
        <v>6</v>
      </c>
      <c r="O43" s="650">
        <v>0</v>
      </c>
      <c r="P43" s="650">
        <v>0</v>
      </c>
      <c r="Q43" s="650">
        <v>0</v>
      </c>
      <c r="R43" s="653">
        <f t="shared" si="1"/>
        <v>8</v>
      </c>
      <c r="S43" s="654">
        <f t="shared" si="2"/>
        <v>956</v>
      </c>
      <c r="T43" s="655">
        <f t="shared" si="3"/>
        <v>1570</v>
      </c>
    </row>
    <row r="44" spans="1:20" s="656" customFormat="1" ht="12.2" customHeight="1">
      <c r="A44" s="657">
        <f t="shared" si="4"/>
        <v>39</v>
      </c>
      <c r="B44" s="648" t="s">
        <v>1151</v>
      </c>
      <c r="C44" s="649">
        <v>209</v>
      </c>
      <c r="D44" s="650">
        <v>155</v>
      </c>
      <c r="E44" s="650">
        <v>1</v>
      </c>
      <c r="F44" s="651">
        <v>75</v>
      </c>
      <c r="G44" s="651">
        <v>41</v>
      </c>
      <c r="H44" s="651">
        <v>26</v>
      </c>
      <c r="I44" s="651">
        <v>7</v>
      </c>
      <c r="J44" s="652">
        <f t="shared" si="0"/>
        <v>305</v>
      </c>
      <c r="K44" s="649">
        <v>7</v>
      </c>
      <c r="L44" s="651">
        <v>4</v>
      </c>
      <c r="M44" s="651">
        <v>0</v>
      </c>
      <c r="N44" s="650">
        <v>1</v>
      </c>
      <c r="O44" s="650">
        <v>0</v>
      </c>
      <c r="P44" s="650">
        <v>2</v>
      </c>
      <c r="Q44" s="650">
        <v>0</v>
      </c>
      <c r="R44" s="653">
        <f t="shared" si="1"/>
        <v>7</v>
      </c>
      <c r="S44" s="654">
        <f t="shared" si="2"/>
        <v>216</v>
      </c>
      <c r="T44" s="655">
        <f t="shared" si="3"/>
        <v>312</v>
      </c>
    </row>
    <row r="45" spans="1:20" s="656" customFormat="1" ht="12.2" customHeight="1">
      <c r="A45" s="658">
        <f t="shared" si="4"/>
        <v>40</v>
      </c>
      <c r="B45" s="659" t="s">
        <v>1152</v>
      </c>
      <c r="C45" s="660">
        <v>156</v>
      </c>
      <c r="D45" s="661">
        <v>130</v>
      </c>
      <c r="E45" s="661">
        <v>0</v>
      </c>
      <c r="F45" s="662">
        <v>57</v>
      </c>
      <c r="G45" s="662">
        <v>39</v>
      </c>
      <c r="H45" s="662">
        <v>20</v>
      </c>
      <c r="I45" s="662">
        <v>2</v>
      </c>
      <c r="J45" s="663">
        <f t="shared" si="0"/>
        <v>248</v>
      </c>
      <c r="K45" s="660">
        <v>0</v>
      </c>
      <c r="L45" s="662">
        <v>0</v>
      </c>
      <c r="M45" s="662">
        <v>0</v>
      </c>
      <c r="N45" s="661">
        <v>0</v>
      </c>
      <c r="O45" s="661">
        <v>0</v>
      </c>
      <c r="P45" s="661">
        <v>0</v>
      </c>
      <c r="Q45" s="661">
        <v>0</v>
      </c>
      <c r="R45" s="664">
        <f t="shared" si="1"/>
        <v>0</v>
      </c>
      <c r="S45" s="665">
        <f t="shared" si="2"/>
        <v>156</v>
      </c>
      <c r="T45" s="666">
        <f t="shared" si="3"/>
        <v>248</v>
      </c>
    </row>
    <row r="46" spans="1:20" s="223" customFormat="1">
      <c r="A46" s="384"/>
      <c r="B46" s="371"/>
      <c r="C46" s="371"/>
      <c r="D46" s="371"/>
      <c r="E46" s="371"/>
      <c r="F46" s="371"/>
      <c r="G46" s="371"/>
      <c r="H46" s="371"/>
      <c r="I46" s="371"/>
      <c r="J46" s="371"/>
      <c r="K46" s="371"/>
      <c r="L46" s="371"/>
      <c r="M46" s="371"/>
      <c r="N46" s="385"/>
      <c r="O46" s="385"/>
      <c r="P46" s="385"/>
      <c r="Q46" s="385"/>
      <c r="R46" s="385"/>
      <c r="S46" s="905" t="s">
        <v>2961</v>
      </c>
      <c r="T46" s="905"/>
    </row>
    <row r="47" spans="1:20" s="3" customFormat="1" ht="14.25" customHeight="1">
      <c r="A47" s="776" t="s">
        <v>1107</v>
      </c>
      <c r="B47" s="874" t="s">
        <v>1108</v>
      </c>
      <c r="C47" s="906" t="s">
        <v>2943</v>
      </c>
      <c r="D47" s="907"/>
      <c r="E47" s="907"/>
      <c r="F47" s="907"/>
      <c r="G47" s="907"/>
      <c r="H47" s="907"/>
      <c r="I47" s="907"/>
      <c r="J47" s="908"/>
      <c r="K47" s="909" t="s">
        <v>2944</v>
      </c>
      <c r="L47" s="910"/>
      <c r="M47" s="910"/>
      <c r="N47" s="910"/>
      <c r="O47" s="910"/>
      <c r="P47" s="910"/>
      <c r="Q47" s="910"/>
      <c r="R47" s="911"/>
      <c r="S47" s="887" t="s">
        <v>1111</v>
      </c>
      <c r="T47" s="888"/>
    </row>
    <row r="48" spans="1:20" s="224" customFormat="1" ht="51">
      <c r="A48" s="777"/>
      <c r="B48" s="876"/>
      <c r="C48" s="317" t="s">
        <v>2891</v>
      </c>
      <c r="D48" s="320" t="s">
        <v>2821</v>
      </c>
      <c r="E48" s="320" t="s">
        <v>2822</v>
      </c>
      <c r="F48" s="320" t="s">
        <v>2823</v>
      </c>
      <c r="G48" s="320" t="s">
        <v>2824</v>
      </c>
      <c r="H48" s="320" t="s">
        <v>2825</v>
      </c>
      <c r="I48" s="320" t="s">
        <v>2826</v>
      </c>
      <c r="J48" s="323" t="s">
        <v>2890</v>
      </c>
      <c r="K48" s="317" t="s">
        <v>2891</v>
      </c>
      <c r="L48" s="320" t="s">
        <v>2821</v>
      </c>
      <c r="M48" s="320" t="s">
        <v>2822</v>
      </c>
      <c r="N48" s="320" t="s">
        <v>2823</v>
      </c>
      <c r="O48" s="320" t="s">
        <v>2824</v>
      </c>
      <c r="P48" s="320" t="s">
        <v>2825</v>
      </c>
      <c r="Q48" s="320" t="s">
        <v>2826</v>
      </c>
      <c r="R48" s="323" t="s">
        <v>2890</v>
      </c>
      <c r="S48" s="359" t="s">
        <v>2891</v>
      </c>
      <c r="T48" s="360" t="s">
        <v>3073</v>
      </c>
    </row>
    <row r="49" spans="1:20" s="656" customFormat="1" ht="12.2" customHeight="1">
      <c r="A49" s="657">
        <v>41</v>
      </c>
      <c r="B49" s="648" t="s">
        <v>1153</v>
      </c>
      <c r="C49" s="649">
        <v>1391</v>
      </c>
      <c r="D49" s="650">
        <v>1061</v>
      </c>
      <c r="E49" s="650">
        <v>1</v>
      </c>
      <c r="F49" s="651">
        <v>566</v>
      </c>
      <c r="G49" s="651">
        <v>299</v>
      </c>
      <c r="H49" s="651">
        <v>173</v>
      </c>
      <c r="I49" s="651">
        <v>47</v>
      </c>
      <c r="J49" s="652">
        <f>SUM(D49:I49)</f>
        <v>2147</v>
      </c>
      <c r="K49" s="649">
        <v>65</v>
      </c>
      <c r="L49" s="651">
        <v>38</v>
      </c>
      <c r="M49" s="651">
        <v>0</v>
      </c>
      <c r="N49" s="650">
        <v>29</v>
      </c>
      <c r="O49" s="650">
        <v>2</v>
      </c>
      <c r="P49" s="650">
        <v>0</v>
      </c>
      <c r="Q49" s="650">
        <v>0</v>
      </c>
      <c r="R49" s="653">
        <f>SUM(L49:Q49)</f>
        <v>69</v>
      </c>
      <c r="S49" s="654">
        <f t="shared" ref="S49:S90" si="5">C49+K49</f>
        <v>1456</v>
      </c>
      <c r="T49" s="655">
        <f t="shared" ref="T49:T90" si="6">J49+R49</f>
        <v>2216</v>
      </c>
    </row>
    <row r="50" spans="1:20" s="656" customFormat="1" ht="12.2" customHeight="1">
      <c r="A50" s="657">
        <v>42</v>
      </c>
      <c r="B50" s="648" t="s">
        <v>1154</v>
      </c>
      <c r="C50" s="649">
        <v>1219</v>
      </c>
      <c r="D50" s="650">
        <v>964</v>
      </c>
      <c r="E50" s="650">
        <v>1</v>
      </c>
      <c r="F50" s="651">
        <v>535</v>
      </c>
      <c r="G50" s="651">
        <v>325</v>
      </c>
      <c r="H50" s="651">
        <v>124</v>
      </c>
      <c r="I50" s="651">
        <v>44</v>
      </c>
      <c r="J50" s="652">
        <f t="shared" ref="J50:J90" si="7">SUM(D50:I50)</f>
        <v>1993</v>
      </c>
      <c r="K50" s="649">
        <v>42</v>
      </c>
      <c r="L50" s="651">
        <v>29</v>
      </c>
      <c r="M50" s="651">
        <v>0</v>
      </c>
      <c r="N50" s="650">
        <v>11</v>
      </c>
      <c r="O50" s="650">
        <v>4</v>
      </c>
      <c r="P50" s="650">
        <v>0</v>
      </c>
      <c r="Q50" s="650">
        <v>0</v>
      </c>
      <c r="R50" s="653">
        <f t="shared" ref="R50:R90" si="8">SUM(L50:Q50)</f>
        <v>44</v>
      </c>
      <c r="S50" s="654">
        <f t="shared" si="5"/>
        <v>1261</v>
      </c>
      <c r="T50" s="655">
        <f t="shared" si="6"/>
        <v>2037</v>
      </c>
    </row>
    <row r="51" spans="1:20" s="656" customFormat="1" ht="12.2" customHeight="1">
      <c r="A51" s="657">
        <v>43</v>
      </c>
      <c r="B51" s="648" t="s">
        <v>1155</v>
      </c>
      <c r="C51" s="649">
        <v>681</v>
      </c>
      <c r="D51" s="650">
        <v>460</v>
      </c>
      <c r="E51" s="650">
        <v>0</v>
      </c>
      <c r="F51" s="651">
        <v>202</v>
      </c>
      <c r="G51" s="651">
        <v>110</v>
      </c>
      <c r="H51" s="651">
        <v>61</v>
      </c>
      <c r="I51" s="651">
        <v>18</v>
      </c>
      <c r="J51" s="652">
        <f t="shared" si="7"/>
        <v>851</v>
      </c>
      <c r="K51" s="649">
        <v>21</v>
      </c>
      <c r="L51" s="651">
        <v>20</v>
      </c>
      <c r="M51" s="651">
        <v>0</v>
      </c>
      <c r="N51" s="650">
        <v>1</v>
      </c>
      <c r="O51" s="650">
        <v>0</v>
      </c>
      <c r="P51" s="650">
        <v>0</v>
      </c>
      <c r="Q51" s="650">
        <v>0</v>
      </c>
      <c r="R51" s="653">
        <f t="shared" si="8"/>
        <v>21</v>
      </c>
      <c r="S51" s="654">
        <f t="shared" si="5"/>
        <v>702</v>
      </c>
      <c r="T51" s="655">
        <f t="shared" si="6"/>
        <v>872</v>
      </c>
    </row>
    <row r="52" spans="1:20" s="656" customFormat="1" ht="12.2" customHeight="1">
      <c r="A52" s="657">
        <v>44</v>
      </c>
      <c r="B52" s="648" t="s">
        <v>1156</v>
      </c>
      <c r="C52" s="649">
        <v>406</v>
      </c>
      <c r="D52" s="650">
        <v>278</v>
      </c>
      <c r="E52" s="650">
        <v>1</v>
      </c>
      <c r="F52" s="651">
        <v>178</v>
      </c>
      <c r="G52" s="651">
        <v>91</v>
      </c>
      <c r="H52" s="651">
        <v>32</v>
      </c>
      <c r="I52" s="651">
        <v>12</v>
      </c>
      <c r="J52" s="652">
        <f t="shared" si="7"/>
        <v>592</v>
      </c>
      <c r="K52" s="649">
        <v>6</v>
      </c>
      <c r="L52" s="651">
        <v>5</v>
      </c>
      <c r="M52" s="651">
        <v>0</v>
      </c>
      <c r="N52" s="650">
        <v>1</v>
      </c>
      <c r="O52" s="650">
        <v>1</v>
      </c>
      <c r="P52" s="650">
        <v>0</v>
      </c>
      <c r="Q52" s="650">
        <v>0</v>
      </c>
      <c r="R52" s="653">
        <f t="shared" si="8"/>
        <v>7</v>
      </c>
      <c r="S52" s="654">
        <f t="shared" si="5"/>
        <v>412</v>
      </c>
      <c r="T52" s="655">
        <f t="shared" si="6"/>
        <v>599</v>
      </c>
    </row>
    <row r="53" spans="1:20" s="656" customFormat="1" ht="12.2" customHeight="1">
      <c r="A53" s="657">
        <v>45</v>
      </c>
      <c r="B53" s="648" t="s">
        <v>1157</v>
      </c>
      <c r="C53" s="649">
        <v>974</v>
      </c>
      <c r="D53" s="650">
        <v>906</v>
      </c>
      <c r="E53" s="650">
        <v>5</v>
      </c>
      <c r="F53" s="651">
        <v>512</v>
      </c>
      <c r="G53" s="651">
        <v>313</v>
      </c>
      <c r="H53" s="651">
        <v>138</v>
      </c>
      <c r="I53" s="651">
        <v>49</v>
      </c>
      <c r="J53" s="652">
        <f t="shared" si="7"/>
        <v>1923</v>
      </c>
      <c r="K53" s="649">
        <v>10</v>
      </c>
      <c r="L53" s="651">
        <v>9</v>
      </c>
      <c r="M53" s="651">
        <v>0</v>
      </c>
      <c r="N53" s="650">
        <v>1</v>
      </c>
      <c r="O53" s="650">
        <v>2</v>
      </c>
      <c r="P53" s="650">
        <v>0</v>
      </c>
      <c r="Q53" s="650">
        <v>0</v>
      </c>
      <c r="R53" s="653">
        <f t="shared" si="8"/>
        <v>12</v>
      </c>
      <c r="S53" s="654">
        <f t="shared" si="5"/>
        <v>984</v>
      </c>
      <c r="T53" s="655">
        <f t="shared" si="6"/>
        <v>1935</v>
      </c>
    </row>
    <row r="54" spans="1:20" s="656" customFormat="1" ht="12.2" customHeight="1">
      <c r="A54" s="657">
        <v>46</v>
      </c>
      <c r="B54" s="648" t="s">
        <v>1158</v>
      </c>
      <c r="C54" s="649">
        <v>706</v>
      </c>
      <c r="D54" s="650">
        <v>583</v>
      </c>
      <c r="E54" s="650">
        <v>0</v>
      </c>
      <c r="F54" s="651">
        <v>361</v>
      </c>
      <c r="G54" s="651">
        <v>270</v>
      </c>
      <c r="H54" s="651">
        <v>130</v>
      </c>
      <c r="I54" s="651">
        <v>74</v>
      </c>
      <c r="J54" s="652">
        <f t="shared" si="7"/>
        <v>1418</v>
      </c>
      <c r="K54" s="649">
        <v>7</v>
      </c>
      <c r="L54" s="651">
        <v>5</v>
      </c>
      <c r="M54" s="651">
        <v>0</v>
      </c>
      <c r="N54" s="650">
        <v>1</v>
      </c>
      <c r="O54" s="650">
        <v>3</v>
      </c>
      <c r="P54" s="650">
        <v>2</v>
      </c>
      <c r="Q54" s="650">
        <v>0</v>
      </c>
      <c r="R54" s="653">
        <f t="shared" si="8"/>
        <v>11</v>
      </c>
      <c r="S54" s="654">
        <f t="shared" si="5"/>
        <v>713</v>
      </c>
      <c r="T54" s="655">
        <f t="shared" si="6"/>
        <v>1429</v>
      </c>
    </row>
    <row r="55" spans="1:20" s="656" customFormat="1" ht="12.2" customHeight="1">
      <c r="A55" s="657">
        <v>47</v>
      </c>
      <c r="B55" s="648" t="s">
        <v>1159</v>
      </c>
      <c r="C55" s="649">
        <v>290</v>
      </c>
      <c r="D55" s="650">
        <v>230</v>
      </c>
      <c r="E55" s="650">
        <v>0</v>
      </c>
      <c r="F55" s="651">
        <v>276</v>
      </c>
      <c r="G55" s="651">
        <v>181</v>
      </c>
      <c r="H55" s="651">
        <v>63</v>
      </c>
      <c r="I55" s="651">
        <v>25</v>
      </c>
      <c r="J55" s="652">
        <f t="shared" si="7"/>
        <v>775</v>
      </c>
      <c r="K55" s="649">
        <v>1</v>
      </c>
      <c r="L55" s="651">
        <v>0</v>
      </c>
      <c r="M55" s="651">
        <v>0</v>
      </c>
      <c r="N55" s="650">
        <v>1</v>
      </c>
      <c r="O55" s="650">
        <v>0</v>
      </c>
      <c r="P55" s="650">
        <v>0</v>
      </c>
      <c r="Q55" s="650">
        <v>0</v>
      </c>
      <c r="R55" s="653">
        <f t="shared" si="8"/>
        <v>1</v>
      </c>
      <c r="S55" s="654">
        <f t="shared" si="5"/>
        <v>291</v>
      </c>
      <c r="T55" s="655">
        <f t="shared" si="6"/>
        <v>776</v>
      </c>
    </row>
    <row r="56" spans="1:20" s="656" customFormat="1" ht="12.2" customHeight="1">
      <c r="A56" s="657">
        <v>48</v>
      </c>
      <c r="B56" s="648" t="s">
        <v>1160</v>
      </c>
      <c r="C56" s="649">
        <v>439</v>
      </c>
      <c r="D56" s="650">
        <v>267</v>
      </c>
      <c r="E56" s="650">
        <v>3</v>
      </c>
      <c r="F56" s="651">
        <v>127</v>
      </c>
      <c r="G56" s="651">
        <v>80</v>
      </c>
      <c r="H56" s="651">
        <v>59</v>
      </c>
      <c r="I56" s="651">
        <v>25</v>
      </c>
      <c r="J56" s="652">
        <f t="shared" si="7"/>
        <v>561</v>
      </c>
      <c r="K56" s="649">
        <v>7</v>
      </c>
      <c r="L56" s="651">
        <v>4</v>
      </c>
      <c r="M56" s="651">
        <v>0</v>
      </c>
      <c r="N56" s="650">
        <v>3</v>
      </c>
      <c r="O56" s="650">
        <v>0</v>
      </c>
      <c r="P56" s="650">
        <v>0</v>
      </c>
      <c r="Q56" s="650">
        <v>0</v>
      </c>
      <c r="R56" s="653">
        <f t="shared" si="8"/>
        <v>7</v>
      </c>
      <c r="S56" s="654">
        <f t="shared" si="5"/>
        <v>446</v>
      </c>
      <c r="T56" s="655">
        <f t="shared" si="6"/>
        <v>568</v>
      </c>
    </row>
    <row r="57" spans="1:20" s="656" customFormat="1" ht="12.2" customHeight="1">
      <c r="A57" s="657">
        <v>49</v>
      </c>
      <c r="B57" s="648" t="s">
        <v>1161</v>
      </c>
      <c r="C57" s="649">
        <v>89</v>
      </c>
      <c r="D57" s="650">
        <v>38</v>
      </c>
      <c r="E57" s="650">
        <v>0</v>
      </c>
      <c r="F57" s="651">
        <v>53</v>
      </c>
      <c r="G57" s="651">
        <v>37</v>
      </c>
      <c r="H57" s="651">
        <v>63</v>
      </c>
      <c r="I57" s="651">
        <v>39</v>
      </c>
      <c r="J57" s="652">
        <f t="shared" si="7"/>
        <v>230</v>
      </c>
      <c r="K57" s="649">
        <v>0</v>
      </c>
      <c r="L57" s="651">
        <v>0</v>
      </c>
      <c r="M57" s="651">
        <v>0</v>
      </c>
      <c r="N57" s="650">
        <v>0</v>
      </c>
      <c r="O57" s="650">
        <v>0</v>
      </c>
      <c r="P57" s="650">
        <v>0</v>
      </c>
      <c r="Q57" s="650">
        <v>0</v>
      </c>
      <c r="R57" s="653">
        <f t="shared" si="8"/>
        <v>0</v>
      </c>
      <c r="S57" s="654">
        <f t="shared" si="5"/>
        <v>89</v>
      </c>
      <c r="T57" s="655">
        <f t="shared" si="6"/>
        <v>230</v>
      </c>
    </row>
    <row r="58" spans="1:20" s="656" customFormat="1" ht="12.2" customHeight="1">
      <c r="A58" s="657">
        <v>50</v>
      </c>
      <c r="B58" s="648" t="s">
        <v>1162</v>
      </c>
      <c r="C58" s="649">
        <v>179</v>
      </c>
      <c r="D58" s="650">
        <v>128</v>
      </c>
      <c r="E58" s="650">
        <v>1</v>
      </c>
      <c r="F58" s="651">
        <v>87</v>
      </c>
      <c r="G58" s="651">
        <v>54</v>
      </c>
      <c r="H58" s="651">
        <v>20</v>
      </c>
      <c r="I58" s="651">
        <v>5</v>
      </c>
      <c r="J58" s="652">
        <f t="shared" si="7"/>
        <v>295</v>
      </c>
      <c r="K58" s="649">
        <v>0</v>
      </c>
      <c r="L58" s="651">
        <v>0</v>
      </c>
      <c r="M58" s="651">
        <v>0</v>
      </c>
      <c r="N58" s="650">
        <v>0</v>
      </c>
      <c r="O58" s="650">
        <v>0</v>
      </c>
      <c r="P58" s="650">
        <v>0</v>
      </c>
      <c r="Q58" s="650">
        <v>0</v>
      </c>
      <c r="R58" s="653">
        <f t="shared" si="8"/>
        <v>0</v>
      </c>
      <c r="S58" s="654">
        <f t="shared" si="5"/>
        <v>179</v>
      </c>
      <c r="T58" s="655">
        <f t="shared" si="6"/>
        <v>295</v>
      </c>
    </row>
    <row r="59" spans="1:20" s="656" customFormat="1" ht="12.2" customHeight="1">
      <c r="A59" s="657">
        <v>51</v>
      </c>
      <c r="B59" s="648" t="s">
        <v>1163</v>
      </c>
      <c r="C59" s="649">
        <v>176</v>
      </c>
      <c r="D59" s="650">
        <v>111</v>
      </c>
      <c r="E59" s="650">
        <v>1</v>
      </c>
      <c r="F59" s="651">
        <v>67</v>
      </c>
      <c r="G59" s="651">
        <v>33</v>
      </c>
      <c r="H59" s="651">
        <v>20</v>
      </c>
      <c r="I59" s="651">
        <v>11</v>
      </c>
      <c r="J59" s="652">
        <f t="shared" si="7"/>
        <v>243</v>
      </c>
      <c r="K59" s="649">
        <v>2</v>
      </c>
      <c r="L59" s="651">
        <v>2</v>
      </c>
      <c r="M59" s="651">
        <v>0</v>
      </c>
      <c r="N59" s="650">
        <v>1</v>
      </c>
      <c r="O59" s="650">
        <v>0</v>
      </c>
      <c r="P59" s="650">
        <v>0</v>
      </c>
      <c r="Q59" s="650">
        <v>0</v>
      </c>
      <c r="R59" s="653">
        <f t="shared" si="8"/>
        <v>3</v>
      </c>
      <c r="S59" s="654">
        <f t="shared" si="5"/>
        <v>178</v>
      </c>
      <c r="T59" s="655">
        <f t="shared" si="6"/>
        <v>246</v>
      </c>
    </row>
    <row r="60" spans="1:20" s="656" customFormat="1" ht="12.2" customHeight="1">
      <c r="A60" s="657">
        <v>52</v>
      </c>
      <c r="B60" s="648" t="s">
        <v>1164</v>
      </c>
      <c r="C60" s="649">
        <v>778</v>
      </c>
      <c r="D60" s="650">
        <v>566</v>
      </c>
      <c r="E60" s="650">
        <v>3</v>
      </c>
      <c r="F60" s="651">
        <v>323</v>
      </c>
      <c r="G60" s="651">
        <v>193</v>
      </c>
      <c r="H60" s="651">
        <v>179</v>
      </c>
      <c r="I60" s="651">
        <v>61</v>
      </c>
      <c r="J60" s="652">
        <f t="shared" si="7"/>
        <v>1325</v>
      </c>
      <c r="K60" s="649">
        <v>20</v>
      </c>
      <c r="L60" s="651">
        <v>18</v>
      </c>
      <c r="M60" s="651">
        <v>0</v>
      </c>
      <c r="N60" s="650">
        <v>4</v>
      </c>
      <c r="O60" s="650">
        <v>1</v>
      </c>
      <c r="P60" s="650">
        <v>0</v>
      </c>
      <c r="Q60" s="650">
        <v>0</v>
      </c>
      <c r="R60" s="653">
        <f t="shared" si="8"/>
        <v>23</v>
      </c>
      <c r="S60" s="654">
        <f t="shared" si="5"/>
        <v>798</v>
      </c>
      <c r="T60" s="655">
        <f t="shared" si="6"/>
        <v>1348</v>
      </c>
    </row>
    <row r="61" spans="1:20" s="656" customFormat="1" ht="12.2" customHeight="1">
      <c r="A61" s="657">
        <v>53</v>
      </c>
      <c r="B61" s="648" t="s">
        <v>1165</v>
      </c>
      <c r="C61" s="649">
        <v>201</v>
      </c>
      <c r="D61" s="650">
        <v>128</v>
      </c>
      <c r="E61" s="650">
        <v>0</v>
      </c>
      <c r="F61" s="651">
        <v>75</v>
      </c>
      <c r="G61" s="651">
        <v>44</v>
      </c>
      <c r="H61" s="651">
        <v>30</v>
      </c>
      <c r="I61" s="651">
        <v>4</v>
      </c>
      <c r="J61" s="652">
        <f t="shared" si="7"/>
        <v>281</v>
      </c>
      <c r="K61" s="649">
        <v>1</v>
      </c>
      <c r="L61" s="651">
        <v>0</v>
      </c>
      <c r="M61" s="651">
        <v>0</v>
      </c>
      <c r="N61" s="650">
        <v>1</v>
      </c>
      <c r="O61" s="650">
        <v>0</v>
      </c>
      <c r="P61" s="650">
        <v>0</v>
      </c>
      <c r="Q61" s="650">
        <v>0</v>
      </c>
      <c r="R61" s="653">
        <f t="shared" si="8"/>
        <v>1</v>
      </c>
      <c r="S61" s="654">
        <f t="shared" si="5"/>
        <v>202</v>
      </c>
      <c r="T61" s="655">
        <f t="shared" si="6"/>
        <v>282</v>
      </c>
    </row>
    <row r="62" spans="1:20" s="656" customFormat="1" ht="12.2" customHeight="1">
      <c r="A62" s="657">
        <v>54</v>
      </c>
      <c r="B62" s="648" t="s">
        <v>1166</v>
      </c>
      <c r="C62" s="649">
        <v>592</v>
      </c>
      <c r="D62" s="650">
        <v>422</v>
      </c>
      <c r="E62" s="650">
        <v>5</v>
      </c>
      <c r="F62" s="651">
        <v>223</v>
      </c>
      <c r="G62" s="651">
        <v>119</v>
      </c>
      <c r="H62" s="651">
        <v>77</v>
      </c>
      <c r="I62" s="651">
        <v>23</v>
      </c>
      <c r="J62" s="652">
        <f t="shared" si="7"/>
        <v>869</v>
      </c>
      <c r="K62" s="649">
        <v>32</v>
      </c>
      <c r="L62" s="651">
        <v>17</v>
      </c>
      <c r="M62" s="651">
        <v>0</v>
      </c>
      <c r="N62" s="650">
        <v>14</v>
      </c>
      <c r="O62" s="650">
        <v>2</v>
      </c>
      <c r="P62" s="650">
        <v>0</v>
      </c>
      <c r="Q62" s="650">
        <v>0</v>
      </c>
      <c r="R62" s="653">
        <f t="shared" si="8"/>
        <v>33</v>
      </c>
      <c r="S62" s="654">
        <f t="shared" si="5"/>
        <v>624</v>
      </c>
      <c r="T62" s="655">
        <f t="shared" si="6"/>
        <v>902</v>
      </c>
    </row>
    <row r="63" spans="1:20" s="656" customFormat="1" ht="12.2" customHeight="1">
      <c r="A63" s="657">
        <v>55</v>
      </c>
      <c r="B63" s="648" t="s">
        <v>1167</v>
      </c>
      <c r="C63" s="649">
        <v>1124</v>
      </c>
      <c r="D63" s="650">
        <v>765</v>
      </c>
      <c r="E63" s="650">
        <v>3</v>
      </c>
      <c r="F63" s="651">
        <v>411</v>
      </c>
      <c r="G63" s="651">
        <v>255</v>
      </c>
      <c r="H63" s="651">
        <v>227</v>
      </c>
      <c r="I63" s="651">
        <v>77</v>
      </c>
      <c r="J63" s="652">
        <f t="shared" si="7"/>
        <v>1738</v>
      </c>
      <c r="K63" s="649">
        <v>48</v>
      </c>
      <c r="L63" s="651">
        <v>31</v>
      </c>
      <c r="M63" s="651">
        <v>0</v>
      </c>
      <c r="N63" s="650">
        <v>17</v>
      </c>
      <c r="O63" s="650">
        <v>0</v>
      </c>
      <c r="P63" s="650">
        <v>0</v>
      </c>
      <c r="Q63" s="650">
        <v>0</v>
      </c>
      <c r="R63" s="653">
        <f t="shared" si="8"/>
        <v>48</v>
      </c>
      <c r="S63" s="654">
        <f t="shared" si="5"/>
        <v>1172</v>
      </c>
      <c r="T63" s="655">
        <f t="shared" si="6"/>
        <v>1786</v>
      </c>
    </row>
    <row r="64" spans="1:20" s="656" customFormat="1" ht="12.2" customHeight="1">
      <c r="A64" s="657">
        <v>56</v>
      </c>
      <c r="B64" s="648" t="s">
        <v>1168</v>
      </c>
      <c r="C64" s="649">
        <v>127</v>
      </c>
      <c r="D64" s="650">
        <v>99</v>
      </c>
      <c r="E64" s="650">
        <v>0</v>
      </c>
      <c r="F64" s="651">
        <v>131</v>
      </c>
      <c r="G64" s="651">
        <v>74</v>
      </c>
      <c r="H64" s="651">
        <v>22</v>
      </c>
      <c r="I64" s="651">
        <v>9</v>
      </c>
      <c r="J64" s="652">
        <f t="shared" si="7"/>
        <v>335</v>
      </c>
      <c r="K64" s="649">
        <v>0</v>
      </c>
      <c r="L64" s="651">
        <v>0</v>
      </c>
      <c r="M64" s="651">
        <v>0</v>
      </c>
      <c r="N64" s="650">
        <v>0</v>
      </c>
      <c r="O64" s="650">
        <v>0</v>
      </c>
      <c r="P64" s="650">
        <v>0</v>
      </c>
      <c r="Q64" s="650">
        <v>0</v>
      </c>
      <c r="R64" s="653">
        <f t="shared" si="8"/>
        <v>0</v>
      </c>
      <c r="S64" s="654">
        <f t="shared" si="5"/>
        <v>127</v>
      </c>
      <c r="T64" s="655">
        <f t="shared" si="6"/>
        <v>335</v>
      </c>
    </row>
    <row r="65" spans="1:20" s="656" customFormat="1" ht="12.2" customHeight="1">
      <c r="A65" s="657">
        <v>57</v>
      </c>
      <c r="B65" s="648" t="s">
        <v>1169</v>
      </c>
      <c r="C65" s="649">
        <v>220</v>
      </c>
      <c r="D65" s="650">
        <v>102</v>
      </c>
      <c r="E65" s="650">
        <v>3</v>
      </c>
      <c r="F65" s="651">
        <v>57</v>
      </c>
      <c r="G65" s="651">
        <v>47</v>
      </c>
      <c r="H65" s="651">
        <v>47</v>
      </c>
      <c r="I65" s="651">
        <v>7</v>
      </c>
      <c r="J65" s="652">
        <f t="shared" si="7"/>
        <v>263</v>
      </c>
      <c r="K65" s="649">
        <v>23</v>
      </c>
      <c r="L65" s="651">
        <v>20</v>
      </c>
      <c r="M65" s="651">
        <v>0</v>
      </c>
      <c r="N65" s="650">
        <v>0</v>
      </c>
      <c r="O65" s="650">
        <v>2</v>
      </c>
      <c r="P65" s="650">
        <v>2</v>
      </c>
      <c r="Q65" s="650">
        <v>2</v>
      </c>
      <c r="R65" s="653">
        <f t="shared" si="8"/>
        <v>26</v>
      </c>
      <c r="S65" s="654">
        <f t="shared" si="5"/>
        <v>243</v>
      </c>
      <c r="T65" s="655">
        <f t="shared" si="6"/>
        <v>289</v>
      </c>
    </row>
    <row r="66" spans="1:20" s="656" customFormat="1" ht="12.2" customHeight="1">
      <c r="A66" s="657">
        <v>58</v>
      </c>
      <c r="B66" s="648" t="s">
        <v>1170</v>
      </c>
      <c r="C66" s="649">
        <v>509</v>
      </c>
      <c r="D66" s="650">
        <v>362</v>
      </c>
      <c r="E66" s="650">
        <v>0</v>
      </c>
      <c r="F66" s="651">
        <v>206</v>
      </c>
      <c r="G66" s="651">
        <v>137</v>
      </c>
      <c r="H66" s="651">
        <v>77</v>
      </c>
      <c r="I66" s="651">
        <v>21</v>
      </c>
      <c r="J66" s="652">
        <f t="shared" si="7"/>
        <v>803</v>
      </c>
      <c r="K66" s="649">
        <v>23</v>
      </c>
      <c r="L66" s="651">
        <v>24</v>
      </c>
      <c r="M66" s="651">
        <v>0</v>
      </c>
      <c r="N66" s="650">
        <v>3</v>
      </c>
      <c r="O66" s="650">
        <v>1</v>
      </c>
      <c r="P66" s="650">
        <v>0</v>
      </c>
      <c r="Q66" s="650">
        <v>0</v>
      </c>
      <c r="R66" s="653">
        <f t="shared" si="8"/>
        <v>28</v>
      </c>
      <c r="S66" s="654">
        <f t="shared" si="5"/>
        <v>532</v>
      </c>
      <c r="T66" s="655">
        <f t="shared" si="6"/>
        <v>831</v>
      </c>
    </row>
    <row r="67" spans="1:20" s="656" customFormat="1" ht="12.2" customHeight="1">
      <c r="A67" s="657">
        <v>59</v>
      </c>
      <c r="B67" s="648" t="s">
        <v>1171</v>
      </c>
      <c r="C67" s="649">
        <v>468</v>
      </c>
      <c r="D67" s="650">
        <v>389</v>
      </c>
      <c r="E67" s="650">
        <v>5</v>
      </c>
      <c r="F67" s="651">
        <v>146</v>
      </c>
      <c r="G67" s="651">
        <v>119</v>
      </c>
      <c r="H67" s="651">
        <v>59</v>
      </c>
      <c r="I67" s="651">
        <v>11</v>
      </c>
      <c r="J67" s="652">
        <f t="shared" si="7"/>
        <v>729</v>
      </c>
      <c r="K67" s="649">
        <v>19</v>
      </c>
      <c r="L67" s="651">
        <v>11</v>
      </c>
      <c r="M67" s="651">
        <v>0</v>
      </c>
      <c r="N67" s="650">
        <v>7</v>
      </c>
      <c r="O67" s="650">
        <v>1</v>
      </c>
      <c r="P67" s="650">
        <v>0</v>
      </c>
      <c r="Q67" s="650">
        <v>0</v>
      </c>
      <c r="R67" s="653">
        <f t="shared" si="8"/>
        <v>19</v>
      </c>
      <c r="S67" s="654">
        <f t="shared" si="5"/>
        <v>487</v>
      </c>
      <c r="T67" s="655">
        <f t="shared" si="6"/>
        <v>748</v>
      </c>
    </row>
    <row r="68" spans="1:20" s="656" customFormat="1" ht="12.2" customHeight="1">
      <c r="A68" s="657">
        <v>60</v>
      </c>
      <c r="B68" s="648" t="s">
        <v>1172</v>
      </c>
      <c r="C68" s="649">
        <v>488</v>
      </c>
      <c r="D68" s="650">
        <v>345</v>
      </c>
      <c r="E68" s="650">
        <v>0</v>
      </c>
      <c r="F68" s="651">
        <v>172</v>
      </c>
      <c r="G68" s="651">
        <v>147</v>
      </c>
      <c r="H68" s="651">
        <v>61</v>
      </c>
      <c r="I68" s="651">
        <v>32</v>
      </c>
      <c r="J68" s="652">
        <f t="shared" si="7"/>
        <v>757</v>
      </c>
      <c r="K68" s="649">
        <v>16</v>
      </c>
      <c r="L68" s="651">
        <v>13</v>
      </c>
      <c r="M68" s="651">
        <v>0</v>
      </c>
      <c r="N68" s="650">
        <v>4</v>
      </c>
      <c r="O68" s="650">
        <v>2</v>
      </c>
      <c r="P68" s="650">
        <v>2</v>
      </c>
      <c r="Q68" s="650">
        <v>2</v>
      </c>
      <c r="R68" s="653">
        <f t="shared" si="8"/>
        <v>23</v>
      </c>
      <c r="S68" s="654">
        <f t="shared" si="5"/>
        <v>504</v>
      </c>
      <c r="T68" s="655">
        <f t="shared" si="6"/>
        <v>780</v>
      </c>
    </row>
    <row r="69" spans="1:20" s="656" customFormat="1" ht="12.2" customHeight="1">
      <c r="A69" s="657">
        <v>61</v>
      </c>
      <c r="B69" s="648" t="s">
        <v>1173</v>
      </c>
      <c r="C69" s="649">
        <v>1033</v>
      </c>
      <c r="D69" s="650">
        <v>727</v>
      </c>
      <c r="E69" s="650">
        <v>1</v>
      </c>
      <c r="F69" s="651">
        <v>418</v>
      </c>
      <c r="G69" s="651">
        <v>176</v>
      </c>
      <c r="H69" s="651">
        <v>95</v>
      </c>
      <c r="I69" s="651">
        <v>16</v>
      </c>
      <c r="J69" s="652">
        <f t="shared" si="7"/>
        <v>1433</v>
      </c>
      <c r="K69" s="649">
        <v>331</v>
      </c>
      <c r="L69" s="651">
        <v>241</v>
      </c>
      <c r="M69" s="651">
        <v>0</v>
      </c>
      <c r="N69" s="650">
        <v>134</v>
      </c>
      <c r="O69" s="650">
        <v>8</v>
      </c>
      <c r="P69" s="650">
        <v>0</v>
      </c>
      <c r="Q69" s="650">
        <v>0</v>
      </c>
      <c r="R69" s="653">
        <f t="shared" si="8"/>
        <v>383</v>
      </c>
      <c r="S69" s="654">
        <f t="shared" si="5"/>
        <v>1364</v>
      </c>
      <c r="T69" s="655">
        <f t="shared" si="6"/>
        <v>1816</v>
      </c>
    </row>
    <row r="70" spans="1:20" s="656" customFormat="1" ht="12.2" customHeight="1">
      <c r="A70" s="657">
        <v>62</v>
      </c>
      <c r="B70" s="648" t="s">
        <v>1174</v>
      </c>
      <c r="C70" s="649">
        <v>56</v>
      </c>
      <c r="D70" s="650">
        <v>27</v>
      </c>
      <c r="E70" s="650">
        <v>0</v>
      </c>
      <c r="F70" s="651">
        <v>17</v>
      </c>
      <c r="G70" s="651">
        <v>6</v>
      </c>
      <c r="H70" s="651">
        <v>14</v>
      </c>
      <c r="I70" s="651">
        <v>7</v>
      </c>
      <c r="J70" s="652">
        <f t="shared" si="7"/>
        <v>71</v>
      </c>
      <c r="K70" s="649">
        <v>0</v>
      </c>
      <c r="L70" s="651">
        <v>0</v>
      </c>
      <c r="M70" s="651">
        <v>0</v>
      </c>
      <c r="N70" s="650">
        <v>0</v>
      </c>
      <c r="O70" s="650">
        <v>0</v>
      </c>
      <c r="P70" s="650">
        <v>0</v>
      </c>
      <c r="Q70" s="650">
        <v>0</v>
      </c>
      <c r="R70" s="653">
        <f t="shared" si="8"/>
        <v>0</v>
      </c>
      <c r="S70" s="654">
        <f t="shared" si="5"/>
        <v>56</v>
      </c>
      <c r="T70" s="655">
        <f t="shared" si="6"/>
        <v>71</v>
      </c>
    </row>
    <row r="71" spans="1:20" s="656" customFormat="1" ht="12.2" customHeight="1">
      <c r="A71" s="657">
        <v>63</v>
      </c>
      <c r="B71" s="648" t="s">
        <v>1175</v>
      </c>
      <c r="C71" s="649">
        <v>447</v>
      </c>
      <c r="D71" s="650">
        <v>364</v>
      </c>
      <c r="E71" s="650">
        <v>5</v>
      </c>
      <c r="F71" s="651">
        <v>352</v>
      </c>
      <c r="G71" s="651">
        <v>259</v>
      </c>
      <c r="H71" s="651">
        <v>94</v>
      </c>
      <c r="I71" s="651">
        <v>43</v>
      </c>
      <c r="J71" s="652">
        <f t="shared" si="7"/>
        <v>1117</v>
      </c>
      <c r="K71" s="649">
        <v>2</v>
      </c>
      <c r="L71" s="651">
        <v>2</v>
      </c>
      <c r="M71" s="651">
        <v>0</v>
      </c>
      <c r="N71" s="650">
        <v>0</v>
      </c>
      <c r="O71" s="650">
        <v>0</v>
      </c>
      <c r="P71" s="650">
        <v>0</v>
      </c>
      <c r="Q71" s="650">
        <v>0</v>
      </c>
      <c r="R71" s="653">
        <f t="shared" si="8"/>
        <v>2</v>
      </c>
      <c r="S71" s="654">
        <f t="shared" si="5"/>
        <v>449</v>
      </c>
      <c r="T71" s="655">
        <f t="shared" si="6"/>
        <v>1119</v>
      </c>
    </row>
    <row r="72" spans="1:20" s="656" customFormat="1" ht="12.2" customHeight="1">
      <c r="A72" s="657">
        <v>64</v>
      </c>
      <c r="B72" s="648" t="s">
        <v>1176</v>
      </c>
      <c r="C72" s="649">
        <v>245</v>
      </c>
      <c r="D72" s="650">
        <v>228</v>
      </c>
      <c r="E72" s="650">
        <v>0</v>
      </c>
      <c r="F72" s="651">
        <v>105</v>
      </c>
      <c r="G72" s="651">
        <v>53</v>
      </c>
      <c r="H72" s="651">
        <v>24</v>
      </c>
      <c r="I72" s="651">
        <v>11</v>
      </c>
      <c r="J72" s="652">
        <f t="shared" si="7"/>
        <v>421</v>
      </c>
      <c r="K72" s="649">
        <v>3</v>
      </c>
      <c r="L72" s="651">
        <v>4</v>
      </c>
      <c r="M72" s="651">
        <v>0</v>
      </c>
      <c r="N72" s="650">
        <v>0</v>
      </c>
      <c r="O72" s="650">
        <v>0</v>
      </c>
      <c r="P72" s="650">
        <v>0</v>
      </c>
      <c r="Q72" s="650">
        <v>0</v>
      </c>
      <c r="R72" s="653">
        <f t="shared" si="8"/>
        <v>4</v>
      </c>
      <c r="S72" s="654">
        <f t="shared" si="5"/>
        <v>248</v>
      </c>
      <c r="T72" s="655">
        <f t="shared" si="6"/>
        <v>425</v>
      </c>
    </row>
    <row r="73" spans="1:20" s="656" customFormat="1" ht="12.2" customHeight="1">
      <c r="A73" s="657">
        <v>65</v>
      </c>
      <c r="B73" s="648" t="s">
        <v>1177</v>
      </c>
      <c r="C73" s="649">
        <v>478</v>
      </c>
      <c r="D73" s="650">
        <v>358</v>
      </c>
      <c r="E73" s="650">
        <v>0</v>
      </c>
      <c r="F73" s="651">
        <v>411</v>
      </c>
      <c r="G73" s="651">
        <v>251</v>
      </c>
      <c r="H73" s="651">
        <v>185</v>
      </c>
      <c r="I73" s="651">
        <v>103</v>
      </c>
      <c r="J73" s="652">
        <f t="shared" si="7"/>
        <v>1308</v>
      </c>
      <c r="K73" s="649">
        <v>0</v>
      </c>
      <c r="L73" s="651">
        <v>0</v>
      </c>
      <c r="M73" s="651">
        <v>0</v>
      </c>
      <c r="N73" s="650">
        <v>0</v>
      </c>
      <c r="O73" s="650">
        <v>0</v>
      </c>
      <c r="P73" s="650">
        <v>0</v>
      </c>
      <c r="Q73" s="650">
        <v>0</v>
      </c>
      <c r="R73" s="653">
        <f t="shared" si="8"/>
        <v>0</v>
      </c>
      <c r="S73" s="654">
        <f t="shared" si="5"/>
        <v>478</v>
      </c>
      <c r="T73" s="655">
        <f t="shared" si="6"/>
        <v>1308</v>
      </c>
    </row>
    <row r="74" spans="1:20" s="656" customFormat="1" ht="12.2" customHeight="1">
      <c r="A74" s="657">
        <v>66</v>
      </c>
      <c r="B74" s="648" t="s">
        <v>1178</v>
      </c>
      <c r="C74" s="649">
        <v>297</v>
      </c>
      <c r="D74" s="650">
        <v>192</v>
      </c>
      <c r="E74" s="650">
        <v>0</v>
      </c>
      <c r="F74" s="651">
        <v>91</v>
      </c>
      <c r="G74" s="651">
        <v>83</v>
      </c>
      <c r="H74" s="651">
        <v>53</v>
      </c>
      <c r="I74" s="651">
        <v>18</v>
      </c>
      <c r="J74" s="652">
        <f t="shared" si="7"/>
        <v>437</v>
      </c>
      <c r="K74" s="649">
        <v>2</v>
      </c>
      <c r="L74" s="651">
        <v>2</v>
      </c>
      <c r="M74" s="651">
        <v>0</v>
      </c>
      <c r="N74" s="650">
        <v>0</v>
      </c>
      <c r="O74" s="650">
        <v>0</v>
      </c>
      <c r="P74" s="650">
        <v>0</v>
      </c>
      <c r="Q74" s="650">
        <v>0</v>
      </c>
      <c r="R74" s="653">
        <f t="shared" si="8"/>
        <v>2</v>
      </c>
      <c r="S74" s="654">
        <f t="shared" si="5"/>
        <v>299</v>
      </c>
      <c r="T74" s="655">
        <f t="shared" si="6"/>
        <v>439</v>
      </c>
    </row>
    <row r="75" spans="1:20" s="656" customFormat="1" ht="12.2" customHeight="1">
      <c r="A75" s="657">
        <v>67</v>
      </c>
      <c r="B75" s="648" t="s">
        <v>1179</v>
      </c>
      <c r="C75" s="649">
        <v>3496</v>
      </c>
      <c r="D75" s="650">
        <v>2838</v>
      </c>
      <c r="E75" s="650">
        <v>0</v>
      </c>
      <c r="F75" s="651">
        <v>1365</v>
      </c>
      <c r="G75" s="651">
        <v>318</v>
      </c>
      <c r="H75" s="651">
        <v>110</v>
      </c>
      <c r="I75" s="651">
        <v>11</v>
      </c>
      <c r="J75" s="652">
        <f t="shared" si="7"/>
        <v>4642</v>
      </c>
      <c r="K75" s="649">
        <v>2108</v>
      </c>
      <c r="L75" s="651">
        <v>1602</v>
      </c>
      <c r="M75" s="651">
        <v>0</v>
      </c>
      <c r="N75" s="650">
        <v>793</v>
      </c>
      <c r="O75" s="650">
        <v>39</v>
      </c>
      <c r="P75" s="650">
        <v>0</v>
      </c>
      <c r="Q75" s="650">
        <v>0</v>
      </c>
      <c r="R75" s="653">
        <f t="shared" si="8"/>
        <v>2434</v>
      </c>
      <c r="S75" s="654">
        <f t="shared" si="5"/>
        <v>5604</v>
      </c>
      <c r="T75" s="655">
        <f t="shared" si="6"/>
        <v>7076</v>
      </c>
    </row>
    <row r="76" spans="1:20" s="656" customFormat="1" ht="12.2" customHeight="1">
      <c r="A76" s="657">
        <v>68</v>
      </c>
      <c r="B76" s="648" t="s">
        <v>1180</v>
      </c>
      <c r="C76" s="649">
        <v>210</v>
      </c>
      <c r="D76" s="650">
        <v>153</v>
      </c>
      <c r="E76" s="650">
        <v>0</v>
      </c>
      <c r="F76" s="651">
        <v>107</v>
      </c>
      <c r="G76" s="651">
        <v>61</v>
      </c>
      <c r="H76" s="651">
        <v>30</v>
      </c>
      <c r="I76" s="651">
        <v>9</v>
      </c>
      <c r="J76" s="652">
        <f t="shared" si="7"/>
        <v>360</v>
      </c>
      <c r="K76" s="649">
        <v>5</v>
      </c>
      <c r="L76" s="651">
        <v>0</v>
      </c>
      <c r="M76" s="651">
        <v>0</v>
      </c>
      <c r="N76" s="650">
        <v>6</v>
      </c>
      <c r="O76" s="650">
        <v>0</v>
      </c>
      <c r="P76" s="650">
        <v>0</v>
      </c>
      <c r="Q76" s="650">
        <v>0</v>
      </c>
      <c r="R76" s="653">
        <f t="shared" si="8"/>
        <v>6</v>
      </c>
      <c r="S76" s="654">
        <f t="shared" si="5"/>
        <v>215</v>
      </c>
      <c r="T76" s="655">
        <f t="shared" si="6"/>
        <v>366</v>
      </c>
    </row>
    <row r="77" spans="1:20" s="656" customFormat="1" ht="12.2" customHeight="1">
      <c r="A77" s="657">
        <v>69</v>
      </c>
      <c r="B77" s="648" t="s">
        <v>1181</v>
      </c>
      <c r="C77" s="649">
        <v>45</v>
      </c>
      <c r="D77" s="650">
        <v>27</v>
      </c>
      <c r="E77" s="650">
        <v>0</v>
      </c>
      <c r="F77" s="651">
        <v>21</v>
      </c>
      <c r="G77" s="651">
        <v>7</v>
      </c>
      <c r="H77" s="651">
        <v>4</v>
      </c>
      <c r="I77" s="651">
        <v>4</v>
      </c>
      <c r="J77" s="652">
        <f t="shared" si="7"/>
        <v>63</v>
      </c>
      <c r="K77" s="649">
        <v>0</v>
      </c>
      <c r="L77" s="651">
        <v>0</v>
      </c>
      <c r="M77" s="651">
        <v>0</v>
      </c>
      <c r="N77" s="650">
        <v>0</v>
      </c>
      <c r="O77" s="650">
        <v>0</v>
      </c>
      <c r="P77" s="650">
        <v>0</v>
      </c>
      <c r="Q77" s="650">
        <v>0</v>
      </c>
      <c r="R77" s="653">
        <f t="shared" si="8"/>
        <v>0</v>
      </c>
      <c r="S77" s="654">
        <f t="shared" si="5"/>
        <v>45</v>
      </c>
      <c r="T77" s="655">
        <f t="shared" si="6"/>
        <v>63</v>
      </c>
    </row>
    <row r="78" spans="1:20" s="656" customFormat="1" ht="12.2" customHeight="1">
      <c r="A78" s="657">
        <v>70</v>
      </c>
      <c r="B78" s="648" t="s">
        <v>1182</v>
      </c>
      <c r="C78" s="649">
        <v>208</v>
      </c>
      <c r="D78" s="650">
        <v>150</v>
      </c>
      <c r="E78" s="650">
        <v>0</v>
      </c>
      <c r="F78" s="651">
        <v>82</v>
      </c>
      <c r="G78" s="651">
        <v>74</v>
      </c>
      <c r="H78" s="651">
        <v>32</v>
      </c>
      <c r="I78" s="651">
        <v>11</v>
      </c>
      <c r="J78" s="652">
        <f t="shared" si="7"/>
        <v>349</v>
      </c>
      <c r="K78" s="649">
        <v>0</v>
      </c>
      <c r="L78" s="651">
        <v>0</v>
      </c>
      <c r="M78" s="651">
        <v>0</v>
      </c>
      <c r="N78" s="650">
        <v>0</v>
      </c>
      <c r="O78" s="650">
        <v>0</v>
      </c>
      <c r="P78" s="650">
        <v>0</v>
      </c>
      <c r="Q78" s="650">
        <v>0</v>
      </c>
      <c r="R78" s="653">
        <f t="shared" si="8"/>
        <v>0</v>
      </c>
      <c r="S78" s="654">
        <f t="shared" si="5"/>
        <v>208</v>
      </c>
      <c r="T78" s="655">
        <f t="shared" si="6"/>
        <v>349</v>
      </c>
    </row>
    <row r="79" spans="1:20" s="656" customFormat="1" ht="12.2" customHeight="1">
      <c r="A79" s="657">
        <v>71</v>
      </c>
      <c r="B79" s="648" t="s">
        <v>1183</v>
      </c>
      <c r="C79" s="649">
        <v>292</v>
      </c>
      <c r="D79" s="650">
        <v>199</v>
      </c>
      <c r="E79" s="650">
        <v>0</v>
      </c>
      <c r="F79" s="651">
        <v>115</v>
      </c>
      <c r="G79" s="651">
        <v>63</v>
      </c>
      <c r="H79" s="651">
        <v>41</v>
      </c>
      <c r="I79" s="651">
        <v>12</v>
      </c>
      <c r="J79" s="652">
        <f t="shared" si="7"/>
        <v>430</v>
      </c>
      <c r="K79" s="649">
        <v>0</v>
      </c>
      <c r="L79" s="651">
        <v>0</v>
      </c>
      <c r="M79" s="651">
        <v>0</v>
      </c>
      <c r="N79" s="650">
        <v>0</v>
      </c>
      <c r="O79" s="650">
        <v>0</v>
      </c>
      <c r="P79" s="650">
        <v>0</v>
      </c>
      <c r="Q79" s="650">
        <v>0</v>
      </c>
      <c r="R79" s="653">
        <f t="shared" si="8"/>
        <v>0</v>
      </c>
      <c r="S79" s="654">
        <f t="shared" si="5"/>
        <v>292</v>
      </c>
      <c r="T79" s="655">
        <f t="shared" si="6"/>
        <v>430</v>
      </c>
    </row>
    <row r="80" spans="1:20" s="656" customFormat="1" ht="12.2" customHeight="1">
      <c r="A80" s="657">
        <v>72</v>
      </c>
      <c r="B80" s="648" t="s">
        <v>1184</v>
      </c>
      <c r="C80" s="649">
        <v>293</v>
      </c>
      <c r="D80" s="650">
        <v>223</v>
      </c>
      <c r="E80" s="650">
        <v>0</v>
      </c>
      <c r="F80" s="651">
        <v>267</v>
      </c>
      <c r="G80" s="651">
        <v>153</v>
      </c>
      <c r="H80" s="651">
        <v>51</v>
      </c>
      <c r="I80" s="651">
        <v>23</v>
      </c>
      <c r="J80" s="652">
        <f t="shared" si="7"/>
        <v>717</v>
      </c>
      <c r="K80" s="649">
        <v>2</v>
      </c>
      <c r="L80" s="651">
        <v>2</v>
      </c>
      <c r="M80" s="651">
        <v>0</v>
      </c>
      <c r="N80" s="650">
        <v>1</v>
      </c>
      <c r="O80" s="650">
        <v>3</v>
      </c>
      <c r="P80" s="650">
        <v>0</v>
      </c>
      <c r="Q80" s="650">
        <v>0</v>
      </c>
      <c r="R80" s="653">
        <f t="shared" si="8"/>
        <v>6</v>
      </c>
      <c r="S80" s="654">
        <f t="shared" si="5"/>
        <v>295</v>
      </c>
      <c r="T80" s="655">
        <f t="shared" si="6"/>
        <v>723</v>
      </c>
    </row>
    <row r="81" spans="1:21" s="656" customFormat="1" ht="12.2" customHeight="1">
      <c r="A81" s="657">
        <v>73</v>
      </c>
      <c r="B81" s="648" t="s">
        <v>1185</v>
      </c>
      <c r="C81" s="649">
        <v>143</v>
      </c>
      <c r="D81" s="650">
        <v>122</v>
      </c>
      <c r="E81" s="650">
        <v>0</v>
      </c>
      <c r="F81" s="651">
        <v>172</v>
      </c>
      <c r="G81" s="651">
        <v>120</v>
      </c>
      <c r="H81" s="651">
        <v>30</v>
      </c>
      <c r="I81" s="651">
        <v>16</v>
      </c>
      <c r="J81" s="652">
        <f t="shared" si="7"/>
        <v>460</v>
      </c>
      <c r="K81" s="649">
        <v>0</v>
      </c>
      <c r="L81" s="651">
        <v>0</v>
      </c>
      <c r="M81" s="651">
        <v>0</v>
      </c>
      <c r="N81" s="650">
        <v>0</v>
      </c>
      <c r="O81" s="650">
        <v>0</v>
      </c>
      <c r="P81" s="650">
        <v>0</v>
      </c>
      <c r="Q81" s="650">
        <v>0</v>
      </c>
      <c r="R81" s="653">
        <f t="shared" si="8"/>
        <v>0</v>
      </c>
      <c r="S81" s="654">
        <f t="shared" si="5"/>
        <v>143</v>
      </c>
      <c r="T81" s="655">
        <f t="shared" si="6"/>
        <v>460</v>
      </c>
    </row>
    <row r="82" spans="1:21" s="656" customFormat="1" ht="12.2" customHeight="1">
      <c r="A82" s="657">
        <v>74</v>
      </c>
      <c r="B82" s="648" t="s">
        <v>1186</v>
      </c>
      <c r="C82" s="649">
        <v>953</v>
      </c>
      <c r="D82" s="650">
        <v>922</v>
      </c>
      <c r="E82" s="650">
        <v>0</v>
      </c>
      <c r="F82" s="651">
        <v>283</v>
      </c>
      <c r="G82" s="651">
        <v>56</v>
      </c>
      <c r="H82" s="651">
        <v>26</v>
      </c>
      <c r="I82" s="651">
        <v>2</v>
      </c>
      <c r="J82" s="652">
        <f t="shared" si="7"/>
        <v>1289</v>
      </c>
      <c r="K82" s="649">
        <v>569</v>
      </c>
      <c r="L82" s="651">
        <v>542</v>
      </c>
      <c r="M82" s="651">
        <v>0</v>
      </c>
      <c r="N82" s="650">
        <v>125</v>
      </c>
      <c r="O82" s="650">
        <v>13</v>
      </c>
      <c r="P82" s="650">
        <v>0</v>
      </c>
      <c r="Q82" s="650">
        <v>0</v>
      </c>
      <c r="R82" s="653">
        <f t="shared" si="8"/>
        <v>680</v>
      </c>
      <c r="S82" s="654">
        <f t="shared" si="5"/>
        <v>1522</v>
      </c>
      <c r="T82" s="655">
        <f t="shared" si="6"/>
        <v>1969</v>
      </c>
    </row>
    <row r="83" spans="1:21" s="656" customFormat="1" ht="12.2" customHeight="1">
      <c r="A83" s="657">
        <v>75</v>
      </c>
      <c r="B83" s="648" t="s">
        <v>1187</v>
      </c>
      <c r="C83" s="649">
        <v>37</v>
      </c>
      <c r="D83" s="650">
        <v>18</v>
      </c>
      <c r="E83" s="650">
        <v>0</v>
      </c>
      <c r="F83" s="651">
        <v>7</v>
      </c>
      <c r="G83" s="651">
        <v>4</v>
      </c>
      <c r="H83" s="651">
        <v>12</v>
      </c>
      <c r="I83" s="651">
        <v>11</v>
      </c>
      <c r="J83" s="652">
        <f t="shared" si="7"/>
        <v>52</v>
      </c>
      <c r="K83" s="649">
        <v>2</v>
      </c>
      <c r="L83" s="651">
        <v>2</v>
      </c>
      <c r="M83" s="651">
        <v>0</v>
      </c>
      <c r="N83" s="650">
        <v>0</v>
      </c>
      <c r="O83" s="650">
        <v>0</v>
      </c>
      <c r="P83" s="650">
        <v>0</v>
      </c>
      <c r="Q83" s="650">
        <v>0</v>
      </c>
      <c r="R83" s="653">
        <f t="shared" si="8"/>
        <v>2</v>
      </c>
      <c r="S83" s="654">
        <f t="shared" si="5"/>
        <v>39</v>
      </c>
      <c r="T83" s="655">
        <f t="shared" si="6"/>
        <v>54</v>
      </c>
    </row>
    <row r="84" spans="1:21" s="656" customFormat="1" ht="12.2" customHeight="1">
      <c r="A84" s="657">
        <v>76</v>
      </c>
      <c r="B84" s="648" t="s">
        <v>1188</v>
      </c>
      <c r="C84" s="649">
        <v>70</v>
      </c>
      <c r="D84" s="650">
        <v>69</v>
      </c>
      <c r="E84" s="650">
        <v>0</v>
      </c>
      <c r="F84" s="651">
        <v>77</v>
      </c>
      <c r="G84" s="651">
        <v>39</v>
      </c>
      <c r="H84" s="651">
        <v>22</v>
      </c>
      <c r="I84" s="651">
        <v>11</v>
      </c>
      <c r="J84" s="652">
        <f t="shared" si="7"/>
        <v>218</v>
      </c>
      <c r="K84" s="649">
        <v>0</v>
      </c>
      <c r="L84" s="651">
        <v>0</v>
      </c>
      <c r="M84" s="651">
        <v>0</v>
      </c>
      <c r="N84" s="650">
        <v>0</v>
      </c>
      <c r="O84" s="650">
        <v>0</v>
      </c>
      <c r="P84" s="650">
        <v>0</v>
      </c>
      <c r="Q84" s="650">
        <v>0</v>
      </c>
      <c r="R84" s="653">
        <f t="shared" si="8"/>
        <v>0</v>
      </c>
      <c r="S84" s="654">
        <f t="shared" si="5"/>
        <v>70</v>
      </c>
      <c r="T84" s="655">
        <f t="shared" si="6"/>
        <v>218</v>
      </c>
    </row>
    <row r="85" spans="1:21" s="656" customFormat="1" ht="12.2" customHeight="1">
      <c r="A85" s="657">
        <v>77</v>
      </c>
      <c r="B85" s="648" t="s">
        <v>1189</v>
      </c>
      <c r="C85" s="649">
        <v>149</v>
      </c>
      <c r="D85" s="650">
        <v>99</v>
      </c>
      <c r="E85" s="650">
        <v>1</v>
      </c>
      <c r="F85" s="651">
        <v>55</v>
      </c>
      <c r="G85" s="651">
        <v>29</v>
      </c>
      <c r="H85" s="651">
        <v>16</v>
      </c>
      <c r="I85" s="651">
        <v>4</v>
      </c>
      <c r="J85" s="652">
        <f t="shared" si="7"/>
        <v>204</v>
      </c>
      <c r="K85" s="649">
        <v>7</v>
      </c>
      <c r="L85" s="651">
        <v>4</v>
      </c>
      <c r="M85" s="651">
        <v>0</v>
      </c>
      <c r="N85" s="650">
        <v>4</v>
      </c>
      <c r="O85" s="650">
        <v>0</v>
      </c>
      <c r="P85" s="650">
        <v>0</v>
      </c>
      <c r="Q85" s="650">
        <v>0</v>
      </c>
      <c r="R85" s="653">
        <f t="shared" si="8"/>
        <v>8</v>
      </c>
      <c r="S85" s="654">
        <f t="shared" si="5"/>
        <v>156</v>
      </c>
      <c r="T85" s="655">
        <f t="shared" si="6"/>
        <v>212</v>
      </c>
    </row>
    <row r="86" spans="1:21" s="656" customFormat="1" ht="12.2" customHeight="1">
      <c r="A86" s="657">
        <v>78</v>
      </c>
      <c r="B86" s="648" t="s">
        <v>1190</v>
      </c>
      <c r="C86" s="649">
        <v>462</v>
      </c>
      <c r="D86" s="650">
        <v>387</v>
      </c>
      <c r="E86" s="650">
        <v>0</v>
      </c>
      <c r="F86" s="651">
        <v>143</v>
      </c>
      <c r="G86" s="651">
        <v>60</v>
      </c>
      <c r="H86" s="651">
        <v>22</v>
      </c>
      <c r="I86" s="651">
        <v>0</v>
      </c>
      <c r="J86" s="652">
        <f t="shared" si="7"/>
        <v>612</v>
      </c>
      <c r="K86" s="649">
        <v>142</v>
      </c>
      <c r="L86" s="651">
        <v>121</v>
      </c>
      <c r="M86" s="651">
        <v>0</v>
      </c>
      <c r="N86" s="650">
        <v>24</v>
      </c>
      <c r="O86" s="650">
        <v>0</v>
      </c>
      <c r="P86" s="650">
        <v>0</v>
      </c>
      <c r="Q86" s="650">
        <v>0</v>
      </c>
      <c r="R86" s="653">
        <f t="shared" si="8"/>
        <v>145</v>
      </c>
      <c r="S86" s="654">
        <f t="shared" si="5"/>
        <v>604</v>
      </c>
      <c r="T86" s="655">
        <f t="shared" si="6"/>
        <v>757</v>
      </c>
      <c r="U86" s="667"/>
    </row>
    <row r="87" spans="1:21" s="656" customFormat="1" ht="12.2" customHeight="1">
      <c r="A87" s="657">
        <v>79</v>
      </c>
      <c r="B87" s="648" t="s">
        <v>1191</v>
      </c>
      <c r="C87" s="649">
        <v>66</v>
      </c>
      <c r="D87" s="650">
        <v>57</v>
      </c>
      <c r="E87" s="650">
        <v>0</v>
      </c>
      <c r="F87" s="651">
        <v>50</v>
      </c>
      <c r="G87" s="651">
        <v>20</v>
      </c>
      <c r="H87" s="651">
        <v>12</v>
      </c>
      <c r="I87" s="651">
        <v>5</v>
      </c>
      <c r="J87" s="652">
        <f t="shared" si="7"/>
        <v>144</v>
      </c>
      <c r="K87" s="649">
        <v>0</v>
      </c>
      <c r="L87" s="651">
        <v>0</v>
      </c>
      <c r="M87" s="651">
        <v>0</v>
      </c>
      <c r="N87" s="650">
        <v>0</v>
      </c>
      <c r="O87" s="650">
        <v>0</v>
      </c>
      <c r="P87" s="650">
        <v>0</v>
      </c>
      <c r="Q87" s="650">
        <v>0</v>
      </c>
      <c r="R87" s="653">
        <f t="shared" si="8"/>
        <v>0</v>
      </c>
      <c r="S87" s="654">
        <f t="shared" si="5"/>
        <v>66</v>
      </c>
      <c r="T87" s="655">
        <f t="shared" si="6"/>
        <v>144</v>
      </c>
    </row>
    <row r="88" spans="1:21" s="656" customFormat="1" ht="12.2" customHeight="1">
      <c r="A88" s="657">
        <v>80</v>
      </c>
      <c r="B88" s="648" t="s">
        <v>1192</v>
      </c>
      <c r="C88" s="649">
        <v>388</v>
      </c>
      <c r="D88" s="650">
        <v>305</v>
      </c>
      <c r="E88" s="650">
        <v>0</v>
      </c>
      <c r="F88" s="651">
        <v>213</v>
      </c>
      <c r="G88" s="651">
        <v>133</v>
      </c>
      <c r="H88" s="651">
        <v>67</v>
      </c>
      <c r="I88" s="651">
        <v>28</v>
      </c>
      <c r="J88" s="652">
        <f t="shared" si="7"/>
        <v>746</v>
      </c>
      <c r="K88" s="649">
        <v>1</v>
      </c>
      <c r="L88" s="651">
        <v>0</v>
      </c>
      <c r="M88" s="651">
        <v>0</v>
      </c>
      <c r="N88" s="650">
        <v>1</v>
      </c>
      <c r="O88" s="650">
        <v>0</v>
      </c>
      <c r="P88" s="650">
        <v>0</v>
      </c>
      <c r="Q88" s="650">
        <v>0</v>
      </c>
      <c r="R88" s="653">
        <f t="shared" si="8"/>
        <v>1</v>
      </c>
      <c r="S88" s="654">
        <f t="shared" si="5"/>
        <v>389</v>
      </c>
      <c r="T88" s="655">
        <f t="shared" si="6"/>
        <v>747</v>
      </c>
    </row>
    <row r="89" spans="1:21" s="656" customFormat="1" ht="12.2" customHeight="1">
      <c r="A89" s="657">
        <v>81</v>
      </c>
      <c r="B89" s="648" t="s">
        <v>1193</v>
      </c>
      <c r="C89" s="668">
        <v>274</v>
      </c>
      <c r="D89" s="650">
        <v>168</v>
      </c>
      <c r="E89" s="650">
        <v>0</v>
      </c>
      <c r="F89" s="651">
        <v>87</v>
      </c>
      <c r="G89" s="651">
        <v>41</v>
      </c>
      <c r="H89" s="651">
        <v>32</v>
      </c>
      <c r="I89" s="651">
        <v>11</v>
      </c>
      <c r="J89" s="652">
        <f t="shared" si="7"/>
        <v>339</v>
      </c>
      <c r="K89" s="649">
        <v>22</v>
      </c>
      <c r="L89" s="651">
        <v>16</v>
      </c>
      <c r="M89" s="651">
        <v>0</v>
      </c>
      <c r="N89" s="650">
        <v>8</v>
      </c>
      <c r="O89" s="650">
        <v>0</v>
      </c>
      <c r="P89" s="650">
        <v>0</v>
      </c>
      <c r="Q89" s="650">
        <v>0</v>
      </c>
      <c r="R89" s="653">
        <f t="shared" si="8"/>
        <v>24</v>
      </c>
      <c r="S89" s="654">
        <f t="shared" si="5"/>
        <v>296</v>
      </c>
      <c r="T89" s="655">
        <f t="shared" si="6"/>
        <v>363</v>
      </c>
    </row>
    <row r="90" spans="1:21" s="656" customFormat="1" ht="12.2" customHeight="1">
      <c r="A90" s="657">
        <v>90</v>
      </c>
      <c r="B90" s="648" t="s">
        <v>2894</v>
      </c>
      <c r="C90" s="668">
        <v>8</v>
      </c>
      <c r="D90" s="650">
        <v>4</v>
      </c>
      <c r="E90" s="650">
        <v>0</v>
      </c>
      <c r="F90" s="651">
        <v>3</v>
      </c>
      <c r="G90" s="651">
        <v>1</v>
      </c>
      <c r="H90" s="651">
        <v>0</v>
      </c>
      <c r="I90" s="651">
        <v>0</v>
      </c>
      <c r="J90" s="652">
        <f t="shared" si="7"/>
        <v>8</v>
      </c>
      <c r="K90" s="649">
        <v>0</v>
      </c>
      <c r="L90" s="651">
        <v>0</v>
      </c>
      <c r="M90" s="651">
        <v>0</v>
      </c>
      <c r="N90" s="650">
        <v>0</v>
      </c>
      <c r="O90" s="650">
        <v>0</v>
      </c>
      <c r="P90" s="650">
        <v>0</v>
      </c>
      <c r="Q90" s="650">
        <v>0</v>
      </c>
      <c r="R90" s="653">
        <f t="shared" si="8"/>
        <v>0</v>
      </c>
      <c r="S90" s="654">
        <f t="shared" si="5"/>
        <v>8</v>
      </c>
      <c r="T90" s="655">
        <f t="shared" si="6"/>
        <v>8</v>
      </c>
    </row>
    <row r="91" spans="1:21" s="224" customFormat="1" ht="12.6" customHeight="1">
      <c r="A91" s="225"/>
      <c r="B91" s="226" t="s">
        <v>1111</v>
      </c>
      <c r="C91" s="293">
        <f>SUM(C5:C90)</f>
        <v>50360</v>
      </c>
      <c r="D91" s="293">
        <f t="shared" ref="D91:T91" si="9">SUM(D5:D90)</f>
        <v>37017</v>
      </c>
      <c r="E91" s="293">
        <f t="shared" si="9"/>
        <v>111</v>
      </c>
      <c r="F91" s="293">
        <f t="shared" si="9"/>
        <v>21172</v>
      </c>
      <c r="G91" s="293">
        <f t="shared" si="9"/>
        <v>12009</v>
      </c>
      <c r="H91" s="293">
        <f t="shared" si="9"/>
        <v>6426</v>
      </c>
      <c r="I91" s="293">
        <f t="shared" si="9"/>
        <v>2165</v>
      </c>
      <c r="J91" s="293">
        <f t="shared" si="9"/>
        <v>78900</v>
      </c>
      <c r="K91" s="293">
        <f t="shared" si="9"/>
        <v>4314</v>
      </c>
      <c r="L91" s="293">
        <f t="shared" si="9"/>
        <v>3247</v>
      </c>
      <c r="M91" s="293">
        <f t="shared" si="9"/>
        <v>1</v>
      </c>
      <c r="N91" s="293">
        <f t="shared" si="9"/>
        <v>1492</v>
      </c>
      <c r="O91" s="293">
        <f t="shared" si="9"/>
        <v>106</v>
      </c>
      <c r="P91" s="293">
        <f t="shared" si="9"/>
        <v>18</v>
      </c>
      <c r="Q91" s="293">
        <f t="shared" si="9"/>
        <v>4</v>
      </c>
      <c r="R91" s="293">
        <f t="shared" si="9"/>
        <v>4868</v>
      </c>
      <c r="S91" s="293">
        <f t="shared" si="9"/>
        <v>54674</v>
      </c>
      <c r="T91" s="293">
        <f t="shared" si="9"/>
        <v>83768</v>
      </c>
    </row>
    <row r="93" spans="1:21">
      <c r="L93" s="352"/>
    </row>
    <row r="94" spans="1:21">
      <c r="D94" s="352"/>
      <c r="F94" s="352"/>
      <c r="H94" s="352"/>
    </row>
    <row r="95" spans="1:21">
      <c r="H95" s="352"/>
    </row>
  </sheetData>
  <mergeCells count="14">
    <mergeCell ref="A1:T1"/>
    <mergeCell ref="A4:A5"/>
    <mergeCell ref="B4:B5"/>
    <mergeCell ref="C4:J4"/>
    <mergeCell ref="K4:R4"/>
    <mergeCell ref="S4:T4"/>
    <mergeCell ref="A2:T2"/>
    <mergeCell ref="S3:T3"/>
    <mergeCell ref="S46:T46"/>
    <mergeCell ref="A47:A48"/>
    <mergeCell ref="B47:B48"/>
    <mergeCell ref="C47:J47"/>
    <mergeCell ref="K47:R47"/>
    <mergeCell ref="S47:T47"/>
  </mergeCells>
  <printOptions horizontalCentered="1" verticalCentered="1"/>
  <pageMargins left="0.27559055118110237" right="0.23622047244094491" top="0.39370078740157483" bottom="0" header="0.27559055118110237" footer="0.23622047244094491"/>
  <pageSetup paperSize="9" scale="83" orientation="landscape" r:id="rId1"/>
  <headerFooter alignWithMargins="0"/>
  <rowBreaks count="1" manualBreakCount="1">
    <brk id="45" max="19" man="1"/>
  </rowBreaks>
  <ignoredErrors>
    <ignoredError sqref="C46:J46 K46:R46 C91 J6 J7:J45 J49:J90 R6 R7:R45 R49:R90" formulaRange="1"/>
  </ignoredErrors>
</worksheet>
</file>

<file path=xl/worksheets/sheet27.xml><?xml version="1.0" encoding="utf-8"?>
<worksheet xmlns="http://schemas.openxmlformats.org/spreadsheetml/2006/main" xmlns:r="http://schemas.openxmlformats.org/officeDocument/2006/relationships">
  <sheetPr>
    <tabColor theme="0" tint="-0.249977111117893"/>
  </sheetPr>
  <dimension ref="A1:P91"/>
  <sheetViews>
    <sheetView showGridLines="0" workbookViewId="0">
      <pane xSplit="1" ySplit="4" topLeftCell="B5" activePane="bottomRight" state="frozen"/>
      <selection activeCell="A30" sqref="A30:I33"/>
      <selection pane="topRight" activeCell="A30" sqref="A30:I33"/>
      <selection pane="bottomLeft" activeCell="A30" sqref="A30:I33"/>
      <selection pane="bottomRight" activeCell="Q6" sqref="Q6"/>
    </sheetView>
  </sheetViews>
  <sheetFormatPr defaultColWidth="9.140625" defaultRowHeight="12.75"/>
  <cols>
    <col min="1" max="1" width="6.28515625" style="120" customWidth="1"/>
    <col min="2" max="2" width="7.42578125" style="120" customWidth="1"/>
    <col min="3" max="3" width="8.28515625" style="120" customWidth="1"/>
    <col min="4" max="4" width="8.7109375" style="120" customWidth="1"/>
    <col min="5" max="5" width="11" style="120" customWidth="1"/>
    <col min="6" max="9" width="7.42578125" style="120" customWidth="1"/>
    <col min="10" max="10" width="8.42578125" style="120" customWidth="1"/>
    <col min="11" max="11" width="8.85546875" style="120" customWidth="1"/>
    <col min="12" max="12" width="11" style="120" customWidth="1"/>
    <col min="13" max="16" width="7.42578125" style="120" customWidth="1"/>
    <col min="17" max="16384" width="9.140625" style="120"/>
  </cols>
  <sheetData>
    <row r="1" spans="1:16" ht="27" customHeight="1">
      <c r="A1" s="913" t="s">
        <v>3089</v>
      </c>
      <c r="B1" s="913"/>
      <c r="C1" s="913"/>
      <c r="D1" s="913"/>
      <c r="E1" s="913"/>
      <c r="F1" s="913"/>
      <c r="G1" s="913"/>
      <c r="H1" s="913"/>
      <c r="I1" s="913"/>
      <c r="J1" s="913"/>
      <c r="K1" s="913"/>
      <c r="L1" s="913"/>
      <c r="M1" s="913"/>
      <c r="N1" s="913"/>
      <c r="O1" s="913"/>
      <c r="P1" s="913"/>
    </row>
    <row r="2" spans="1:16" s="375" customFormat="1">
      <c r="A2" s="916" t="s">
        <v>3110</v>
      </c>
      <c r="B2" s="916"/>
      <c r="C2" s="916"/>
      <c r="D2" s="916"/>
      <c r="E2" s="916"/>
      <c r="F2" s="916"/>
      <c r="G2" s="916"/>
      <c r="H2" s="916"/>
      <c r="I2" s="916"/>
      <c r="J2" s="916"/>
      <c r="K2" s="916"/>
      <c r="L2" s="916"/>
      <c r="M2" s="916"/>
      <c r="N2" s="916"/>
      <c r="O2" s="916"/>
      <c r="P2" s="916"/>
    </row>
    <row r="3" spans="1:16" ht="19.5" customHeight="1">
      <c r="A3" s="914" t="s">
        <v>2935</v>
      </c>
      <c r="B3" s="888" t="s">
        <v>2938</v>
      </c>
      <c r="C3" s="888"/>
      <c r="D3" s="888"/>
      <c r="E3" s="888"/>
      <c r="F3" s="888"/>
      <c r="G3" s="888"/>
      <c r="H3" s="828"/>
      <c r="I3" s="888" t="s">
        <v>2939</v>
      </c>
      <c r="J3" s="888"/>
      <c r="K3" s="888"/>
      <c r="L3" s="888"/>
      <c r="M3" s="888"/>
      <c r="N3" s="888"/>
      <c r="O3" s="888"/>
      <c r="P3" s="890" t="s">
        <v>3115</v>
      </c>
    </row>
    <row r="4" spans="1:16" ht="37.5" customHeight="1">
      <c r="A4" s="915"/>
      <c r="B4" s="168" t="s">
        <v>2821</v>
      </c>
      <c r="C4" s="142" t="s">
        <v>2822</v>
      </c>
      <c r="D4" s="142" t="s">
        <v>2823</v>
      </c>
      <c r="E4" s="142" t="s">
        <v>2824</v>
      </c>
      <c r="F4" s="142" t="s">
        <v>2825</v>
      </c>
      <c r="G4" s="142" t="s">
        <v>2826</v>
      </c>
      <c r="H4" s="323" t="s">
        <v>1010</v>
      </c>
      <c r="I4" s="142" t="s">
        <v>2821</v>
      </c>
      <c r="J4" s="142" t="s">
        <v>2822</v>
      </c>
      <c r="K4" s="142" t="s">
        <v>2823</v>
      </c>
      <c r="L4" s="142" t="s">
        <v>2824</v>
      </c>
      <c r="M4" s="142" t="s">
        <v>2825</v>
      </c>
      <c r="N4" s="142" t="s">
        <v>2826</v>
      </c>
      <c r="O4" s="323" t="s">
        <v>1010</v>
      </c>
      <c r="P4" s="903"/>
    </row>
    <row r="5" spans="1:16" ht="12.6" customHeight="1">
      <c r="A5" s="143">
        <v>0</v>
      </c>
      <c r="B5" s="220">
        <v>0</v>
      </c>
      <c r="C5" s="220">
        <v>0</v>
      </c>
      <c r="D5" s="220">
        <v>29</v>
      </c>
      <c r="E5" s="220">
        <v>28</v>
      </c>
      <c r="F5" s="220">
        <v>0</v>
      </c>
      <c r="G5" s="220">
        <v>0</v>
      </c>
      <c r="H5" s="221">
        <f>SUM(B5:G5)</f>
        <v>57</v>
      </c>
      <c r="I5" s="222">
        <v>0</v>
      </c>
      <c r="J5" s="222">
        <v>0</v>
      </c>
      <c r="K5" s="222">
        <v>0</v>
      </c>
      <c r="L5" s="222">
        <v>0</v>
      </c>
      <c r="M5" s="222">
        <v>0</v>
      </c>
      <c r="N5" s="222">
        <v>0</v>
      </c>
      <c r="O5" s="221">
        <f>SUM(I5:N5)</f>
        <v>0</v>
      </c>
      <c r="P5" s="221">
        <f>H5+O5</f>
        <v>57</v>
      </c>
    </row>
    <row r="6" spans="1:16" ht="12.6" customHeight="1">
      <c r="A6" s="143">
        <f>+A5+1</f>
        <v>1</v>
      </c>
      <c r="B6" s="146">
        <v>0</v>
      </c>
      <c r="C6" s="146">
        <v>0</v>
      </c>
      <c r="D6" s="146">
        <v>92</v>
      </c>
      <c r="E6" s="146">
        <v>82</v>
      </c>
      <c r="F6" s="146">
        <v>0</v>
      </c>
      <c r="G6" s="146">
        <v>0</v>
      </c>
      <c r="H6" s="221">
        <f t="shared" ref="H6:H69" si="0">SUM(B6:G6)</f>
        <v>174</v>
      </c>
      <c r="I6" s="222">
        <v>0</v>
      </c>
      <c r="J6" s="222">
        <v>0</v>
      </c>
      <c r="K6" s="222">
        <v>0</v>
      </c>
      <c r="L6" s="222">
        <v>0</v>
      </c>
      <c r="M6" s="222">
        <v>0</v>
      </c>
      <c r="N6" s="222">
        <v>0</v>
      </c>
      <c r="O6" s="221">
        <f t="shared" ref="O6:O69" si="1">SUM(I6:N6)</f>
        <v>0</v>
      </c>
      <c r="P6" s="221">
        <f t="shared" ref="P6:P69" si="2">H6+O6</f>
        <v>174</v>
      </c>
    </row>
    <row r="7" spans="1:16" ht="12.6" customHeight="1">
      <c r="A7" s="143">
        <f t="shared" ref="A7:A70" si="3">+A6+1</f>
        <v>2</v>
      </c>
      <c r="B7" s="146">
        <v>0</v>
      </c>
      <c r="C7" s="146">
        <v>0</v>
      </c>
      <c r="D7" s="146">
        <v>165</v>
      </c>
      <c r="E7" s="146">
        <v>138</v>
      </c>
      <c r="F7" s="146">
        <v>0</v>
      </c>
      <c r="G7" s="146">
        <v>0</v>
      </c>
      <c r="H7" s="221">
        <f t="shared" si="0"/>
        <v>303</v>
      </c>
      <c r="I7" s="222">
        <v>0</v>
      </c>
      <c r="J7" s="222">
        <v>0</v>
      </c>
      <c r="K7" s="222">
        <v>0</v>
      </c>
      <c r="L7" s="222">
        <v>0</v>
      </c>
      <c r="M7" s="222">
        <v>0</v>
      </c>
      <c r="N7" s="222">
        <v>0</v>
      </c>
      <c r="O7" s="221">
        <f t="shared" si="1"/>
        <v>0</v>
      </c>
      <c r="P7" s="221">
        <f t="shared" si="2"/>
        <v>303</v>
      </c>
    </row>
    <row r="8" spans="1:16" ht="12.6" customHeight="1">
      <c r="A8" s="143">
        <f t="shared" si="3"/>
        <v>3</v>
      </c>
      <c r="B8" s="146">
        <v>0</v>
      </c>
      <c r="C8" s="146">
        <v>0</v>
      </c>
      <c r="D8" s="146">
        <v>214</v>
      </c>
      <c r="E8" s="146">
        <v>184</v>
      </c>
      <c r="F8" s="146">
        <v>0</v>
      </c>
      <c r="G8" s="146">
        <v>0</v>
      </c>
      <c r="H8" s="221">
        <f t="shared" si="0"/>
        <v>398</v>
      </c>
      <c r="I8" s="222">
        <v>0</v>
      </c>
      <c r="J8" s="222">
        <v>0</v>
      </c>
      <c r="K8" s="222">
        <v>0</v>
      </c>
      <c r="L8" s="222">
        <v>2</v>
      </c>
      <c r="M8" s="222">
        <v>0</v>
      </c>
      <c r="N8" s="222">
        <v>0</v>
      </c>
      <c r="O8" s="221">
        <f t="shared" si="1"/>
        <v>2</v>
      </c>
      <c r="P8" s="221">
        <f t="shared" si="2"/>
        <v>400</v>
      </c>
    </row>
    <row r="9" spans="1:16" ht="12.6" customHeight="1">
      <c r="A9" s="143">
        <f t="shared" si="3"/>
        <v>4</v>
      </c>
      <c r="B9" s="146">
        <v>0</v>
      </c>
      <c r="C9" s="146">
        <v>0</v>
      </c>
      <c r="D9" s="146">
        <v>331</v>
      </c>
      <c r="E9" s="146">
        <v>276</v>
      </c>
      <c r="F9" s="146">
        <v>0</v>
      </c>
      <c r="G9" s="146">
        <v>0</v>
      </c>
      <c r="H9" s="221">
        <f t="shared" si="0"/>
        <v>607</v>
      </c>
      <c r="I9" s="222">
        <v>0</v>
      </c>
      <c r="J9" s="222">
        <v>0</v>
      </c>
      <c r="K9" s="222">
        <v>0</v>
      </c>
      <c r="L9" s="222">
        <v>0</v>
      </c>
      <c r="M9" s="222">
        <v>0</v>
      </c>
      <c r="N9" s="222">
        <v>0</v>
      </c>
      <c r="O9" s="221">
        <f t="shared" si="1"/>
        <v>0</v>
      </c>
      <c r="P9" s="221">
        <f t="shared" si="2"/>
        <v>607</v>
      </c>
    </row>
    <row r="10" spans="1:16" ht="12.6" customHeight="1">
      <c r="A10" s="143">
        <f t="shared" si="3"/>
        <v>5</v>
      </c>
      <c r="B10" s="146">
        <v>0</v>
      </c>
      <c r="C10" s="146">
        <v>0</v>
      </c>
      <c r="D10" s="146">
        <v>397</v>
      </c>
      <c r="E10" s="146">
        <v>337</v>
      </c>
      <c r="F10" s="146">
        <v>0</v>
      </c>
      <c r="G10" s="146">
        <v>0</v>
      </c>
      <c r="H10" s="221">
        <f t="shared" si="0"/>
        <v>734</v>
      </c>
      <c r="I10" s="222">
        <v>0</v>
      </c>
      <c r="J10" s="222">
        <v>0</v>
      </c>
      <c r="K10" s="222">
        <v>0</v>
      </c>
      <c r="L10" s="222">
        <v>3</v>
      </c>
      <c r="M10" s="222">
        <v>0</v>
      </c>
      <c r="N10" s="222">
        <v>0</v>
      </c>
      <c r="O10" s="221">
        <f t="shared" si="1"/>
        <v>3</v>
      </c>
      <c r="P10" s="221">
        <f t="shared" si="2"/>
        <v>737</v>
      </c>
    </row>
    <row r="11" spans="1:16" ht="12.6" customHeight="1">
      <c r="A11" s="143">
        <f t="shared" si="3"/>
        <v>6</v>
      </c>
      <c r="B11" s="146">
        <v>0</v>
      </c>
      <c r="C11" s="146">
        <v>0</v>
      </c>
      <c r="D11" s="146">
        <v>546</v>
      </c>
      <c r="E11" s="146">
        <v>447</v>
      </c>
      <c r="F11" s="146">
        <v>0</v>
      </c>
      <c r="G11" s="146">
        <v>0</v>
      </c>
      <c r="H11" s="221">
        <f t="shared" si="0"/>
        <v>993</v>
      </c>
      <c r="I11" s="222">
        <v>0</v>
      </c>
      <c r="J11" s="222">
        <v>0</v>
      </c>
      <c r="K11" s="222">
        <v>0</v>
      </c>
      <c r="L11" s="222">
        <v>2</v>
      </c>
      <c r="M11" s="222">
        <v>0</v>
      </c>
      <c r="N11" s="222">
        <v>0</v>
      </c>
      <c r="O11" s="221">
        <f t="shared" si="1"/>
        <v>2</v>
      </c>
      <c r="P11" s="221">
        <f t="shared" si="2"/>
        <v>995</v>
      </c>
    </row>
    <row r="12" spans="1:16" ht="12.6" customHeight="1">
      <c r="A12" s="143">
        <f t="shared" si="3"/>
        <v>7</v>
      </c>
      <c r="B12" s="146">
        <v>0</v>
      </c>
      <c r="C12" s="146">
        <v>0</v>
      </c>
      <c r="D12" s="146">
        <v>548</v>
      </c>
      <c r="E12" s="146">
        <v>469</v>
      </c>
      <c r="F12" s="146">
        <v>0</v>
      </c>
      <c r="G12" s="146">
        <v>0</v>
      </c>
      <c r="H12" s="221">
        <f t="shared" si="0"/>
        <v>1017</v>
      </c>
      <c r="I12" s="222">
        <v>0</v>
      </c>
      <c r="J12" s="222">
        <v>0</v>
      </c>
      <c r="K12" s="222">
        <v>2</v>
      </c>
      <c r="L12" s="222">
        <v>3</v>
      </c>
      <c r="M12" s="222">
        <v>0</v>
      </c>
      <c r="N12" s="222">
        <v>0</v>
      </c>
      <c r="O12" s="221">
        <f t="shared" si="1"/>
        <v>5</v>
      </c>
      <c r="P12" s="221">
        <f t="shared" si="2"/>
        <v>1022</v>
      </c>
    </row>
    <row r="13" spans="1:16" ht="12.6" customHeight="1">
      <c r="A13" s="143">
        <f t="shared" si="3"/>
        <v>8</v>
      </c>
      <c r="B13" s="146">
        <v>0</v>
      </c>
      <c r="C13" s="146">
        <v>0</v>
      </c>
      <c r="D13" s="146">
        <v>675</v>
      </c>
      <c r="E13" s="146">
        <v>508</v>
      </c>
      <c r="F13" s="146">
        <v>0</v>
      </c>
      <c r="G13" s="146">
        <v>0</v>
      </c>
      <c r="H13" s="221">
        <f t="shared" si="0"/>
        <v>1183</v>
      </c>
      <c r="I13" s="222">
        <v>0</v>
      </c>
      <c r="J13" s="222">
        <v>0</v>
      </c>
      <c r="K13" s="222">
        <v>2</v>
      </c>
      <c r="L13" s="222">
        <v>4</v>
      </c>
      <c r="M13" s="222">
        <v>0</v>
      </c>
      <c r="N13" s="222">
        <v>0</v>
      </c>
      <c r="O13" s="221">
        <f t="shared" si="1"/>
        <v>6</v>
      </c>
      <c r="P13" s="221">
        <f t="shared" si="2"/>
        <v>1189</v>
      </c>
    </row>
    <row r="14" spans="1:16" ht="12.6" customHeight="1">
      <c r="A14" s="143">
        <f t="shared" si="3"/>
        <v>9</v>
      </c>
      <c r="B14" s="146">
        <v>0</v>
      </c>
      <c r="C14" s="146">
        <v>0</v>
      </c>
      <c r="D14" s="146">
        <v>699</v>
      </c>
      <c r="E14" s="146">
        <v>590</v>
      </c>
      <c r="F14" s="146">
        <v>0</v>
      </c>
      <c r="G14" s="146">
        <v>0</v>
      </c>
      <c r="H14" s="221">
        <f t="shared" si="0"/>
        <v>1289</v>
      </c>
      <c r="I14" s="222">
        <v>0</v>
      </c>
      <c r="J14" s="222">
        <v>0</v>
      </c>
      <c r="K14" s="222">
        <v>4</v>
      </c>
      <c r="L14" s="222">
        <v>0</v>
      </c>
      <c r="M14" s="222">
        <v>0</v>
      </c>
      <c r="N14" s="222">
        <v>0</v>
      </c>
      <c r="O14" s="221">
        <f t="shared" si="1"/>
        <v>4</v>
      </c>
      <c r="P14" s="221">
        <f t="shared" si="2"/>
        <v>1293</v>
      </c>
    </row>
    <row r="15" spans="1:16" ht="12.6" customHeight="1">
      <c r="A15" s="143">
        <f t="shared" si="3"/>
        <v>10</v>
      </c>
      <c r="B15" s="146">
        <v>0</v>
      </c>
      <c r="C15" s="146">
        <v>0</v>
      </c>
      <c r="D15" s="146">
        <v>804</v>
      </c>
      <c r="E15" s="146">
        <v>632</v>
      </c>
      <c r="F15" s="146">
        <v>0</v>
      </c>
      <c r="G15" s="146">
        <v>0</v>
      </c>
      <c r="H15" s="221">
        <f t="shared" si="0"/>
        <v>1436</v>
      </c>
      <c r="I15" s="222">
        <v>0</v>
      </c>
      <c r="J15" s="222">
        <v>0</v>
      </c>
      <c r="K15" s="222">
        <v>0</v>
      </c>
      <c r="L15" s="222">
        <v>2</v>
      </c>
      <c r="M15" s="222">
        <v>0</v>
      </c>
      <c r="N15" s="222">
        <v>0</v>
      </c>
      <c r="O15" s="221">
        <f t="shared" si="1"/>
        <v>2</v>
      </c>
      <c r="P15" s="221">
        <f t="shared" si="2"/>
        <v>1438</v>
      </c>
    </row>
    <row r="16" spans="1:16" ht="12.6" customHeight="1">
      <c r="A16" s="143">
        <f t="shared" si="3"/>
        <v>11</v>
      </c>
      <c r="B16" s="222">
        <v>0</v>
      </c>
      <c r="C16" s="222">
        <v>0</v>
      </c>
      <c r="D16" s="222">
        <v>814</v>
      </c>
      <c r="E16" s="222">
        <v>630</v>
      </c>
      <c r="F16" s="222">
        <v>0</v>
      </c>
      <c r="G16" s="222">
        <v>0</v>
      </c>
      <c r="H16" s="221">
        <f t="shared" si="0"/>
        <v>1444</v>
      </c>
      <c r="I16" s="222">
        <v>0</v>
      </c>
      <c r="J16" s="222">
        <v>0</v>
      </c>
      <c r="K16" s="222">
        <v>0</v>
      </c>
      <c r="L16" s="222">
        <v>5</v>
      </c>
      <c r="M16" s="222">
        <v>0</v>
      </c>
      <c r="N16" s="222">
        <v>0</v>
      </c>
      <c r="O16" s="221">
        <f t="shared" si="1"/>
        <v>5</v>
      </c>
      <c r="P16" s="221">
        <f t="shared" si="2"/>
        <v>1449</v>
      </c>
    </row>
    <row r="17" spans="1:16" ht="12.6" customHeight="1">
      <c r="A17" s="143">
        <f t="shared" si="3"/>
        <v>12</v>
      </c>
      <c r="B17" s="222">
        <v>0</v>
      </c>
      <c r="C17" s="222">
        <v>0</v>
      </c>
      <c r="D17" s="222">
        <v>915</v>
      </c>
      <c r="E17" s="222">
        <v>818</v>
      </c>
      <c r="F17" s="222">
        <v>0</v>
      </c>
      <c r="G17" s="222">
        <v>0</v>
      </c>
      <c r="H17" s="221">
        <f t="shared" si="0"/>
        <v>1733</v>
      </c>
      <c r="I17" s="222">
        <v>0</v>
      </c>
      <c r="J17" s="222">
        <v>0</v>
      </c>
      <c r="K17" s="222">
        <v>8</v>
      </c>
      <c r="L17" s="222">
        <v>2</v>
      </c>
      <c r="M17" s="222">
        <v>0</v>
      </c>
      <c r="N17" s="222">
        <v>0</v>
      </c>
      <c r="O17" s="221">
        <f t="shared" si="1"/>
        <v>10</v>
      </c>
      <c r="P17" s="221">
        <f t="shared" si="2"/>
        <v>1743</v>
      </c>
    </row>
    <row r="18" spans="1:16" ht="12.6" customHeight="1">
      <c r="A18" s="143">
        <f t="shared" si="3"/>
        <v>13</v>
      </c>
      <c r="B18" s="222">
        <v>0</v>
      </c>
      <c r="C18" s="222">
        <v>0</v>
      </c>
      <c r="D18" s="222">
        <v>1072</v>
      </c>
      <c r="E18" s="222">
        <v>865</v>
      </c>
      <c r="F18" s="222">
        <v>0</v>
      </c>
      <c r="G18" s="222">
        <v>0</v>
      </c>
      <c r="H18" s="221">
        <f t="shared" si="0"/>
        <v>1937</v>
      </c>
      <c r="I18" s="222">
        <v>0</v>
      </c>
      <c r="J18" s="222">
        <v>0</v>
      </c>
      <c r="K18" s="222">
        <v>6</v>
      </c>
      <c r="L18" s="222">
        <v>6</v>
      </c>
      <c r="M18" s="222">
        <v>0</v>
      </c>
      <c r="N18" s="222">
        <v>0</v>
      </c>
      <c r="O18" s="221">
        <f t="shared" si="1"/>
        <v>12</v>
      </c>
      <c r="P18" s="221">
        <f t="shared" si="2"/>
        <v>1949</v>
      </c>
    </row>
    <row r="19" spans="1:16" ht="12.6" customHeight="1">
      <c r="A19" s="143">
        <f t="shared" si="3"/>
        <v>14</v>
      </c>
      <c r="B19" s="222">
        <v>0</v>
      </c>
      <c r="C19" s="222">
        <v>0</v>
      </c>
      <c r="D19" s="222">
        <v>1179</v>
      </c>
      <c r="E19" s="222">
        <v>913</v>
      </c>
      <c r="F19" s="222">
        <v>0</v>
      </c>
      <c r="G19" s="222">
        <v>0</v>
      </c>
      <c r="H19" s="221">
        <f t="shared" si="0"/>
        <v>2092</v>
      </c>
      <c r="I19" s="222">
        <v>0</v>
      </c>
      <c r="J19" s="222">
        <v>0</v>
      </c>
      <c r="K19" s="222">
        <v>8</v>
      </c>
      <c r="L19" s="222">
        <v>5</v>
      </c>
      <c r="M19" s="222">
        <v>0</v>
      </c>
      <c r="N19" s="222">
        <v>0</v>
      </c>
      <c r="O19" s="221">
        <f t="shared" si="1"/>
        <v>13</v>
      </c>
      <c r="P19" s="221">
        <f t="shared" si="2"/>
        <v>2105</v>
      </c>
    </row>
    <row r="20" spans="1:16" ht="12.6" customHeight="1">
      <c r="A20" s="143">
        <f t="shared" si="3"/>
        <v>15</v>
      </c>
      <c r="B20" s="222">
        <v>0</v>
      </c>
      <c r="C20" s="222">
        <v>0</v>
      </c>
      <c r="D20" s="222">
        <v>1198</v>
      </c>
      <c r="E20" s="222">
        <v>979</v>
      </c>
      <c r="F20" s="222">
        <v>0</v>
      </c>
      <c r="G20" s="222">
        <v>0</v>
      </c>
      <c r="H20" s="221">
        <f t="shared" si="0"/>
        <v>2177</v>
      </c>
      <c r="I20" s="222">
        <v>0</v>
      </c>
      <c r="J20" s="222">
        <v>0</v>
      </c>
      <c r="K20" s="222">
        <v>6</v>
      </c>
      <c r="L20" s="222">
        <v>8</v>
      </c>
      <c r="M20" s="222">
        <v>0</v>
      </c>
      <c r="N20" s="222">
        <v>0</v>
      </c>
      <c r="O20" s="221">
        <f t="shared" si="1"/>
        <v>14</v>
      </c>
      <c r="P20" s="221">
        <f t="shared" si="2"/>
        <v>2191</v>
      </c>
    </row>
    <row r="21" spans="1:16" ht="12.6" customHeight="1">
      <c r="A21" s="143">
        <f t="shared" si="3"/>
        <v>16</v>
      </c>
      <c r="B21" s="222">
        <v>0</v>
      </c>
      <c r="C21" s="222">
        <v>0</v>
      </c>
      <c r="D21" s="222">
        <v>1193</v>
      </c>
      <c r="E21" s="222">
        <v>1002</v>
      </c>
      <c r="F21" s="222">
        <v>0</v>
      </c>
      <c r="G21" s="222">
        <v>0</v>
      </c>
      <c r="H21" s="221">
        <f t="shared" si="0"/>
        <v>2195</v>
      </c>
      <c r="I21" s="222">
        <v>0</v>
      </c>
      <c r="J21" s="222">
        <v>0</v>
      </c>
      <c r="K21" s="222">
        <v>8</v>
      </c>
      <c r="L21" s="222">
        <v>5</v>
      </c>
      <c r="M21" s="222">
        <v>0</v>
      </c>
      <c r="N21" s="222">
        <v>0</v>
      </c>
      <c r="O21" s="221">
        <f t="shared" si="1"/>
        <v>13</v>
      </c>
      <c r="P21" s="221">
        <f t="shared" si="2"/>
        <v>2208</v>
      </c>
    </row>
    <row r="22" spans="1:16" ht="12.6" customHeight="1">
      <c r="A22" s="143">
        <f t="shared" si="3"/>
        <v>17</v>
      </c>
      <c r="B22" s="222">
        <v>0</v>
      </c>
      <c r="C22" s="222">
        <v>0</v>
      </c>
      <c r="D22" s="222">
        <v>1199</v>
      </c>
      <c r="E22" s="222">
        <v>1056</v>
      </c>
      <c r="F22" s="222">
        <v>0</v>
      </c>
      <c r="G22" s="222">
        <v>0</v>
      </c>
      <c r="H22" s="221">
        <f t="shared" si="0"/>
        <v>2255</v>
      </c>
      <c r="I22" s="222">
        <v>0</v>
      </c>
      <c r="J22" s="222">
        <v>0</v>
      </c>
      <c r="K22" s="222">
        <v>19</v>
      </c>
      <c r="L22" s="222">
        <v>5</v>
      </c>
      <c r="M22" s="222">
        <v>0</v>
      </c>
      <c r="N22" s="222">
        <v>0</v>
      </c>
      <c r="O22" s="221">
        <f t="shared" si="1"/>
        <v>24</v>
      </c>
      <c r="P22" s="221">
        <f t="shared" si="2"/>
        <v>2279</v>
      </c>
    </row>
    <row r="23" spans="1:16" ht="12.6" customHeight="1">
      <c r="A23" s="143">
        <f t="shared" si="3"/>
        <v>18</v>
      </c>
      <c r="B23" s="222">
        <v>9</v>
      </c>
      <c r="C23" s="222">
        <v>0</v>
      </c>
      <c r="D23" s="222">
        <v>852</v>
      </c>
      <c r="E23" s="222">
        <v>351</v>
      </c>
      <c r="F23" s="222">
        <v>0</v>
      </c>
      <c r="G23" s="222">
        <v>0</v>
      </c>
      <c r="H23" s="221">
        <f t="shared" si="0"/>
        <v>1212</v>
      </c>
      <c r="I23" s="222">
        <v>0</v>
      </c>
      <c r="J23" s="222">
        <v>0</v>
      </c>
      <c r="K23" s="222">
        <v>0</v>
      </c>
      <c r="L23" s="222">
        <v>3</v>
      </c>
      <c r="M23" s="222">
        <v>0</v>
      </c>
      <c r="N23" s="222">
        <v>0</v>
      </c>
      <c r="O23" s="221">
        <f t="shared" si="1"/>
        <v>3</v>
      </c>
      <c r="P23" s="221">
        <f t="shared" si="2"/>
        <v>1215</v>
      </c>
    </row>
    <row r="24" spans="1:16" ht="12.6" customHeight="1">
      <c r="A24" s="143">
        <f t="shared" si="3"/>
        <v>19</v>
      </c>
      <c r="B24" s="222">
        <v>24</v>
      </c>
      <c r="C24" s="222">
        <v>0</v>
      </c>
      <c r="D24" s="222">
        <v>839</v>
      </c>
      <c r="E24" s="222">
        <v>434</v>
      </c>
      <c r="F24" s="222">
        <v>0</v>
      </c>
      <c r="G24" s="222">
        <v>0</v>
      </c>
      <c r="H24" s="221">
        <f t="shared" si="0"/>
        <v>1297</v>
      </c>
      <c r="I24" s="222">
        <v>0</v>
      </c>
      <c r="J24" s="222">
        <v>0</v>
      </c>
      <c r="K24" s="222">
        <v>8</v>
      </c>
      <c r="L24" s="222">
        <v>3</v>
      </c>
      <c r="M24" s="222">
        <v>0</v>
      </c>
      <c r="N24" s="222">
        <v>0</v>
      </c>
      <c r="O24" s="221">
        <f t="shared" si="1"/>
        <v>11</v>
      </c>
      <c r="P24" s="221">
        <f t="shared" si="2"/>
        <v>1308</v>
      </c>
    </row>
    <row r="25" spans="1:16" ht="12.6" customHeight="1">
      <c r="A25" s="143">
        <f t="shared" si="3"/>
        <v>20</v>
      </c>
      <c r="B25" s="222">
        <v>39</v>
      </c>
      <c r="C25" s="222">
        <v>0</v>
      </c>
      <c r="D25" s="222">
        <v>782</v>
      </c>
      <c r="E25" s="222">
        <v>309</v>
      </c>
      <c r="F25" s="222">
        <v>0</v>
      </c>
      <c r="G25" s="222">
        <v>0</v>
      </c>
      <c r="H25" s="221">
        <f t="shared" si="0"/>
        <v>1130</v>
      </c>
      <c r="I25" s="222">
        <v>0</v>
      </c>
      <c r="J25" s="222">
        <v>0</v>
      </c>
      <c r="K25" s="222">
        <v>6</v>
      </c>
      <c r="L25" s="222">
        <v>2</v>
      </c>
      <c r="M25" s="222">
        <v>0</v>
      </c>
      <c r="N25" s="222">
        <v>0</v>
      </c>
      <c r="O25" s="221">
        <f t="shared" si="1"/>
        <v>8</v>
      </c>
      <c r="P25" s="221">
        <f t="shared" si="2"/>
        <v>1138</v>
      </c>
    </row>
    <row r="26" spans="1:16" ht="12.6" customHeight="1">
      <c r="A26" s="143">
        <f t="shared" si="3"/>
        <v>21</v>
      </c>
      <c r="B26" s="222">
        <v>56</v>
      </c>
      <c r="C26" s="222">
        <v>0</v>
      </c>
      <c r="D26" s="222">
        <v>592</v>
      </c>
      <c r="E26" s="222">
        <v>273</v>
      </c>
      <c r="F26" s="222">
        <v>0</v>
      </c>
      <c r="G26" s="222">
        <v>0</v>
      </c>
      <c r="H26" s="221">
        <f t="shared" si="0"/>
        <v>921</v>
      </c>
      <c r="I26" s="222">
        <v>0</v>
      </c>
      <c r="J26" s="222">
        <v>0</v>
      </c>
      <c r="K26" s="222">
        <v>6</v>
      </c>
      <c r="L26" s="222">
        <v>3</v>
      </c>
      <c r="M26" s="222">
        <v>0</v>
      </c>
      <c r="N26" s="222">
        <v>0</v>
      </c>
      <c r="O26" s="221">
        <f t="shared" si="1"/>
        <v>9</v>
      </c>
      <c r="P26" s="221">
        <f t="shared" si="2"/>
        <v>930</v>
      </c>
    </row>
    <row r="27" spans="1:16" ht="12.6" customHeight="1">
      <c r="A27" s="143">
        <f t="shared" si="3"/>
        <v>22</v>
      </c>
      <c r="B27" s="222">
        <v>75</v>
      </c>
      <c r="C27" s="222">
        <v>0</v>
      </c>
      <c r="D27" s="222">
        <v>470</v>
      </c>
      <c r="E27" s="222">
        <v>236</v>
      </c>
      <c r="F27" s="222">
        <v>0</v>
      </c>
      <c r="G27" s="222">
        <v>0</v>
      </c>
      <c r="H27" s="221">
        <f t="shared" si="0"/>
        <v>781</v>
      </c>
      <c r="I27" s="222">
        <v>0</v>
      </c>
      <c r="J27" s="222">
        <v>0</v>
      </c>
      <c r="K27" s="222">
        <v>2</v>
      </c>
      <c r="L27" s="222">
        <v>5</v>
      </c>
      <c r="M27" s="222">
        <v>0</v>
      </c>
      <c r="N27" s="222">
        <v>0</v>
      </c>
      <c r="O27" s="221">
        <f t="shared" si="1"/>
        <v>7</v>
      </c>
      <c r="P27" s="221">
        <f t="shared" si="2"/>
        <v>788</v>
      </c>
    </row>
    <row r="28" spans="1:16" ht="12.6" customHeight="1">
      <c r="A28" s="143">
        <f t="shared" si="3"/>
        <v>23</v>
      </c>
      <c r="B28" s="222">
        <v>164</v>
      </c>
      <c r="C28" s="222">
        <v>0</v>
      </c>
      <c r="D28" s="222">
        <v>397</v>
      </c>
      <c r="E28" s="222">
        <v>199</v>
      </c>
      <c r="F28" s="222">
        <v>0</v>
      </c>
      <c r="G28" s="222">
        <v>0</v>
      </c>
      <c r="H28" s="221">
        <f t="shared" si="0"/>
        <v>760</v>
      </c>
      <c r="I28" s="222">
        <v>0</v>
      </c>
      <c r="J28" s="222">
        <v>0</v>
      </c>
      <c r="K28" s="222">
        <v>6</v>
      </c>
      <c r="L28" s="222">
        <v>2</v>
      </c>
      <c r="M28" s="222">
        <v>0</v>
      </c>
      <c r="N28" s="222">
        <v>0</v>
      </c>
      <c r="O28" s="221">
        <f t="shared" si="1"/>
        <v>8</v>
      </c>
      <c r="P28" s="221">
        <f t="shared" si="2"/>
        <v>768</v>
      </c>
    </row>
    <row r="29" spans="1:16" ht="12.6" customHeight="1">
      <c r="A29" s="143">
        <f t="shared" si="3"/>
        <v>24</v>
      </c>
      <c r="B29" s="222">
        <v>166</v>
      </c>
      <c r="C29" s="222">
        <v>0</v>
      </c>
      <c r="D29" s="222">
        <v>257</v>
      </c>
      <c r="E29" s="222">
        <v>137</v>
      </c>
      <c r="F29" s="222">
        <v>0</v>
      </c>
      <c r="G29" s="222">
        <v>0</v>
      </c>
      <c r="H29" s="221">
        <f t="shared" si="0"/>
        <v>560</v>
      </c>
      <c r="I29" s="222">
        <v>0</v>
      </c>
      <c r="J29" s="222">
        <v>0</v>
      </c>
      <c r="K29" s="222">
        <v>4</v>
      </c>
      <c r="L29" s="222">
        <v>3</v>
      </c>
      <c r="M29" s="222">
        <v>0</v>
      </c>
      <c r="N29" s="222">
        <v>0</v>
      </c>
      <c r="O29" s="221">
        <f t="shared" si="1"/>
        <v>7</v>
      </c>
      <c r="P29" s="221">
        <f t="shared" si="2"/>
        <v>567</v>
      </c>
    </row>
    <row r="30" spans="1:16" ht="12.6" customHeight="1">
      <c r="A30" s="143">
        <f t="shared" si="3"/>
        <v>25</v>
      </c>
      <c r="B30" s="222">
        <v>207</v>
      </c>
      <c r="C30" s="222">
        <v>0</v>
      </c>
      <c r="D30" s="222">
        <v>198</v>
      </c>
      <c r="E30" s="222">
        <v>9</v>
      </c>
      <c r="F30" s="222">
        <v>0</v>
      </c>
      <c r="G30" s="222">
        <v>0</v>
      </c>
      <c r="H30" s="221">
        <f t="shared" si="0"/>
        <v>414</v>
      </c>
      <c r="I30" s="222">
        <v>2</v>
      </c>
      <c r="J30" s="222">
        <v>0</v>
      </c>
      <c r="K30" s="222">
        <v>2</v>
      </c>
      <c r="L30" s="222">
        <v>0</v>
      </c>
      <c r="M30" s="222">
        <v>0</v>
      </c>
      <c r="N30" s="222">
        <v>0</v>
      </c>
      <c r="O30" s="221">
        <f t="shared" si="1"/>
        <v>4</v>
      </c>
      <c r="P30" s="221">
        <f t="shared" si="2"/>
        <v>418</v>
      </c>
    </row>
    <row r="31" spans="1:16" ht="12.6" customHeight="1">
      <c r="A31" s="143">
        <f t="shared" si="3"/>
        <v>26</v>
      </c>
      <c r="B31" s="222">
        <v>284</v>
      </c>
      <c r="C31" s="222">
        <v>1</v>
      </c>
      <c r="D31" s="222">
        <v>141</v>
      </c>
      <c r="E31" s="222">
        <v>5</v>
      </c>
      <c r="F31" s="222">
        <v>0</v>
      </c>
      <c r="G31" s="222">
        <v>0</v>
      </c>
      <c r="H31" s="221">
        <f t="shared" si="0"/>
        <v>431</v>
      </c>
      <c r="I31" s="222">
        <v>0</v>
      </c>
      <c r="J31" s="222">
        <v>0</v>
      </c>
      <c r="K31" s="222">
        <v>2</v>
      </c>
      <c r="L31" s="222">
        <v>0</v>
      </c>
      <c r="M31" s="222">
        <v>0</v>
      </c>
      <c r="N31" s="222">
        <v>0</v>
      </c>
      <c r="O31" s="221">
        <f t="shared" si="1"/>
        <v>2</v>
      </c>
      <c r="P31" s="221">
        <f t="shared" si="2"/>
        <v>433</v>
      </c>
    </row>
    <row r="32" spans="1:16" ht="12.6" customHeight="1">
      <c r="A32" s="143">
        <f t="shared" si="3"/>
        <v>27</v>
      </c>
      <c r="B32" s="222">
        <v>351</v>
      </c>
      <c r="C32" s="222">
        <v>0</v>
      </c>
      <c r="D32" s="222">
        <v>143</v>
      </c>
      <c r="E32" s="222">
        <v>5</v>
      </c>
      <c r="F32" s="222">
        <v>0</v>
      </c>
      <c r="G32" s="222">
        <v>0</v>
      </c>
      <c r="H32" s="221">
        <f t="shared" si="0"/>
        <v>499</v>
      </c>
      <c r="I32" s="222">
        <v>0</v>
      </c>
      <c r="J32" s="222">
        <v>0</v>
      </c>
      <c r="K32" s="222">
        <v>8</v>
      </c>
      <c r="L32" s="222">
        <v>0</v>
      </c>
      <c r="M32" s="222">
        <v>0</v>
      </c>
      <c r="N32" s="222">
        <v>0</v>
      </c>
      <c r="O32" s="221">
        <f t="shared" si="1"/>
        <v>8</v>
      </c>
      <c r="P32" s="221">
        <f t="shared" si="2"/>
        <v>507</v>
      </c>
    </row>
    <row r="33" spans="1:16" ht="12.6" customHeight="1">
      <c r="A33" s="143">
        <f t="shared" si="3"/>
        <v>28</v>
      </c>
      <c r="B33" s="222">
        <v>396</v>
      </c>
      <c r="C33" s="222">
        <v>0</v>
      </c>
      <c r="D33" s="222">
        <v>106</v>
      </c>
      <c r="E33" s="222">
        <v>1</v>
      </c>
      <c r="F33" s="222">
        <v>0</v>
      </c>
      <c r="G33" s="222">
        <v>0</v>
      </c>
      <c r="H33" s="221">
        <f t="shared" si="0"/>
        <v>503</v>
      </c>
      <c r="I33" s="222">
        <v>0</v>
      </c>
      <c r="J33" s="222">
        <v>0</v>
      </c>
      <c r="K33" s="222">
        <v>4</v>
      </c>
      <c r="L33" s="222">
        <v>0</v>
      </c>
      <c r="M33" s="222">
        <v>0</v>
      </c>
      <c r="N33" s="222">
        <v>0</v>
      </c>
      <c r="O33" s="221">
        <f t="shared" si="1"/>
        <v>4</v>
      </c>
      <c r="P33" s="221">
        <f t="shared" si="2"/>
        <v>507</v>
      </c>
    </row>
    <row r="34" spans="1:16" ht="12.6" customHeight="1">
      <c r="A34" s="143">
        <f t="shared" si="3"/>
        <v>29</v>
      </c>
      <c r="B34" s="222">
        <v>463</v>
      </c>
      <c r="C34" s="222">
        <v>3</v>
      </c>
      <c r="D34" s="222">
        <v>98</v>
      </c>
      <c r="E34" s="222">
        <v>6</v>
      </c>
      <c r="F34" s="222">
        <v>0</v>
      </c>
      <c r="G34" s="222">
        <v>0</v>
      </c>
      <c r="H34" s="221">
        <f t="shared" si="0"/>
        <v>570</v>
      </c>
      <c r="I34" s="222">
        <v>0</v>
      </c>
      <c r="J34" s="222">
        <v>0</v>
      </c>
      <c r="K34" s="222">
        <v>11</v>
      </c>
      <c r="L34" s="222">
        <v>0</v>
      </c>
      <c r="M34" s="222">
        <v>0</v>
      </c>
      <c r="N34" s="222">
        <v>0</v>
      </c>
      <c r="O34" s="221">
        <f t="shared" si="1"/>
        <v>11</v>
      </c>
      <c r="P34" s="221">
        <f t="shared" si="2"/>
        <v>581</v>
      </c>
    </row>
    <row r="35" spans="1:16" ht="12.6" customHeight="1">
      <c r="A35" s="143">
        <f t="shared" si="3"/>
        <v>30</v>
      </c>
      <c r="B35" s="222">
        <v>560</v>
      </c>
      <c r="C35" s="222">
        <v>1</v>
      </c>
      <c r="D35" s="222">
        <v>66</v>
      </c>
      <c r="E35" s="222">
        <v>2</v>
      </c>
      <c r="F35" s="222">
        <v>0</v>
      </c>
      <c r="G35" s="222">
        <v>0</v>
      </c>
      <c r="H35" s="221">
        <f t="shared" si="0"/>
        <v>629</v>
      </c>
      <c r="I35" s="222">
        <v>0</v>
      </c>
      <c r="J35" s="222">
        <v>0</v>
      </c>
      <c r="K35" s="222">
        <v>6</v>
      </c>
      <c r="L35" s="222">
        <v>0</v>
      </c>
      <c r="M35" s="222">
        <v>0</v>
      </c>
      <c r="N35" s="222">
        <v>0</v>
      </c>
      <c r="O35" s="221">
        <f t="shared" si="1"/>
        <v>6</v>
      </c>
      <c r="P35" s="221">
        <f t="shared" si="2"/>
        <v>635</v>
      </c>
    </row>
    <row r="36" spans="1:16" ht="12.6" customHeight="1">
      <c r="A36" s="143">
        <f t="shared" si="3"/>
        <v>31</v>
      </c>
      <c r="B36" s="222">
        <v>597</v>
      </c>
      <c r="C36" s="222">
        <v>0</v>
      </c>
      <c r="D36" s="222">
        <v>82</v>
      </c>
      <c r="E36" s="222">
        <v>1</v>
      </c>
      <c r="F36" s="222">
        <v>0</v>
      </c>
      <c r="G36" s="222">
        <v>0</v>
      </c>
      <c r="H36" s="221">
        <f t="shared" si="0"/>
        <v>680</v>
      </c>
      <c r="I36" s="222">
        <v>5</v>
      </c>
      <c r="J36" s="222">
        <v>0</v>
      </c>
      <c r="K36" s="222">
        <v>6</v>
      </c>
      <c r="L36" s="222">
        <v>0</v>
      </c>
      <c r="M36" s="222">
        <v>0</v>
      </c>
      <c r="N36" s="222">
        <v>0</v>
      </c>
      <c r="O36" s="221">
        <f t="shared" si="1"/>
        <v>11</v>
      </c>
      <c r="P36" s="221">
        <f t="shared" si="2"/>
        <v>691</v>
      </c>
    </row>
    <row r="37" spans="1:16" ht="12.6" customHeight="1">
      <c r="A37" s="143">
        <f t="shared" si="3"/>
        <v>32</v>
      </c>
      <c r="B37" s="222">
        <v>674</v>
      </c>
      <c r="C37" s="222">
        <v>0</v>
      </c>
      <c r="D37" s="222">
        <v>70</v>
      </c>
      <c r="E37" s="222">
        <v>1</v>
      </c>
      <c r="F37" s="222">
        <v>0</v>
      </c>
      <c r="G37" s="222">
        <v>0</v>
      </c>
      <c r="H37" s="221">
        <f t="shared" si="0"/>
        <v>745</v>
      </c>
      <c r="I37" s="222">
        <v>2</v>
      </c>
      <c r="J37" s="222">
        <v>0</v>
      </c>
      <c r="K37" s="222">
        <v>17</v>
      </c>
      <c r="L37" s="222">
        <v>2</v>
      </c>
      <c r="M37" s="222">
        <v>0</v>
      </c>
      <c r="N37" s="222">
        <v>0</v>
      </c>
      <c r="O37" s="221">
        <f t="shared" si="1"/>
        <v>21</v>
      </c>
      <c r="P37" s="221">
        <f t="shared" si="2"/>
        <v>766</v>
      </c>
    </row>
    <row r="38" spans="1:16" ht="12.6" customHeight="1">
      <c r="A38" s="143">
        <f t="shared" si="3"/>
        <v>33</v>
      </c>
      <c r="B38" s="222">
        <v>965</v>
      </c>
      <c r="C38" s="222">
        <v>0</v>
      </c>
      <c r="D38" s="222">
        <v>95</v>
      </c>
      <c r="E38" s="222">
        <v>2</v>
      </c>
      <c r="F38" s="222">
        <v>0</v>
      </c>
      <c r="G38" s="222">
        <v>0</v>
      </c>
      <c r="H38" s="221">
        <f t="shared" si="0"/>
        <v>1062</v>
      </c>
      <c r="I38" s="222">
        <v>2</v>
      </c>
      <c r="J38" s="222">
        <v>0</v>
      </c>
      <c r="K38" s="222">
        <v>8</v>
      </c>
      <c r="L38" s="222">
        <v>0</v>
      </c>
      <c r="M38" s="222">
        <v>0</v>
      </c>
      <c r="N38" s="222">
        <v>0</v>
      </c>
      <c r="O38" s="221">
        <f t="shared" si="1"/>
        <v>10</v>
      </c>
      <c r="P38" s="221">
        <f t="shared" si="2"/>
        <v>1072</v>
      </c>
    </row>
    <row r="39" spans="1:16" ht="12.6" customHeight="1">
      <c r="A39" s="143">
        <f t="shared" si="3"/>
        <v>34</v>
      </c>
      <c r="B39" s="222">
        <v>967</v>
      </c>
      <c r="C39" s="222">
        <v>3</v>
      </c>
      <c r="D39" s="222">
        <v>89</v>
      </c>
      <c r="E39" s="222">
        <v>3</v>
      </c>
      <c r="F39" s="222">
        <v>4</v>
      </c>
      <c r="G39" s="222">
        <v>0</v>
      </c>
      <c r="H39" s="221">
        <f t="shared" si="0"/>
        <v>1066</v>
      </c>
      <c r="I39" s="222">
        <v>2</v>
      </c>
      <c r="J39" s="222">
        <v>0</v>
      </c>
      <c r="K39" s="222">
        <v>8</v>
      </c>
      <c r="L39" s="222">
        <v>0</v>
      </c>
      <c r="M39" s="222">
        <v>0</v>
      </c>
      <c r="N39" s="222">
        <v>0</v>
      </c>
      <c r="O39" s="221">
        <f t="shared" si="1"/>
        <v>10</v>
      </c>
      <c r="P39" s="221">
        <f t="shared" si="2"/>
        <v>1076</v>
      </c>
    </row>
    <row r="40" spans="1:16" ht="12.6" customHeight="1">
      <c r="A40" s="143">
        <f t="shared" si="3"/>
        <v>35</v>
      </c>
      <c r="B40" s="222">
        <v>931</v>
      </c>
      <c r="C40" s="222">
        <v>7</v>
      </c>
      <c r="D40" s="222">
        <v>61</v>
      </c>
      <c r="E40" s="222">
        <v>5</v>
      </c>
      <c r="F40" s="222">
        <v>4</v>
      </c>
      <c r="G40" s="222">
        <v>2</v>
      </c>
      <c r="H40" s="221">
        <f t="shared" si="0"/>
        <v>1010</v>
      </c>
      <c r="I40" s="222">
        <v>5</v>
      </c>
      <c r="J40" s="222">
        <v>0</v>
      </c>
      <c r="K40" s="222">
        <v>6</v>
      </c>
      <c r="L40" s="222">
        <v>0</v>
      </c>
      <c r="M40" s="222">
        <v>0</v>
      </c>
      <c r="N40" s="222">
        <v>0</v>
      </c>
      <c r="O40" s="221">
        <f t="shared" si="1"/>
        <v>11</v>
      </c>
      <c r="P40" s="221">
        <f t="shared" si="2"/>
        <v>1021</v>
      </c>
    </row>
    <row r="41" spans="1:16" ht="12.6" customHeight="1">
      <c r="A41" s="143">
        <f t="shared" si="3"/>
        <v>36</v>
      </c>
      <c r="B41" s="222">
        <v>993</v>
      </c>
      <c r="C41" s="222">
        <v>3</v>
      </c>
      <c r="D41" s="222">
        <v>61</v>
      </c>
      <c r="E41" s="222">
        <v>1</v>
      </c>
      <c r="F41" s="222">
        <v>6</v>
      </c>
      <c r="G41" s="222">
        <v>0</v>
      </c>
      <c r="H41" s="221">
        <f t="shared" si="0"/>
        <v>1064</v>
      </c>
      <c r="I41" s="222">
        <v>7</v>
      </c>
      <c r="J41" s="222">
        <v>0</v>
      </c>
      <c r="K41" s="222">
        <v>4</v>
      </c>
      <c r="L41" s="222">
        <v>0</v>
      </c>
      <c r="M41" s="222">
        <v>0</v>
      </c>
      <c r="N41" s="222">
        <v>0</v>
      </c>
      <c r="O41" s="221">
        <f t="shared" si="1"/>
        <v>11</v>
      </c>
      <c r="P41" s="221">
        <f t="shared" si="2"/>
        <v>1075</v>
      </c>
    </row>
    <row r="42" spans="1:16" ht="12.6" customHeight="1">
      <c r="A42" s="143">
        <f t="shared" si="3"/>
        <v>37</v>
      </c>
      <c r="B42" s="222">
        <v>1125</v>
      </c>
      <c r="C42" s="222">
        <v>3</v>
      </c>
      <c r="D42" s="222">
        <v>80</v>
      </c>
      <c r="E42" s="222">
        <v>5</v>
      </c>
      <c r="F42" s="222">
        <v>11</v>
      </c>
      <c r="G42" s="222">
        <v>0</v>
      </c>
      <c r="H42" s="221">
        <f t="shared" si="0"/>
        <v>1224</v>
      </c>
      <c r="I42" s="222">
        <v>2</v>
      </c>
      <c r="J42" s="222">
        <v>0</v>
      </c>
      <c r="K42" s="222">
        <v>17</v>
      </c>
      <c r="L42" s="222">
        <v>0</v>
      </c>
      <c r="M42" s="222">
        <v>0</v>
      </c>
      <c r="N42" s="222">
        <v>0</v>
      </c>
      <c r="O42" s="221">
        <f t="shared" si="1"/>
        <v>19</v>
      </c>
      <c r="P42" s="221">
        <f t="shared" si="2"/>
        <v>1243</v>
      </c>
    </row>
    <row r="43" spans="1:16" ht="12.6" customHeight="1">
      <c r="A43" s="143">
        <f t="shared" si="3"/>
        <v>38</v>
      </c>
      <c r="B43" s="222">
        <v>946</v>
      </c>
      <c r="C43" s="222">
        <v>1</v>
      </c>
      <c r="D43" s="222">
        <v>67</v>
      </c>
      <c r="E43" s="222">
        <v>0</v>
      </c>
      <c r="F43" s="222">
        <v>9</v>
      </c>
      <c r="G43" s="222">
        <v>0</v>
      </c>
      <c r="H43" s="221">
        <f t="shared" si="0"/>
        <v>1023</v>
      </c>
      <c r="I43" s="222">
        <v>5</v>
      </c>
      <c r="J43" s="222">
        <v>0</v>
      </c>
      <c r="K43" s="222">
        <v>6</v>
      </c>
      <c r="L43" s="222">
        <v>0</v>
      </c>
      <c r="M43" s="222">
        <v>0</v>
      </c>
      <c r="N43" s="222">
        <v>0</v>
      </c>
      <c r="O43" s="221">
        <f t="shared" si="1"/>
        <v>11</v>
      </c>
      <c r="P43" s="221">
        <f t="shared" si="2"/>
        <v>1034</v>
      </c>
    </row>
    <row r="44" spans="1:16" ht="12.6" customHeight="1">
      <c r="A44" s="143">
        <f t="shared" si="3"/>
        <v>39</v>
      </c>
      <c r="B44" s="222">
        <v>1086</v>
      </c>
      <c r="C44" s="222">
        <v>3</v>
      </c>
      <c r="D44" s="222">
        <v>55</v>
      </c>
      <c r="E44" s="222">
        <v>6</v>
      </c>
      <c r="F44" s="222">
        <v>23</v>
      </c>
      <c r="G44" s="222">
        <v>2</v>
      </c>
      <c r="H44" s="221">
        <f t="shared" si="0"/>
        <v>1175</v>
      </c>
      <c r="I44" s="222">
        <v>2</v>
      </c>
      <c r="J44" s="222">
        <v>0</v>
      </c>
      <c r="K44" s="222">
        <v>19</v>
      </c>
      <c r="L44" s="222">
        <v>0</v>
      </c>
      <c r="M44" s="222">
        <v>0</v>
      </c>
      <c r="N44" s="222">
        <v>0</v>
      </c>
      <c r="O44" s="221">
        <f t="shared" si="1"/>
        <v>21</v>
      </c>
      <c r="P44" s="221">
        <f t="shared" si="2"/>
        <v>1196</v>
      </c>
    </row>
    <row r="45" spans="1:16" ht="12.6" customHeight="1">
      <c r="A45" s="143">
        <f t="shared" si="3"/>
        <v>40</v>
      </c>
      <c r="B45" s="222">
        <v>1426</v>
      </c>
      <c r="C45" s="222">
        <v>6</v>
      </c>
      <c r="D45" s="222">
        <v>76</v>
      </c>
      <c r="E45" s="222">
        <v>3</v>
      </c>
      <c r="F45" s="222">
        <v>49</v>
      </c>
      <c r="G45" s="222">
        <v>6</v>
      </c>
      <c r="H45" s="221">
        <f t="shared" si="0"/>
        <v>1566</v>
      </c>
      <c r="I45" s="222">
        <v>5</v>
      </c>
      <c r="J45" s="222">
        <v>0</v>
      </c>
      <c r="K45" s="222">
        <v>44</v>
      </c>
      <c r="L45" s="222">
        <v>0</v>
      </c>
      <c r="M45" s="222">
        <v>0</v>
      </c>
      <c r="N45" s="222">
        <v>0</v>
      </c>
      <c r="O45" s="221">
        <f t="shared" si="1"/>
        <v>49</v>
      </c>
      <c r="P45" s="221">
        <f t="shared" si="2"/>
        <v>1615</v>
      </c>
    </row>
    <row r="46" spans="1:16" ht="12.6" customHeight="1">
      <c r="A46" s="143">
        <f t="shared" si="3"/>
        <v>41</v>
      </c>
      <c r="B46" s="222">
        <v>1245</v>
      </c>
      <c r="C46" s="222">
        <v>4</v>
      </c>
      <c r="D46" s="222">
        <v>71</v>
      </c>
      <c r="E46" s="222">
        <v>2</v>
      </c>
      <c r="F46" s="222">
        <v>34</v>
      </c>
      <c r="G46" s="222">
        <v>7</v>
      </c>
      <c r="H46" s="221">
        <f t="shared" si="0"/>
        <v>1363</v>
      </c>
      <c r="I46" s="222">
        <v>2</v>
      </c>
      <c r="J46" s="222">
        <v>0</v>
      </c>
      <c r="K46" s="222">
        <v>21</v>
      </c>
      <c r="L46" s="222">
        <v>2</v>
      </c>
      <c r="M46" s="222">
        <v>0</v>
      </c>
      <c r="N46" s="222">
        <v>0</v>
      </c>
      <c r="O46" s="221">
        <f t="shared" si="1"/>
        <v>25</v>
      </c>
      <c r="P46" s="221">
        <f t="shared" si="2"/>
        <v>1388</v>
      </c>
    </row>
    <row r="47" spans="1:16" ht="12.6" customHeight="1">
      <c r="A47" s="143">
        <f t="shared" si="3"/>
        <v>42</v>
      </c>
      <c r="B47" s="222">
        <v>1192</v>
      </c>
      <c r="C47" s="222">
        <v>6</v>
      </c>
      <c r="D47" s="222">
        <v>73</v>
      </c>
      <c r="E47" s="222">
        <v>2</v>
      </c>
      <c r="F47" s="222">
        <v>51</v>
      </c>
      <c r="G47" s="222">
        <v>17</v>
      </c>
      <c r="H47" s="221">
        <f t="shared" si="0"/>
        <v>1341</v>
      </c>
      <c r="I47" s="222">
        <v>2</v>
      </c>
      <c r="J47" s="222">
        <v>0</v>
      </c>
      <c r="K47" s="222">
        <v>28</v>
      </c>
      <c r="L47" s="222">
        <v>0</v>
      </c>
      <c r="M47" s="222">
        <v>0</v>
      </c>
      <c r="N47" s="222">
        <v>0</v>
      </c>
      <c r="O47" s="221">
        <f t="shared" si="1"/>
        <v>30</v>
      </c>
      <c r="P47" s="221">
        <f t="shared" si="2"/>
        <v>1371</v>
      </c>
    </row>
    <row r="48" spans="1:16" ht="12.6" customHeight="1">
      <c r="A48" s="143">
        <f t="shared" si="3"/>
        <v>43</v>
      </c>
      <c r="B48" s="222">
        <v>1017</v>
      </c>
      <c r="C48" s="222">
        <v>7</v>
      </c>
      <c r="D48" s="222">
        <v>118</v>
      </c>
      <c r="E48" s="222">
        <v>3</v>
      </c>
      <c r="F48" s="222">
        <v>55</v>
      </c>
      <c r="G48" s="222">
        <v>9</v>
      </c>
      <c r="H48" s="221">
        <f t="shared" si="0"/>
        <v>1209</v>
      </c>
      <c r="I48" s="222">
        <v>2</v>
      </c>
      <c r="J48" s="222">
        <v>0</v>
      </c>
      <c r="K48" s="222">
        <v>38</v>
      </c>
      <c r="L48" s="222">
        <v>2</v>
      </c>
      <c r="M48" s="222">
        <v>0</v>
      </c>
      <c r="N48" s="222">
        <v>0</v>
      </c>
      <c r="O48" s="221">
        <f t="shared" si="1"/>
        <v>42</v>
      </c>
      <c r="P48" s="221">
        <f t="shared" si="2"/>
        <v>1251</v>
      </c>
    </row>
    <row r="49" spans="1:16" ht="12.6" customHeight="1">
      <c r="A49" s="143">
        <f t="shared" si="3"/>
        <v>44</v>
      </c>
      <c r="B49" s="222">
        <v>1174</v>
      </c>
      <c r="C49" s="222">
        <v>6</v>
      </c>
      <c r="D49" s="222">
        <v>98</v>
      </c>
      <c r="E49" s="222">
        <v>7</v>
      </c>
      <c r="F49" s="222">
        <v>100</v>
      </c>
      <c r="G49" s="222">
        <v>11</v>
      </c>
      <c r="H49" s="221">
        <f t="shared" si="0"/>
        <v>1396</v>
      </c>
      <c r="I49" s="222">
        <v>10</v>
      </c>
      <c r="J49" s="222">
        <v>0</v>
      </c>
      <c r="K49" s="222">
        <v>30</v>
      </c>
      <c r="L49" s="222">
        <v>2</v>
      </c>
      <c r="M49" s="222">
        <v>0</v>
      </c>
      <c r="N49" s="222">
        <v>0</v>
      </c>
      <c r="O49" s="221">
        <f t="shared" si="1"/>
        <v>42</v>
      </c>
      <c r="P49" s="221">
        <f t="shared" si="2"/>
        <v>1438</v>
      </c>
    </row>
    <row r="50" spans="1:16" ht="12.6" customHeight="1">
      <c r="A50" s="143">
        <f t="shared" si="3"/>
        <v>45</v>
      </c>
      <c r="B50" s="222">
        <v>1123</v>
      </c>
      <c r="C50" s="222">
        <v>1</v>
      </c>
      <c r="D50" s="222">
        <v>124</v>
      </c>
      <c r="E50" s="222">
        <v>3</v>
      </c>
      <c r="F50" s="222">
        <v>111</v>
      </c>
      <c r="G50" s="222">
        <v>30</v>
      </c>
      <c r="H50" s="221">
        <f t="shared" si="0"/>
        <v>1392</v>
      </c>
      <c r="I50" s="222">
        <v>2</v>
      </c>
      <c r="J50" s="222">
        <v>0</v>
      </c>
      <c r="K50" s="222">
        <v>44</v>
      </c>
      <c r="L50" s="222">
        <v>2</v>
      </c>
      <c r="M50" s="222">
        <v>0</v>
      </c>
      <c r="N50" s="222">
        <v>0</v>
      </c>
      <c r="O50" s="221">
        <f t="shared" si="1"/>
        <v>48</v>
      </c>
      <c r="P50" s="221">
        <f t="shared" si="2"/>
        <v>1440</v>
      </c>
    </row>
    <row r="51" spans="1:16" ht="12.6" customHeight="1">
      <c r="A51" s="143">
        <f t="shared" si="3"/>
        <v>46</v>
      </c>
      <c r="B51" s="222">
        <v>1045</v>
      </c>
      <c r="C51" s="222">
        <v>3</v>
      </c>
      <c r="D51" s="222">
        <v>93</v>
      </c>
      <c r="E51" s="222">
        <v>1</v>
      </c>
      <c r="F51" s="222">
        <v>104</v>
      </c>
      <c r="G51" s="222">
        <v>28</v>
      </c>
      <c r="H51" s="221">
        <f t="shared" si="0"/>
        <v>1274</v>
      </c>
      <c r="I51" s="222">
        <v>15</v>
      </c>
      <c r="J51" s="222">
        <v>0</v>
      </c>
      <c r="K51" s="222">
        <v>30</v>
      </c>
      <c r="L51" s="222">
        <v>2</v>
      </c>
      <c r="M51" s="222">
        <v>0</v>
      </c>
      <c r="N51" s="222">
        <v>0</v>
      </c>
      <c r="O51" s="221">
        <f t="shared" si="1"/>
        <v>47</v>
      </c>
      <c r="P51" s="221">
        <f t="shared" si="2"/>
        <v>1321</v>
      </c>
    </row>
    <row r="52" spans="1:16" ht="12.6" customHeight="1">
      <c r="A52" s="143">
        <f t="shared" si="3"/>
        <v>47</v>
      </c>
      <c r="B52" s="222">
        <v>892</v>
      </c>
      <c r="C52" s="222">
        <v>4</v>
      </c>
      <c r="D52" s="222">
        <v>98</v>
      </c>
      <c r="E52" s="222">
        <v>1</v>
      </c>
      <c r="F52" s="222">
        <v>123</v>
      </c>
      <c r="G52" s="222">
        <v>22</v>
      </c>
      <c r="H52" s="221">
        <f t="shared" si="0"/>
        <v>1140</v>
      </c>
      <c r="I52" s="222">
        <v>15</v>
      </c>
      <c r="J52" s="222">
        <v>0</v>
      </c>
      <c r="K52" s="222">
        <v>38</v>
      </c>
      <c r="L52" s="222">
        <v>2</v>
      </c>
      <c r="M52" s="222">
        <v>0</v>
      </c>
      <c r="N52" s="222">
        <v>0</v>
      </c>
      <c r="O52" s="221">
        <f t="shared" si="1"/>
        <v>55</v>
      </c>
      <c r="P52" s="221">
        <f t="shared" si="2"/>
        <v>1195</v>
      </c>
    </row>
    <row r="53" spans="1:16" ht="12.6" customHeight="1">
      <c r="A53" s="143">
        <f t="shared" si="3"/>
        <v>48</v>
      </c>
      <c r="B53" s="222">
        <v>1181</v>
      </c>
      <c r="C53" s="222">
        <v>4</v>
      </c>
      <c r="D53" s="222">
        <v>134</v>
      </c>
      <c r="E53" s="222">
        <v>1</v>
      </c>
      <c r="F53" s="222">
        <v>174</v>
      </c>
      <c r="G53" s="222">
        <v>62</v>
      </c>
      <c r="H53" s="221">
        <f t="shared" si="0"/>
        <v>1556</v>
      </c>
      <c r="I53" s="222">
        <v>20</v>
      </c>
      <c r="J53" s="222">
        <v>0</v>
      </c>
      <c r="K53" s="222">
        <v>25</v>
      </c>
      <c r="L53" s="222">
        <v>0</v>
      </c>
      <c r="M53" s="222">
        <v>0</v>
      </c>
      <c r="N53" s="222">
        <v>0</v>
      </c>
      <c r="O53" s="221">
        <f t="shared" si="1"/>
        <v>45</v>
      </c>
      <c r="P53" s="221">
        <f t="shared" si="2"/>
        <v>1601</v>
      </c>
    </row>
    <row r="54" spans="1:16" ht="12.6" customHeight="1">
      <c r="A54" s="143">
        <f t="shared" si="3"/>
        <v>49</v>
      </c>
      <c r="B54" s="222">
        <v>1226</v>
      </c>
      <c r="C54" s="222">
        <v>4</v>
      </c>
      <c r="D54" s="222">
        <v>124</v>
      </c>
      <c r="E54" s="222">
        <v>3</v>
      </c>
      <c r="F54" s="222">
        <v>234</v>
      </c>
      <c r="G54" s="222">
        <v>67</v>
      </c>
      <c r="H54" s="221">
        <f t="shared" si="0"/>
        <v>1658</v>
      </c>
      <c r="I54" s="222">
        <v>17</v>
      </c>
      <c r="J54" s="222">
        <v>0</v>
      </c>
      <c r="K54" s="222">
        <v>59</v>
      </c>
      <c r="L54" s="222">
        <v>4</v>
      </c>
      <c r="M54" s="222">
        <v>0</v>
      </c>
      <c r="N54" s="222">
        <v>0</v>
      </c>
      <c r="O54" s="221">
        <f t="shared" si="1"/>
        <v>80</v>
      </c>
      <c r="P54" s="221">
        <f t="shared" si="2"/>
        <v>1738</v>
      </c>
    </row>
    <row r="55" spans="1:16" ht="12.6" customHeight="1">
      <c r="A55" s="143">
        <f t="shared" si="3"/>
        <v>50</v>
      </c>
      <c r="B55" s="222">
        <v>1095</v>
      </c>
      <c r="C55" s="222">
        <v>3</v>
      </c>
      <c r="D55" s="222">
        <v>125</v>
      </c>
      <c r="E55" s="222">
        <v>1</v>
      </c>
      <c r="F55" s="222">
        <v>259</v>
      </c>
      <c r="G55" s="222">
        <v>60</v>
      </c>
      <c r="H55" s="221">
        <f t="shared" si="0"/>
        <v>1543</v>
      </c>
      <c r="I55" s="222">
        <v>24</v>
      </c>
      <c r="J55" s="222">
        <v>0</v>
      </c>
      <c r="K55" s="222">
        <v>44</v>
      </c>
      <c r="L55" s="222">
        <v>2</v>
      </c>
      <c r="M55" s="222">
        <v>0</v>
      </c>
      <c r="N55" s="222">
        <v>0</v>
      </c>
      <c r="O55" s="221">
        <f t="shared" si="1"/>
        <v>70</v>
      </c>
      <c r="P55" s="221">
        <f t="shared" si="2"/>
        <v>1613</v>
      </c>
    </row>
    <row r="56" spans="1:16" ht="12.6" customHeight="1">
      <c r="A56" s="143">
        <f t="shared" si="3"/>
        <v>51</v>
      </c>
      <c r="B56" s="222">
        <v>909</v>
      </c>
      <c r="C56" s="222">
        <v>4</v>
      </c>
      <c r="D56" s="222">
        <v>137</v>
      </c>
      <c r="E56" s="222">
        <v>5</v>
      </c>
      <c r="F56" s="222">
        <v>276</v>
      </c>
      <c r="G56" s="222">
        <v>62</v>
      </c>
      <c r="H56" s="221">
        <f t="shared" si="0"/>
        <v>1393</v>
      </c>
      <c r="I56" s="222">
        <v>10</v>
      </c>
      <c r="J56" s="222">
        <v>0</v>
      </c>
      <c r="K56" s="222">
        <v>57</v>
      </c>
      <c r="L56" s="222">
        <v>0</v>
      </c>
      <c r="M56" s="222">
        <v>0</v>
      </c>
      <c r="N56" s="222">
        <v>0</v>
      </c>
      <c r="O56" s="221">
        <f t="shared" si="1"/>
        <v>67</v>
      </c>
      <c r="P56" s="221">
        <f t="shared" si="2"/>
        <v>1460</v>
      </c>
    </row>
    <row r="57" spans="1:16" ht="12.6" customHeight="1">
      <c r="A57" s="143">
        <f t="shared" si="3"/>
        <v>52</v>
      </c>
      <c r="B57" s="222">
        <v>877</v>
      </c>
      <c r="C57" s="222">
        <v>0</v>
      </c>
      <c r="D57" s="222">
        <v>123</v>
      </c>
      <c r="E57" s="222">
        <v>2</v>
      </c>
      <c r="F57" s="222">
        <v>240</v>
      </c>
      <c r="G57" s="222">
        <v>82</v>
      </c>
      <c r="H57" s="221">
        <f t="shared" si="0"/>
        <v>1324</v>
      </c>
      <c r="I57" s="222">
        <v>17</v>
      </c>
      <c r="J57" s="222">
        <v>0</v>
      </c>
      <c r="K57" s="222">
        <v>42</v>
      </c>
      <c r="L57" s="222">
        <v>0</v>
      </c>
      <c r="M57" s="222">
        <v>4</v>
      </c>
      <c r="N57" s="222">
        <v>0</v>
      </c>
      <c r="O57" s="221">
        <f t="shared" si="1"/>
        <v>63</v>
      </c>
      <c r="P57" s="221">
        <f t="shared" si="2"/>
        <v>1387</v>
      </c>
    </row>
    <row r="58" spans="1:16" ht="12.6" customHeight="1">
      <c r="A58" s="143">
        <f t="shared" si="3"/>
        <v>53</v>
      </c>
      <c r="B58" s="222">
        <v>605</v>
      </c>
      <c r="C58" s="222">
        <v>4</v>
      </c>
      <c r="D58" s="222">
        <v>117</v>
      </c>
      <c r="E58" s="222">
        <v>1</v>
      </c>
      <c r="F58" s="222">
        <v>242</v>
      </c>
      <c r="G58" s="222">
        <v>107</v>
      </c>
      <c r="H58" s="221">
        <f t="shared" si="0"/>
        <v>1076</v>
      </c>
      <c r="I58" s="222">
        <v>20</v>
      </c>
      <c r="J58" s="222">
        <v>0</v>
      </c>
      <c r="K58" s="222">
        <v>32</v>
      </c>
      <c r="L58" s="222">
        <v>2</v>
      </c>
      <c r="M58" s="222">
        <v>0</v>
      </c>
      <c r="N58" s="222">
        <v>0</v>
      </c>
      <c r="O58" s="221">
        <f t="shared" si="1"/>
        <v>54</v>
      </c>
      <c r="P58" s="221">
        <f t="shared" si="2"/>
        <v>1130</v>
      </c>
    </row>
    <row r="59" spans="1:16" ht="12.6" customHeight="1">
      <c r="A59" s="143">
        <f t="shared" si="3"/>
        <v>54</v>
      </c>
      <c r="B59" s="222">
        <v>939</v>
      </c>
      <c r="C59" s="222">
        <v>1</v>
      </c>
      <c r="D59" s="222">
        <v>165</v>
      </c>
      <c r="E59" s="222">
        <v>5</v>
      </c>
      <c r="F59" s="222">
        <v>337</v>
      </c>
      <c r="G59" s="222">
        <v>102</v>
      </c>
      <c r="H59" s="221">
        <f t="shared" si="0"/>
        <v>1549</v>
      </c>
      <c r="I59" s="222">
        <v>12</v>
      </c>
      <c r="J59" s="222">
        <v>0</v>
      </c>
      <c r="K59" s="222">
        <v>67</v>
      </c>
      <c r="L59" s="222">
        <v>1</v>
      </c>
      <c r="M59" s="222">
        <v>0</v>
      </c>
      <c r="N59" s="222">
        <v>0</v>
      </c>
      <c r="O59" s="221">
        <f t="shared" si="1"/>
        <v>80</v>
      </c>
      <c r="P59" s="221">
        <f t="shared" si="2"/>
        <v>1629</v>
      </c>
    </row>
    <row r="60" spans="1:16" ht="12.6" customHeight="1">
      <c r="A60" s="143">
        <f t="shared" si="3"/>
        <v>55</v>
      </c>
      <c r="B60" s="222">
        <v>730</v>
      </c>
      <c r="C60" s="222">
        <v>7</v>
      </c>
      <c r="D60" s="222">
        <v>112</v>
      </c>
      <c r="E60" s="222">
        <v>5</v>
      </c>
      <c r="F60" s="222">
        <v>268</v>
      </c>
      <c r="G60" s="222">
        <v>79</v>
      </c>
      <c r="H60" s="221">
        <f t="shared" si="0"/>
        <v>1201</v>
      </c>
      <c r="I60" s="222">
        <v>37</v>
      </c>
      <c r="J60" s="222">
        <v>1</v>
      </c>
      <c r="K60" s="222">
        <v>23</v>
      </c>
      <c r="L60" s="222">
        <v>2</v>
      </c>
      <c r="M60" s="222">
        <v>0</v>
      </c>
      <c r="N60" s="222">
        <v>0</v>
      </c>
      <c r="O60" s="221">
        <f t="shared" si="1"/>
        <v>63</v>
      </c>
      <c r="P60" s="221">
        <f t="shared" si="2"/>
        <v>1264</v>
      </c>
    </row>
    <row r="61" spans="1:16" ht="12.6" customHeight="1">
      <c r="A61" s="143">
        <f t="shared" si="3"/>
        <v>56</v>
      </c>
      <c r="B61" s="222">
        <v>530</v>
      </c>
      <c r="C61" s="222">
        <v>1</v>
      </c>
      <c r="D61" s="222">
        <v>108</v>
      </c>
      <c r="E61" s="222">
        <v>3</v>
      </c>
      <c r="F61" s="222">
        <v>223</v>
      </c>
      <c r="G61" s="222">
        <v>73</v>
      </c>
      <c r="H61" s="221">
        <f t="shared" si="0"/>
        <v>938</v>
      </c>
      <c r="I61" s="222">
        <v>37</v>
      </c>
      <c r="J61" s="222">
        <v>0</v>
      </c>
      <c r="K61" s="222">
        <v>32</v>
      </c>
      <c r="L61" s="222">
        <v>0</v>
      </c>
      <c r="M61" s="222">
        <v>0</v>
      </c>
      <c r="N61" s="222">
        <v>2</v>
      </c>
      <c r="O61" s="221">
        <f t="shared" si="1"/>
        <v>71</v>
      </c>
      <c r="P61" s="221">
        <f t="shared" si="2"/>
        <v>1009</v>
      </c>
    </row>
    <row r="62" spans="1:16" ht="12.6" customHeight="1">
      <c r="A62" s="143">
        <f t="shared" si="3"/>
        <v>57</v>
      </c>
      <c r="B62" s="222">
        <v>491</v>
      </c>
      <c r="C62" s="222">
        <v>1</v>
      </c>
      <c r="D62" s="222">
        <v>89</v>
      </c>
      <c r="E62" s="222">
        <v>3</v>
      </c>
      <c r="F62" s="222">
        <v>210</v>
      </c>
      <c r="G62" s="222">
        <v>66</v>
      </c>
      <c r="H62" s="221">
        <f t="shared" si="0"/>
        <v>860</v>
      </c>
      <c r="I62" s="222">
        <v>39</v>
      </c>
      <c r="J62" s="222">
        <v>0</v>
      </c>
      <c r="K62" s="222">
        <v>51</v>
      </c>
      <c r="L62" s="222">
        <v>1</v>
      </c>
      <c r="M62" s="222">
        <v>0</v>
      </c>
      <c r="N62" s="222">
        <v>2</v>
      </c>
      <c r="O62" s="221">
        <f t="shared" si="1"/>
        <v>93</v>
      </c>
      <c r="P62" s="221">
        <f t="shared" si="2"/>
        <v>953</v>
      </c>
    </row>
    <row r="63" spans="1:16" ht="12.6" customHeight="1">
      <c r="A63" s="143">
        <f t="shared" si="3"/>
        <v>58</v>
      </c>
      <c r="B63" s="222">
        <v>692</v>
      </c>
      <c r="C63" s="222">
        <v>3</v>
      </c>
      <c r="D63" s="222">
        <v>125</v>
      </c>
      <c r="E63" s="222">
        <v>1</v>
      </c>
      <c r="F63" s="222">
        <v>342</v>
      </c>
      <c r="G63" s="222">
        <v>94</v>
      </c>
      <c r="H63" s="221">
        <f t="shared" si="0"/>
        <v>1257</v>
      </c>
      <c r="I63" s="222">
        <v>39</v>
      </c>
      <c r="J63" s="222">
        <v>0</v>
      </c>
      <c r="K63" s="222">
        <v>32</v>
      </c>
      <c r="L63" s="222">
        <v>2</v>
      </c>
      <c r="M63" s="222">
        <v>5</v>
      </c>
      <c r="N63" s="222">
        <v>0</v>
      </c>
      <c r="O63" s="221">
        <f t="shared" si="1"/>
        <v>78</v>
      </c>
      <c r="P63" s="221">
        <f t="shared" si="2"/>
        <v>1335</v>
      </c>
    </row>
    <row r="64" spans="1:16" ht="12.6" customHeight="1">
      <c r="A64" s="143">
        <f t="shared" si="3"/>
        <v>59</v>
      </c>
      <c r="B64" s="222">
        <v>644</v>
      </c>
      <c r="C64" s="222">
        <v>0</v>
      </c>
      <c r="D64" s="222">
        <v>134</v>
      </c>
      <c r="E64" s="222">
        <v>1</v>
      </c>
      <c r="F64" s="222">
        <v>344</v>
      </c>
      <c r="G64" s="222">
        <v>109</v>
      </c>
      <c r="H64" s="221">
        <f t="shared" si="0"/>
        <v>1232</v>
      </c>
      <c r="I64" s="222">
        <v>64</v>
      </c>
      <c r="J64" s="222">
        <v>0</v>
      </c>
      <c r="K64" s="222">
        <v>53</v>
      </c>
      <c r="L64" s="222">
        <v>0</v>
      </c>
      <c r="M64" s="222">
        <v>0</v>
      </c>
      <c r="N64" s="222">
        <v>0</v>
      </c>
      <c r="O64" s="221">
        <f t="shared" si="1"/>
        <v>117</v>
      </c>
      <c r="P64" s="221">
        <f t="shared" si="2"/>
        <v>1349</v>
      </c>
    </row>
    <row r="65" spans="1:16" ht="12.6" customHeight="1">
      <c r="A65" s="143">
        <f t="shared" si="3"/>
        <v>60</v>
      </c>
      <c r="B65" s="222">
        <v>556</v>
      </c>
      <c r="C65" s="222">
        <v>4</v>
      </c>
      <c r="D65" s="222">
        <v>106</v>
      </c>
      <c r="E65" s="222">
        <v>0</v>
      </c>
      <c r="F65" s="222">
        <v>240</v>
      </c>
      <c r="G65" s="222">
        <v>96</v>
      </c>
      <c r="H65" s="221">
        <f t="shared" si="0"/>
        <v>1002</v>
      </c>
      <c r="I65" s="222">
        <v>46</v>
      </c>
      <c r="J65" s="222">
        <v>0</v>
      </c>
      <c r="K65" s="222">
        <v>38</v>
      </c>
      <c r="L65" s="222">
        <v>2</v>
      </c>
      <c r="M65" s="222">
        <v>0</v>
      </c>
      <c r="N65" s="222">
        <v>0</v>
      </c>
      <c r="O65" s="221">
        <f t="shared" si="1"/>
        <v>86</v>
      </c>
      <c r="P65" s="221">
        <f t="shared" si="2"/>
        <v>1088</v>
      </c>
    </row>
    <row r="66" spans="1:16" ht="12.6" customHeight="1">
      <c r="A66" s="143">
        <f t="shared" si="3"/>
        <v>61</v>
      </c>
      <c r="B66" s="222">
        <v>455</v>
      </c>
      <c r="C66" s="222">
        <v>1</v>
      </c>
      <c r="D66" s="222">
        <v>109</v>
      </c>
      <c r="E66" s="222">
        <v>1</v>
      </c>
      <c r="F66" s="222">
        <v>200</v>
      </c>
      <c r="G66" s="222">
        <v>75</v>
      </c>
      <c r="H66" s="221">
        <f t="shared" si="0"/>
        <v>841</v>
      </c>
      <c r="I66" s="222">
        <v>51</v>
      </c>
      <c r="J66" s="222">
        <v>0</v>
      </c>
      <c r="K66" s="222">
        <v>39</v>
      </c>
      <c r="L66" s="222">
        <v>0</v>
      </c>
      <c r="M66" s="222">
        <v>4</v>
      </c>
      <c r="N66" s="222">
        <v>0</v>
      </c>
      <c r="O66" s="221">
        <f t="shared" si="1"/>
        <v>94</v>
      </c>
      <c r="P66" s="221">
        <f t="shared" si="2"/>
        <v>935</v>
      </c>
    </row>
    <row r="67" spans="1:16" ht="12.6" customHeight="1">
      <c r="A67" s="143">
        <f t="shared" si="3"/>
        <v>62</v>
      </c>
      <c r="B67" s="222">
        <v>384</v>
      </c>
      <c r="C67" s="222">
        <v>6</v>
      </c>
      <c r="D67" s="222">
        <v>89</v>
      </c>
      <c r="E67" s="222">
        <v>1</v>
      </c>
      <c r="F67" s="222">
        <v>183</v>
      </c>
      <c r="G67" s="222">
        <v>69</v>
      </c>
      <c r="H67" s="221">
        <f t="shared" si="0"/>
        <v>732</v>
      </c>
      <c r="I67" s="222">
        <v>61</v>
      </c>
      <c r="J67" s="222">
        <v>0</v>
      </c>
      <c r="K67" s="222">
        <v>25</v>
      </c>
      <c r="L67" s="222">
        <v>0</v>
      </c>
      <c r="M67" s="222">
        <v>0</v>
      </c>
      <c r="N67" s="222">
        <v>0</v>
      </c>
      <c r="O67" s="221">
        <f t="shared" si="1"/>
        <v>86</v>
      </c>
      <c r="P67" s="221">
        <f t="shared" si="2"/>
        <v>818</v>
      </c>
    </row>
    <row r="68" spans="1:16" ht="12.6" customHeight="1">
      <c r="A68" s="143">
        <f t="shared" si="3"/>
        <v>63</v>
      </c>
      <c r="B68" s="222">
        <v>265</v>
      </c>
      <c r="C68" s="222">
        <v>1</v>
      </c>
      <c r="D68" s="222">
        <v>80</v>
      </c>
      <c r="E68" s="222">
        <v>0</v>
      </c>
      <c r="F68" s="222">
        <v>179</v>
      </c>
      <c r="G68" s="222">
        <v>39</v>
      </c>
      <c r="H68" s="221">
        <f t="shared" si="0"/>
        <v>564</v>
      </c>
      <c r="I68" s="222">
        <v>34</v>
      </c>
      <c r="J68" s="222">
        <v>0</v>
      </c>
      <c r="K68" s="222">
        <v>28</v>
      </c>
      <c r="L68" s="222">
        <v>0</v>
      </c>
      <c r="M68" s="222">
        <v>5</v>
      </c>
      <c r="N68" s="222">
        <v>0</v>
      </c>
      <c r="O68" s="221">
        <f t="shared" si="1"/>
        <v>67</v>
      </c>
      <c r="P68" s="221">
        <f t="shared" si="2"/>
        <v>631</v>
      </c>
    </row>
    <row r="69" spans="1:16" ht="12.6" customHeight="1">
      <c r="A69" s="143">
        <f t="shared" si="3"/>
        <v>64</v>
      </c>
      <c r="B69" s="222">
        <v>446</v>
      </c>
      <c r="C69" s="222">
        <v>0</v>
      </c>
      <c r="D69" s="222">
        <v>109</v>
      </c>
      <c r="E69" s="222">
        <v>0</v>
      </c>
      <c r="F69" s="222">
        <v>210</v>
      </c>
      <c r="G69" s="222">
        <v>96</v>
      </c>
      <c r="H69" s="221">
        <f t="shared" si="0"/>
        <v>861</v>
      </c>
      <c r="I69" s="222">
        <v>93</v>
      </c>
      <c r="J69" s="222">
        <v>0</v>
      </c>
      <c r="K69" s="222">
        <v>49</v>
      </c>
      <c r="L69" s="222">
        <v>0</v>
      </c>
      <c r="M69" s="222">
        <v>0</v>
      </c>
      <c r="N69" s="222">
        <v>0</v>
      </c>
      <c r="O69" s="221">
        <f t="shared" si="1"/>
        <v>142</v>
      </c>
      <c r="P69" s="221">
        <f t="shared" si="2"/>
        <v>1003</v>
      </c>
    </row>
    <row r="70" spans="1:16" ht="12.6" customHeight="1">
      <c r="A70" s="143">
        <f t="shared" si="3"/>
        <v>65</v>
      </c>
      <c r="B70" s="222">
        <v>427</v>
      </c>
      <c r="C70" s="222">
        <v>0</v>
      </c>
      <c r="D70" s="222">
        <v>104</v>
      </c>
      <c r="E70" s="222">
        <v>1</v>
      </c>
      <c r="F70" s="222">
        <v>187</v>
      </c>
      <c r="G70" s="222">
        <v>79</v>
      </c>
      <c r="H70" s="221">
        <f t="shared" ref="H70:H89" si="4">SUM(B70:G70)</f>
        <v>798</v>
      </c>
      <c r="I70" s="222">
        <v>86</v>
      </c>
      <c r="J70" s="222">
        <v>0</v>
      </c>
      <c r="K70" s="222">
        <v>32</v>
      </c>
      <c r="L70" s="222">
        <v>0</v>
      </c>
      <c r="M70" s="222">
        <v>0</v>
      </c>
      <c r="N70" s="222">
        <v>0</v>
      </c>
      <c r="O70" s="221">
        <f t="shared" ref="O70:O89" si="5">SUM(I70:N70)</f>
        <v>118</v>
      </c>
      <c r="P70" s="221">
        <f t="shared" ref="P70:P89" si="6">H70+O70</f>
        <v>916</v>
      </c>
    </row>
    <row r="71" spans="1:16" ht="12.6" customHeight="1">
      <c r="A71" s="143">
        <f t="shared" ref="A71:A89" si="7">+A70+1</f>
        <v>66</v>
      </c>
      <c r="B71" s="222">
        <v>325</v>
      </c>
      <c r="C71" s="222">
        <v>0</v>
      </c>
      <c r="D71" s="222">
        <v>98</v>
      </c>
      <c r="E71" s="222">
        <v>0</v>
      </c>
      <c r="F71" s="222">
        <v>181</v>
      </c>
      <c r="G71" s="222">
        <v>49</v>
      </c>
      <c r="H71" s="221">
        <f t="shared" si="4"/>
        <v>653</v>
      </c>
      <c r="I71" s="222">
        <v>90</v>
      </c>
      <c r="J71" s="222">
        <v>0</v>
      </c>
      <c r="K71" s="222">
        <v>35</v>
      </c>
      <c r="L71" s="222">
        <v>1</v>
      </c>
      <c r="M71" s="222">
        <v>0</v>
      </c>
      <c r="N71" s="222">
        <v>0</v>
      </c>
      <c r="O71" s="221">
        <f t="shared" si="5"/>
        <v>126</v>
      </c>
      <c r="P71" s="221">
        <f t="shared" si="6"/>
        <v>779</v>
      </c>
    </row>
    <row r="72" spans="1:16" ht="12.6" customHeight="1">
      <c r="A72" s="143">
        <f t="shared" si="7"/>
        <v>67</v>
      </c>
      <c r="B72" s="222">
        <v>360</v>
      </c>
      <c r="C72" s="222">
        <v>0</v>
      </c>
      <c r="D72" s="222">
        <v>69</v>
      </c>
      <c r="E72" s="222">
        <v>2</v>
      </c>
      <c r="F72" s="222">
        <v>189</v>
      </c>
      <c r="G72" s="222">
        <v>66</v>
      </c>
      <c r="H72" s="221">
        <f t="shared" si="4"/>
        <v>686</v>
      </c>
      <c r="I72" s="222">
        <v>116</v>
      </c>
      <c r="J72" s="222">
        <v>0</v>
      </c>
      <c r="K72" s="222">
        <v>30</v>
      </c>
      <c r="L72" s="222">
        <v>0</v>
      </c>
      <c r="M72" s="222">
        <v>0</v>
      </c>
      <c r="N72" s="222">
        <v>0</v>
      </c>
      <c r="O72" s="221">
        <f t="shared" si="5"/>
        <v>146</v>
      </c>
      <c r="P72" s="221">
        <f t="shared" si="6"/>
        <v>832</v>
      </c>
    </row>
    <row r="73" spans="1:16" ht="12.6" customHeight="1">
      <c r="A73" s="143">
        <f t="shared" si="7"/>
        <v>68</v>
      </c>
      <c r="B73" s="222">
        <v>278</v>
      </c>
      <c r="C73" s="222">
        <v>0</v>
      </c>
      <c r="D73" s="222">
        <v>35</v>
      </c>
      <c r="E73" s="222">
        <v>1</v>
      </c>
      <c r="F73" s="222">
        <v>113</v>
      </c>
      <c r="G73" s="222">
        <v>39</v>
      </c>
      <c r="H73" s="221">
        <f t="shared" si="4"/>
        <v>466</v>
      </c>
      <c r="I73" s="222">
        <v>90</v>
      </c>
      <c r="J73" s="222">
        <v>0</v>
      </c>
      <c r="K73" s="222">
        <v>19</v>
      </c>
      <c r="L73" s="222">
        <v>0</v>
      </c>
      <c r="M73" s="222">
        <v>0</v>
      </c>
      <c r="N73" s="222">
        <v>0</v>
      </c>
      <c r="O73" s="221">
        <f t="shared" si="5"/>
        <v>109</v>
      </c>
      <c r="P73" s="221">
        <f t="shared" si="6"/>
        <v>575</v>
      </c>
    </row>
    <row r="74" spans="1:16" ht="12.6" customHeight="1">
      <c r="A74" s="143">
        <f t="shared" si="7"/>
        <v>69</v>
      </c>
      <c r="B74" s="222">
        <v>304</v>
      </c>
      <c r="C74" s="222">
        <v>0</v>
      </c>
      <c r="D74" s="222">
        <v>66</v>
      </c>
      <c r="E74" s="222">
        <v>0</v>
      </c>
      <c r="F74" s="222">
        <v>132</v>
      </c>
      <c r="G74" s="222">
        <v>56</v>
      </c>
      <c r="H74" s="221">
        <f t="shared" si="4"/>
        <v>558</v>
      </c>
      <c r="I74" s="222">
        <v>117</v>
      </c>
      <c r="J74" s="222">
        <v>0</v>
      </c>
      <c r="K74" s="222">
        <v>34</v>
      </c>
      <c r="L74" s="222">
        <v>0</v>
      </c>
      <c r="M74" s="222">
        <v>0</v>
      </c>
      <c r="N74" s="222">
        <v>0</v>
      </c>
      <c r="O74" s="221">
        <f t="shared" si="5"/>
        <v>151</v>
      </c>
      <c r="P74" s="221">
        <f t="shared" si="6"/>
        <v>709</v>
      </c>
    </row>
    <row r="75" spans="1:16" ht="12.6" customHeight="1">
      <c r="A75" s="143">
        <f t="shared" si="7"/>
        <v>70</v>
      </c>
      <c r="B75" s="222">
        <v>224</v>
      </c>
      <c r="C75" s="222">
        <v>1</v>
      </c>
      <c r="D75" s="222">
        <v>41</v>
      </c>
      <c r="E75" s="222">
        <v>2</v>
      </c>
      <c r="F75" s="222">
        <v>102</v>
      </c>
      <c r="G75" s="222">
        <v>37</v>
      </c>
      <c r="H75" s="221">
        <f t="shared" si="4"/>
        <v>407</v>
      </c>
      <c r="I75" s="222">
        <v>127</v>
      </c>
      <c r="J75" s="222">
        <v>0</v>
      </c>
      <c r="K75" s="222">
        <v>21</v>
      </c>
      <c r="L75" s="222">
        <v>0</v>
      </c>
      <c r="M75" s="222">
        <v>0</v>
      </c>
      <c r="N75" s="222">
        <v>0</v>
      </c>
      <c r="O75" s="221">
        <f t="shared" si="5"/>
        <v>148</v>
      </c>
      <c r="P75" s="221">
        <f t="shared" si="6"/>
        <v>555</v>
      </c>
    </row>
    <row r="76" spans="1:16" ht="12.6" customHeight="1">
      <c r="A76" s="143">
        <f t="shared" si="7"/>
        <v>71</v>
      </c>
      <c r="B76" s="222">
        <v>243</v>
      </c>
      <c r="C76" s="222">
        <v>1</v>
      </c>
      <c r="D76" s="222">
        <v>42</v>
      </c>
      <c r="E76" s="222">
        <v>0</v>
      </c>
      <c r="F76" s="222">
        <v>81</v>
      </c>
      <c r="G76" s="222">
        <v>37</v>
      </c>
      <c r="H76" s="221">
        <f t="shared" si="4"/>
        <v>404</v>
      </c>
      <c r="I76" s="222">
        <v>108</v>
      </c>
      <c r="J76" s="222">
        <v>0</v>
      </c>
      <c r="K76" s="222">
        <v>11</v>
      </c>
      <c r="L76" s="222">
        <v>0</v>
      </c>
      <c r="M76" s="222">
        <v>0</v>
      </c>
      <c r="N76" s="222">
        <v>0</v>
      </c>
      <c r="O76" s="221">
        <f t="shared" si="5"/>
        <v>119</v>
      </c>
      <c r="P76" s="221">
        <f t="shared" si="6"/>
        <v>523</v>
      </c>
    </row>
    <row r="77" spans="1:16" ht="12.6" customHeight="1">
      <c r="A77" s="143">
        <f t="shared" si="7"/>
        <v>72</v>
      </c>
      <c r="B77" s="222">
        <v>252</v>
      </c>
      <c r="C77" s="222">
        <v>0</v>
      </c>
      <c r="D77" s="222">
        <v>34</v>
      </c>
      <c r="E77" s="222">
        <v>1</v>
      </c>
      <c r="F77" s="222">
        <v>96</v>
      </c>
      <c r="G77" s="222">
        <v>51</v>
      </c>
      <c r="H77" s="221">
        <f t="shared" si="4"/>
        <v>434</v>
      </c>
      <c r="I77" s="222">
        <v>120</v>
      </c>
      <c r="J77" s="222">
        <v>0</v>
      </c>
      <c r="K77" s="222">
        <v>8</v>
      </c>
      <c r="L77" s="222">
        <v>2</v>
      </c>
      <c r="M77" s="222">
        <v>0</v>
      </c>
      <c r="N77" s="222">
        <v>0</v>
      </c>
      <c r="O77" s="221">
        <f t="shared" si="5"/>
        <v>130</v>
      </c>
      <c r="P77" s="221">
        <f t="shared" si="6"/>
        <v>564</v>
      </c>
    </row>
    <row r="78" spans="1:16" ht="12.6" customHeight="1">
      <c r="A78" s="143">
        <f t="shared" si="7"/>
        <v>73</v>
      </c>
      <c r="B78" s="222">
        <v>177</v>
      </c>
      <c r="C78" s="222">
        <v>0</v>
      </c>
      <c r="D78" s="222">
        <v>39</v>
      </c>
      <c r="E78" s="222">
        <v>0</v>
      </c>
      <c r="F78" s="222">
        <v>49</v>
      </c>
      <c r="G78" s="222">
        <v>30</v>
      </c>
      <c r="H78" s="221">
        <f t="shared" si="4"/>
        <v>295</v>
      </c>
      <c r="I78" s="222">
        <v>113</v>
      </c>
      <c r="J78" s="222">
        <v>0</v>
      </c>
      <c r="K78" s="222">
        <v>11</v>
      </c>
      <c r="L78" s="222">
        <v>0</v>
      </c>
      <c r="M78" s="222">
        <v>0</v>
      </c>
      <c r="N78" s="222">
        <v>0</v>
      </c>
      <c r="O78" s="221">
        <f t="shared" si="5"/>
        <v>124</v>
      </c>
      <c r="P78" s="221">
        <f t="shared" si="6"/>
        <v>419</v>
      </c>
    </row>
    <row r="79" spans="1:16" ht="12.6" customHeight="1">
      <c r="A79" s="143">
        <f t="shared" si="7"/>
        <v>74</v>
      </c>
      <c r="B79" s="222">
        <v>274</v>
      </c>
      <c r="C79" s="222">
        <v>0</v>
      </c>
      <c r="D79" s="222">
        <v>41</v>
      </c>
      <c r="E79" s="222">
        <v>2</v>
      </c>
      <c r="F79" s="222">
        <v>79</v>
      </c>
      <c r="G79" s="222">
        <v>30</v>
      </c>
      <c r="H79" s="221">
        <f t="shared" si="4"/>
        <v>426</v>
      </c>
      <c r="I79" s="222">
        <v>125</v>
      </c>
      <c r="J79" s="222">
        <v>0</v>
      </c>
      <c r="K79" s="222">
        <v>11</v>
      </c>
      <c r="L79" s="222">
        <v>0</v>
      </c>
      <c r="M79" s="222">
        <v>0</v>
      </c>
      <c r="N79" s="222">
        <v>0</v>
      </c>
      <c r="O79" s="221">
        <f t="shared" si="5"/>
        <v>136</v>
      </c>
      <c r="P79" s="221">
        <f t="shared" si="6"/>
        <v>562</v>
      </c>
    </row>
    <row r="80" spans="1:16" ht="12.6" customHeight="1">
      <c r="A80" s="143">
        <f t="shared" si="7"/>
        <v>75</v>
      </c>
      <c r="B80" s="222">
        <v>213</v>
      </c>
      <c r="C80" s="222">
        <v>1</v>
      </c>
      <c r="D80" s="222">
        <v>35</v>
      </c>
      <c r="E80" s="222">
        <v>0</v>
      </c>
      <c r="F80" s="222">
        <v>43</v>
      </c>
      <c r="G80" s="222">
        <v>28</v>
      </c>
      <c r="H80" s="221">
        <f t="shared" si="4"/>
        <v>320</v>
      </c>
      <c r="I80" s="222">
        <v>134</v>
      </c>
      <c r="J80" s="222">
        <v>0</v>
      </c>
      <c r="K80" s="222">
        <v>15</v>
      </c>
      <c r="L80" s="222">
        <v>0</v>
      </c>
      <c r="M80" s="222">
        <v>0</v>
      </c>
      <c r="N80" s="222">
        <v>0</v>
      </c>
      <c r="O80" s="221">
        <f t="shared" si="5"/>
        <v>149</v>
      </c>
      <c r="P80" s="221">
        <f t="shared" si="6"/>
        <v>469</v>
      </c>
    </row>
    <row r="81" spans="1:16" ht="12.6" customHeight="1">
      <c r="A81" s="143">
        <f t="shared" si="7"/>
        <v>76</v>
      </c>
      <c r="B81" s="222">
        <v>203</v>
      </c>
      <c r="C81" s="222">
        <v>0</v>
      </c>
      <c r="D81" s="222">
        <v>31</v>
      </c>
      <c r="E81" s="222">
        <v>0</v>
      </c>
      <c r="F81" s="222">
        <v>55</v>
      </c>
      <c r="G81" s="222">
        <v>13</v>
      </c>
      <c r="H81" s="221">
        <f t="shared" si="4"/>
        <v>302</v>
      </c>
      <c r="I81" s="222">
        <v>161</v>
      </c>
      <c r="J81" s="222">
        <v>0</v>
      </c>
      <c r="K81" s="222">
        <v>23</v>
      </c>
      <c r="L81" s="222">
        <v>0</v>
      </c>
      <c r="M81" s="222">
        <v>0</v>
      </c>
      <c r="N81" s="222">
        <v>0</v>
      </c>
      <c r="O81" s="221">
        <f t="shared" si="5"/>
        <v>184</v>
      </c>
      <c r="P81" s="221">
        <f t="shared" si="6"/>
        <v>486</v>
      </c>
    </row>
    <row r="82" spans="1:16" ht="12.6" customHeight="1">
      <c r="A82" s="143">
        <f t="shared" si="7"/>
        <v>77</v>
      </c>
      <c r="B82" s="222">
        <v>175</v>
      </c>
      <c r="C82" s="222">
        <v>0</v>
      </c>
      <c r="D82" s="222">
        <v>20</v>
      </c>
      <c r="E82" s="222">
        <v>0</v>
      </c>
      <c r="F82" s="222">
        <v>38</v>
      </c>
      <c r="G82" s="222">
        <v>26</v>
      </c>
      <c r="H82" s="221">
        <f t="shared" si="4"/>
        <v>259</v>
      </c>
      <c r="I82" s="222">
        <v>95</v>
      </c>
      <c r="J82" s="222">
        <v>0</v>
      </c>
      <c r="K82" s="222">
        <v>8</v>
      </c>
      <c r="L82" s="222">
        <v>0</v>
      </c>
      <c r="M82" s="222">
        <v>0</v>
      </c>
      <c r="N82" s="222">
        <v>0</v>
      </c>
      <c r="O82" s="221">
        <f t="shared" si="5"/>
        <v>103</v>
      </c>
      <c r="P82" s="221">
        <f t="shared" si="6"/>
        <v>362</v>
      </c>
    </row>
    <row r="83" spans="1:16" ht="12.6" customHeight="1">
      <c r="A83" s="143">
        <f t="shared" si="7"/>
        <v>78</v>
      </c>
      <c r="B83" s="222">
        <v>166</v>
      </c>
      <c r="C83" s="222">
        <v>0</v>
      </c>
      <c r="D83" s="222">
        <v>18</v>
      </c>
      <c r="E83" s="222">
        <v>0</v>
      </c>
      <c r="F83" s="222">
        <v>34</v>
      </c>
      <c r="G83" s="222">
        <v>13</v>
      </c>
      <c r="H83" s="221">
        <f t="shared" si="4"/>
        <v>231</v>
      </c>
      <c r="I83" s="222">
        <v>106</v>
      </c>
      <c r="J83" s="222">
        <v>0</v>
      </c>
      <c r="K83" s="222">
        <v>0</v>
      </c>
      <c r="L83" s="222">
        <v>0</v>
      </c>
      <c r="M83" s="222">
        <v>0</v>
      </c>
      <c r="N83" s="222">
        <v>0</v>
      </c>
      <c r="O83" s="221">
        <f t="shared" si="5"/>
        <v>106</v>
      </c>
      <c r="P83" s="221">
        <f t="shared" si="6"/>
        <v>337</v>
      </c>
    </row>
    <row r="84" spans="1:16" ht="12.6" customHeight="1">
      <c r="A84" s="143">
        <f t="shared" si="7"/>
        <v>79</v>
      </c>
      <c r="B84" s="222">
        <v>149</v>
      </c>
      <c r="C84" s="222">
        <v>1</v>
      </c>
      <c r="D84" s="222">
        <v>16</v>
      </c>
      <c r="E84" s="222">
        <v>0</v>
      </c>
      <c r="F84" s="222">
        <v>15</v>
      </c>
      <c r="G84" s="222">
        <v>13</v>
      </c>
      <c r="H84" s="221">
        <f t="shared" si="4"/>
        <v>194</v>
      </c>
      <c r="I84" s="222">
        <v>117</v>
      </c>
      <c r="J84" s="222">
        <v>0</v>
      </c>
      <c r="K84" s="222">
        <v>2</v>
      </c>
      <c r="L84" s="222">
        <v>0</v>
      </c>
      <c r="M84" s="222">
        <v>0</v>
      </c>
      <c r="N84" s="222">
        <v>0</v>
      </c>
      <c r="O84" s="221">
        <f t="shared" si="5"/>
        <v>119</v>
      </c>
      <c r="P84" s="221">
        <f t="shared" si="6"/>
        <v>313</v>
      </c>
    </row>
    <row r="85" spans="1:16" ht="12.6" customHeight="1">
      <c r="A85" s="143">
        <f t="shared" si="7"/>
        <v>80</v>
      </c>
      <c r="B85" s="222">
        <v>159</v>
      </c>
      <c r="C85" s="222">
        <v>0</v>
      </c>
      <c r="D85" s="222">
        <v>16</v>
      </c>
      <c r="E85" s="222">
        <v>0</v>
      </c>
      <c r="F85" s="222">
        <v>34</v>
      </c>
      <c r="G85" s="222">
        <v>39</v>
      </c>
      <c r="H85" s="221">
        <f t="shared" si="4"/>
        <v>248</v>
      </c>
      <c r="I85" s="222">
        <v>152</v>
      </c>
      <c r="J85" s="222">
        <v>0</v>
      </c>
      <c r="K85" s="222">
        <v>13</v>
      </c>
      <c r="L85" s="222">
        <v>0</v>
      </c>
      <c r="M85" s="222">
        <v>0</v>
      </c>
      <c r="N85" s="222">
        <v>0</v>
      </c>
      <c r="O85" s="221">
        <f t="shared" si="5"/>
        <v>165</v>
      </c>
      <c r="P85" s="221">
        <f t="shared" si="6"/>
        <v>413</v>
      </c>
    </row>
    <row r="86" spans="1:16" ht="12.6" customHeight="1">
      <c r="A86" s="143">
        <f t="shared" si="7"/>
        <v>81</v>
      </c>
      <c r="B86" s="222">
        <v>198</v>
      </c>
      <c r="C86" s="222">
        <v>0</v>
      </c>
      <c r="D86" s="222">
        <v>13</v>
      </c>
      <c r="E86" s="222">
        <v>0</v>
      </c>
      <c r="F86" s="222">
        <v>45</v>
      </c>
      <c r="G86" s="222">
        <v>19</v>
      </c>
      <c r="H86" s="221">
        <f t="shared" si="4"/>
        <v>275</v>
      </c>
      <c r="I86" s="222">
        <v>169</v>
      </c>
      <c r="J86" s="222">
        <v>0</v>
      </c>
      <c r="K86" s="222">
        <v>11</v>
      </c>
      <c r="L86" s="222">
        <v>0</v>
      </c>
      <c r="M86" s="222">
        <v>0</v>
      </c>
      <c r="N86" s="222">
        <v>0</v>
      </c>
      <c r="O86" s="221">
        <f t="shared" si="5"/>
        <v>180</v>
      </c>
      <c r="P86" s="221">
        <f t="shared" si="6"/>
        <v>455</v>
      </c>
    </row>
    <row r="87" spans="1:16" ht="12.6" customHeight="1">
      <c r="A87" s="143">
        <f t="shared" si="7"/>
        <v>82</v>
      </c>
      <c r="B87" s="222">
        <v>138</v>
      </c>
      <c r="C87" s="222">
        <v>0</v>
      </c>
      <c r="D87" s="222">
        <v>9</v>
      </c>
      <c r="E87" s="222">
        <v>0</v>
      </c>
      <c r="F87" s="222">
        <v>32</v>
      </c>
      <c r="G87" s="222">
        <v>15</v>
      </c>
      <c r="H87" s="221">
        <f t="shared" si="4"/>
        <v>194</v>
      </c>
      <c r="I87" s="222">
        <v>90</v>
      </c>
      <c r="J87" s="222">
        <v>0</v>
      </c>
      <c r="K87" s="222">
        <v>8</v>
      </c>
      <c r="L87" s="222">
        <v>0</v>
      </c>
      <c r="M87" s="222">
        <v>0</v>
      </c>
      <c r="N87" s="222">
        <v>0</v>
      </c>
      <c r="O87" s="221">
        <f t="shared" si="5"/>
        <v>98</v>
      </c>
      <c r="P87" s="221">
        <f t="shared" si="6"/>
        <v>292</v>
      </c>
    </row>
    <row r="88" spans="1:16" ht="12.6" customHeight="1">
      <c r="A88" s="143">
        <f t="shared" si="7"/>
        <v>83</v>
      </c>
      <c r="B88" s="222">
        <v>93</v>
      </c>
      <c r="C88" s="222">
        <v>0</v>
      </c>
      <c r="D88" s="222">
        <v>10</v>
      </c>
      <c r="E88" s="222">
        <v>0</v>
      </c>
      <c r="F88" s="222">
        <v>11</v>
      </c>
      <c r="G88" s="222">
        <v>11</v>
      </c>
      <c r="H88" s="221">
        <f t="shared" si="4"/>
        <v>125</v>
      </c>
      <c r="I88" s="222">
        <v>71</v>
      </c>
      <c r="J88" s="222">
        <v>0</v>
      </c>
      <c r="K88" s="222">
        <v>4</v>
      </c>
      <c r="L88" s="222">
        <v>0</v>
      </c>
      <c r="M88" s="222">
        <v>0</v>
      </c>
      <c r="N88" s="222">
        <v>0</v>
      </c>
      <c r="O88" s="221">
        <f t="shared" si="5"/>
        <v>75</v>
      </c>
      <c r="P88" s="221">
        <f t="shared" si="6"/>
        <v>200</v>
      </c>
    </row>
    <row r="89" spans="1:16" ht="12.6" customHeight="1">
      <c r="A89" s="143">
        <f t="shared" si="7"/>
        <v>84</v>
      </c>
      <c r="B89" s="222">
        <v>112</v>
      </c>
      <c r="C89" s="222">
        <v>0</v>
      </c>
      <c r="D89" s="222">
        <v>13</v>
      </c>
      <c r="E89" s="222">
        <v>0</v>
      </c>
      <c r="F89" s="222">
        <v>17</v>
      </c>
      <c r="G89" s="222">
        <v>13</v>
      </c>
      <c r="H89" s="221">
        <f t="shared" si="4"/>
        <v>155</v>
      </c>
      <c r="I89" s="222">
        <v>68</v>
      </c>
      <c r="J89" s="222">
        <v>0</v>
      </c>
      <c r="K89" s="222">
        <v>4</v>
      </c>
      <c r="L89" s="222">
        <v>0</v>
      </c>
      <c r="M89" s="222">
        <v>0</v>
      </c>
      <c r="N89" s="222">
        <v>0</v>
      </c>
      <c r="O89" s="221">
        <f t="shared" si="5"/>
        <v>72</v>
      </c>
      <c r="P89" s="221">
        <f t="shared" si="6"/>
        <v>227</v>
      </c>
    </row>
    <row r="90" spans="1:16" ht="12.6" customHeight="1">
      <c r="A90" s="143" t="s">
        <v>3186</v>
      </c>
      <c r="B90" s="222">
        <v>330</v>
      </c>
      <c r="C90" s="222">
        <v>1</v>
      </c>
      <c r="D90" s="222">
        <v>14</v>
      </c>
      <c r="E90" s="222">
        <v>0</v>
      </c>
      <c r="F90" s="222">
        <v>48</v>
      </c>
      <c r="G90" s="222">
        <v>29</v>
      </c>
      <c r="H90" s="221">
        <v>422</v>
      </c>
      <c r="I90" s="222">
        <v>284</v>
      </c>
      <c r="J90" s="222">
        <v>0</v>
      </c>
      <c r="K90" s="222">
        <v>4</v>
      </c>
      <c r="L90" s="222">
        <v>0</v>
      </c>
      <c r="M90" s="222">
        <v>0</v>
      </c>
      <c r="N90" s="222">
        <v>0</v>
      </c>
      <c r="O90" s="221">
        <v>288</v>
      </c>
      <c r="P90" s="221">
        <v>710</v>
      </c>
    </row>
    <row r="91" spans="1:16" ht="24" customHeight="1">
      <c r="A91" s="615" t="s">
        <v>2904</v>
      </c>
      <c r="B91" s="128">
        <f t="shared" ref="B91:P91" si="8">SUM(B5:B90)</f>
        <v>37017</v>
      </c>
      <c r="C91" s="128">
        <f t="shared" si="8"/>
        <v>111</v>
      </c>
      <c r="D91" s="128">
        <f t="shared" si="8"/>
        <v>21172</v>
      </c>
      <c r="E91" s="128">
        <f t="shared" si="8"/>
        <v>12009</v>
      </c>
      <c r="F91" s="128">
        <f t="shared" si="8"/>
        <v>6426</v>
      </c>
      <c r="G91" s="128">
        <f t="shared" si="8"/>
        <v>2165</v>
      </c>
      <c r="H91" s="128">
        <f t="shared" si="8"/>
        <v>78900</v>
      </c>
      <c r="I91" s="128">
        <f t="shared" si="8"/>
        <v>3247</v>
      </c>
      <c r="J91" s="128">
        <f t="shared" si="8"/>
        <v>1</v>
      </c>
      <c r="K91" s="128">
        <f t="shared" si="8"/>
        <v>1492</v>
      </c>
      <c r="L91" s="128">
        <f t="shared" si="8"/>
        <v>106</v>
      </c>
      <c r="M91" s="128">
        <f t="shared" si="8"/>
        <v>18</v>
      </c>
      <c r="N91" s="128">
        <f t="shared" si="8"/>
        <v>4</v>
      </c>
      <c r="O91" s="128">
        <f t="shared" si="8"/>
        <v>4868</v>
      </c>
      <c r="P91" s="128">
        <f t="shared" si="8"/>
        <v>83768</v>
      </c>
    </row>
  </sheetData>
  <mergeCells count="6">
    <mergeCell ref="A1:P1"/>
    <mergeCell ref="B3:H3"/>
    <mergeCell ref="I3:O3"/>
    <mergeCell ref="P3:P4"/>
    <mergeCell ref="A3:A4"/>
    <mergeCell ref="A2:P2"/>
  </mergeCells>
  <printOptions horizontalCentered="1" verticalCentered="1"/>
  <pageMargins left="0" right="0" top="0" bottom="0" header="0" footer="0"/>
  <pageSetup paperSize="9" scale="64" orientation="portrait" r:id="rId1"/>
  <headerFooter alignWithMargins="0"/>
  <ignoredErrors>
    <ignoredError sqref="H5" formulaRange="1"/>
  </ignoredErrors>
</worksheet>
</file>

<file path=xl/worksheets/sheet28.xml><?xml version="1.0" encoding="utf-8"?>
<worksheet xmlns="http://schemas.openxmlformats.org/spreadsheetml/2006/main" xmlns:r="http://schemas.openxmlformats.org/officeDocument/2006/relationships">
  <dimension ref="A1:U505"/>
  <sheetViews>
    <sheetView showGridLines="0" workbookViewId="0">
      <pane xSplit="2" ySplit="6" topLeftCell="G488" activePane="bottomRight" state="frozen"/>
      <selection activeCell="A30" sqref="A30:I33"/>
      <selection pane="topRight" activeCell="A30" sqref="A30:I33"/>
      <selection pane="bottomLeft" activeCell="A30" sqref="A30:I33"/>
      <selection pane="bottomRight" activeCell="O491" sqref="O491"/>
    </sheetView>
  </sheetViews>
  <sheetFormatPr defaultColWidth="9.140625" defaultRowHeight="12.75" outlineLevelRow="1"/>
  <cols>
    <col min="1" max="1" width="30.85546875" style="561" customWidth="1"/>
    <col min="2" max="2" width="21.5703125" style="561" customWidth="1"/>
    <col min="3" max="4" width="10.5703125" style="561" customWidth="1"/>
    <col min="5" max="5" width="5.42578125" style="561" bestFit="1" customWidth="1"/>
    <col min="6" max="6" width="6.42578125" style="561" bestFit="1" customWidth="1"/>
    <col min="7" max="7" width="5.42578125" style="561" bestFit="1" customWidth="1"/>
    <col min="8" max="8" width="6.42578125" style="561" bestFit="1" customWidth="1"/>
    <col min="9" max="10" width="10.5703125" style="561" customWidth="1"/>
    <col min="11" max="12" width="5.42578125" style="561" bestFit="1" customWidth="1"/>
    <col min="13" max="13" width="4" style="561" bestFit="1" customWidth="1"/>
    <col min="14" max="14" width="5.42578125" style="561" bestFit="1" customWidth="1"/>
    <col min="15" max="15" width="7.42578125" style="561" bestFit="1" customWidth="1"/>
    <col min="16" max="16" width="6.42578125" style="561" bestFit="1" customWidth="1"/>
    <col min="17" max="17" width="7.42578125" style="561" bestFit="1" customWidth="1"/>
    <col min="18" max="18" width="5.5703125" style="561" bestFit="1" customWidth="1"/>
    <col min="19" max="19" width="5.85546875" style="561" bestFit="1" customWidth="1"/>
    <col min="20" max="20" width="6.7109375" style="561" bestFit="1" customWidth="1"/>
    <col min="21" max="21" width="9.28515625" style="561" bestFit="1" customWidth="1"/>
    <col min="22" max="16384" width="9.140625" style="561"/>
  </cols>
  <sheetData>
    <row r="1" spans="1:20" ht="20.25" customHeight="1">
      <c r="A1" s="931" t="s">
        <v>3200</v>
      </c>
      <c r="B1" s="931"/>
      <c r="C1" s="931"/>
      <c r="D1" s="931"/>
      <c r="E1" s="931"/>
      <c r="F1" s="931"/>
      <c r="G1" s="931"/>
      <c r="H1" s="931"/>
      <c r="I1" s="931"/>
      <c r="J1" s="931"/>
      <c r="K1" s="931"/>
      <c r="L1" s="931"/>
      <c r="M1" s="931"/>
      <c r="N1" s="931"/>
      <c r="O1" s="931"/>
      <c r="P1" s="931"/>
      <c r="Q1" s="931"/>
      <c r="R1" s="931"/>
      <c r="S1" s="931"/>
      <c r="T1" s="931"/>
    </row>
    <row r="2" spans="1:20" ht="20.25" customHeight="1">
      <c r="A2" s="933" t="s">
        <v>3051</v>
      </c>
      <c r="B2" s="933"/>
      <c r="C2" s="933"/>
      <c r="D2" s="933"/>
      <c r="E2" s="933"/>
      <c r="F2" s="933"/>
      <c r="G2" s="933"/>
      <c r="H2" s="933"/>
      <c r="I2" s="933"/>
      <c r="J2" s="933"/>
      <c r="K2" s="933"/>
      <c r="L2" s="933"/>
      <c r="M2" s="933"/>
      <c r="N2" s="933"/>
      <c r="O2" s="933"/>
      <c r="P2" s="933"/>
      <c r="Q2" s="933"/>
      <c r="R2" s="933"/>
      <c r="S2" s="933"/>
      <c r="T2" s="933"/>
    </row>
    <row r="3" spans="1:20" ht="14.25" customHeight="1">
      <c r="A3" s="554"/>
      <c r="B3" s="554"/>
      <c r="C3" s="554"/>
      <c r="D3" s="554"/>
      <c r="E3" s="554"/>
      <c r="F3" s="554"/>
      <c r="G3" s="554"/>
      <c r="H3" s="554"/>
      <c r="I3" s="554"/>
      <c r="J3" s="554"/>
      <c r="K3" s="554"/>
      <c r="L3" s="554"/>
      <c r="M3" s="554"/>
      <c r="N3" s="554"/>
      <c r="O3" s="554"/>
      <c r="P3" s="554"/>
      <c r="Q3" s="554"/>
      <c r="R3" s="554"/>
      <c r="S3" s="934" t="s">
        <v>2974</v>
      </c>
      <c r="T3" s="934"/>
    </row>
    <row r="4" spans="1:20" ht="41.25" customHeight="1">
      <c r="A4" s="1082" t="s">
        <v>2912</v>
      </c>
      <c r="B4" s="1082"/>
      <c r="C4" s="1087" t="s">
        <v>2907</v>
      </c>
      <c r="D4" s="1088"/>
      <c r="E4" s="1088"/>
      <c r="F4" s="1088"/>
      <c r="G4" s="1088"/>
      <c r="H4" s="1088"/>
      <c r="I4" s="1088"/>
      <c r="J4" s="1088"/>
      <c r="K4" s="1088"/>
      <c r="L4" s="1088"/>
      <c r="M4" s="1088"/>
      <c r="N4" s="1088"/>
      <c r="O4" s="1088"/>
      <c r="P4" s="1088"/>
      <c r="Q4" s="1089"/>
      <c r="R4" s="1095" t="s">
        <v>3222</v>
      </c>
      <c r="S4" s="1096"/>
      <c r="T4" s="1096"/>
    </row>
    <row r="5" spans="1:20" ht="17.25" customHeight="1">
      <c r="A5" s="1083"/>
      <c r="B5" s="1083"/>
      <c r="C5" s="932" t="s">
        <v>2977</v>
      </c>
      <c r="D5" s="932"/>
      <c r="E5" s="932"/>
      <c r="F5" s="932"/>
      <c r="G5" s="932"/>
      <c r="H5" s="932"/>
      <c r="I5" s="932" t="s">
        <v>2978</v>
      </c>
      <c r="J5" s="932"/>
      <c r="K5" s="932"/>
      <c r="L5" s="932"/>
      <c r="M5" s="932"/>
      <c r="N5" s="932"/>
      <c r="O5" s="918" t="s">
        <v>2143</v>
      </c>
      <c r="P5" s="919"/>
      <c r="Q5" s="920"/>
      <c r="R5" s="1097"/>
      <c r="S5" s="1098"/>
      <c r="T5" s="1098"/>
    </row>
    <row r="6" spans="1:20" ht="66.75" customHeight="1">
      <c r="A6" s="1084"/>
      <c r="B6" s="1084"/>
      <c r="C6" s="1081" t="s">
        <v>2992</v>
      </c>
      <c r="D6" s="1081" t="s">
        <v>2993</v>
      </c>
      <c r="E6" s="1081" t="s">
        <v>2896</v>
      </c>
      <c r="F6" s="1081" t="s">
        <v>2897</v>
      </c>
      <c r="G6" s="1081" t="s">
        <v>2898</v>
      </c>
      <c r="H6" s="1081" t="s">
        <v>2994</v>
      </c>
      <c r="I6" s="555" t="s">
        <v>2992</v>
      </c>
      <c r="J6" s="555" t="s">
        <v>2993</v>
      </c>
      <c r="K6" s="555" t="s">
        <v>2896</v>
      </c>
      <c r="L6" s="555" t="s">
        <v>2897</v>
      </c>
      <c r="M6" s="555" t="s">
        <v>2898</v>
      </c>
      <c r="N6" s="555" t="s">
        <v>2994</v>
      </c>
      <c r="O6" s="556" t="s">
        <v>3161</v>
      </c>
      <c r="P6" s="556" t="s">
        <v>3162</v>
      </c>
      <c r="Q6" s="1100" t="s">
        <v>1010</v>
      </c>
      <c r="R6" s="639" t="s">
        <v>3223</v>
      </c>
      <c r="S6" s="639" t="s">
        <v>3224</v>
      </c>
      <c r="T6" s="1099" t="s">
        <v>3225</v>
      </c>
    </row>
    <row r="7" spans="1:20" ht="17.100000000000001" customHeight="1">
      <c r="A7" s="921" t="s">
        <v>1367</v>
      </c>
      <c r="B7" s="921"/>
      <c r="C7" s="562">
        <f>C8+C10+C12</f>
        <v>82</v>
      </c>
      <c r="D7" s="562">
        <f t="shared" ref="D7:T7" si="0">D8+D10+D12</f>
        <v>5</v>
      </c>
      <c r="E7" s="562">
        <f t="shared" si="0"/>
        <v>12</v>
      </c>
      <c r="F7" s="562">
        <f t="shared" si="0"/>
        <v>13</v>
      </c>
      <c r="G7" s="562">
        <f t="shared" si="0"/>
        <v>4</v>
      </c>
      <c r="H7" s="562">
        <f t="shared" si="0"/>
        <v>109</v>
      </c>
      <c r="I7" s="562">
        <f t="shared" si="0"/>
        <v>5</v>
      </c>
      <c r="J7" s="562">
        <f t="shared" si="0"/>
        <v>0</v>
      </c>
      <c r="K7" s="562">
        <f t="shared" si="0"/>
        <v>0</v>
      </c>
      <c r="L7" s="562">
        <f t="shared" si="0"/>
        <v>0</v>
      </c>
      <c r="M7" s="562">
        <f t="shared" si="0"/>
        <v>0</v>
      </c>
      <c r="N7" s="562">
        <f t="shared" si="0"/>
        <v>1</v>
      </c>
      <c r="O7" s="562">
        <f t="shared" si="0"/>
        <v>225</v>
      </c>
      <c r="P7" s="562">
        <f t="shared" si="0"/>
        <v>6</v>
      </c>
      <c r="Q7" s="562">
        <f t="shared" si="0"/>
        <v>231</v>
      </c>
      <c r="R7" s="562">
        <f t="shared" si="0"/>
        <v>1</v>
      </c>
      <c r="S7" s="562">
        <f t="shared" si="0"/>
        <v>0</v>
      </c>
      <c r="T7" s="562">
        <f t="shared" si="0"/>
        <v>1</v>
      </c>
    </row>
    <row r="8" spans="1:20" ht="17.100000000000001" customHeight="1">
      <c r="A8" s="922" t="s">
        <v>2971</v>
      </c>
      <c r="B8" s="923"/>
      <c r="C8" s="563">
        <f>C9</f>
        <v>10</v>
      </c>
      <c r="D8" s="563">
        <f t="shared" ref="D8:T8" si="1">D9</f>
        <v>0</v>
      </c>
      <c r="E8" s="563">
        <f t="shared" si="1"/>
        <v>3</v>
      </c>
      <c r="F8" s="563">
        <f t="shared" si="1"/>
        <v>0</v>
      </c>
      <c r="G8" s="563">
        <f t="shared" si="1"/>
        <v>0</v>
      </c>
      <c r="H8" s="563">
        <f t="shared" si="1"/>
        <v>8</v>
      </c>
      <c r="I8" s="563">
        <f t="shared" si="1"/>
        <v>4</v>
      </c>
      <c r="J8" s="563">
        <f t="shared" si="1"/>
        <v>0</v>
      </c>
      <c r="K8" s="563">
        <f t="shared" si="1"/>
        <v>0</v>
      </c>
      <c r="L8" s="563">
        <f t="shared" si="1"/>
        <v>0</v>
      </c>
      <c r="M8" s="563">
        <f t="shared" si="1"/>
        <v>0</v>
      </c>
      <c r="N8" s="563">
        <f t="shared" si="1"/>
        <v>0</v>
      </c>
      <c r="O8" s="563">
        <f t="shared" si="1"/>
        <v>21</v>
      </c>
      <c r="P8" s="563">
        <f t="shared" si="1"/>
        <v>4</v>
      </c>
      <c r="Q8" s="564">
        <f t="shared" si="1"/>
        <v>25</v>
      </c>
      <c r="R8" s="565">
        <f t="shared" si="1"/>
        <v>0</v>
      </c>
      <c r="S8" s="565">
        <f t="shared" si="1"/>
        <v>0</v>
      </c>
      <c r="T8" s="562">
        <f t="shared" si="1"/>
        <v>0</v>
      </c>
    </row>
    <row r="9" spans="1:20" hidden="1" outlineLevel="1">
      <c r="A9" s="566" t="s">
        <v>1369</v>
      </c>
      <c r="B9" s="566" t="s">
        <v>1370</v>
      </c>
      <c r="C9" s="567">
        <v>10</v>
      </c>
      <c r="D9" s="568">
        <v>0</v>
      </c>
      <c r="E9" s="567">
        <v>3</v>
      </c>
      <c r="F9" s="567">
        <v>0</v>
      </c>
      <c r="G9" s="568">
        <v>0</v>
      </c>
      <c r="H9" s="569">
        <v>8</v>
      </c>
      <c r="I9" s="568">
        <v>4</v>
      </c>
      <c r="J9" s="568">
        <v>0</v>
      </c>
      <c r="K9" s="568">
        <v>0</v>
      </c>
      <c r="L9" s="568">
        <v>0</v>
      </c>
      <c r="M9" s="568">
        <v>0</v>
      </c>
      <c r="N9" s="568">
        <v>0</v>
      </c>
      <c r="O9" s="569">
        <f>SUM(C9:H9)</f>
        <v>21</v>
      </c>
      <c r="P9" s="570">
        <f>SUM(I9:N9)</f>
        <v>4</v>
      </c>
      <c r="Q9" s="569">
        <f>+P9+O9</f>
        <v>25</v>
      </c>
      <c r="R9" s="569">
        <v>0</v>
      </c>
      <c r="S9" s="569">
        <v>0</v>
      </c>
      <c r="T9" s="569">
        <f>+S9+R9</f>
        <v>0</v>
      </c>
    </row>
    <row r="10" spans="1:20" ht="17.100000000000001" customHeight="1" collapsed="1">
      <c r="A10" s="922" t="s">
        <v>2972</v>
      </c>
      <c r="B10" s="923"/>
      <c r="C10" s="565">
        <f>C11</f>
        <v>28</v>
      </c>
      <c r="D10" s="565">
        <f t="shared" ref="D10:T10" si="2">D11</f>
        <v>0</v>
      </c>
      <c r="E10" s="565">
        <f t="shared" si="2"/>
        <v>2</v>
      </c>
      <c r="F10" s="565">
        <f t="shared" si="2"/>
        <v>2</v>
      </c>
      <c r="G10" s="565">
        <f t="shared" si="2"/>
        <v>1</v>
      </c>
      <c r="H10" s="565">
        <f t="shared" si="2"/>
        <v>23</v>
      </c>
      <c r="I10" s="565">
        <f t="shared" si="2"/>
        <v>1</v>
      </c>
      <c r="J10" s="565">
        <f t="shared" si="2"/>
        <v>0</v>
      </c>
      <c r="K10" s="565">
        <f t="shared" si="2"/>
        <v>0</v>
      </c>
      <c r="L10" s="565">
        <f t="shared" si="2"/>
        <v>0</v>
      </c>
      <c r="M10" s="565">
        <f t="shared" si="2"/>
        <v>0</v>
      </c>
      <c r="N10" s="565">
        <f t="shared" si="2"/>
        <v>0</v>
      </c>
      <c r="O10" s="565">
        <f t="shared" si="2"/>
        <v>56</v>
      </c>
      <c r="P10" s="565">
        <f t="shared" si="2"/>
        <v>1</v>
      </c>
      <c r="Q10" s="562">
        <f t="shared" si="2"/>
        <v>57</v>
      </c>
      <c r="R10" s="565">
        <f t="shared" si="2"/>
        <v>1</v>
      </c>
      <c r="S10" s="565">
        <f t="shared" si="2"/>
        <v>0</v>
      </c>
      <c r="T10" s="562">
        <f t="shared" si="2"/>
        <v>1</v>
      </c>
    </row>
    <row r="11" spans="1:20" ht="25.5" hidden="1" outlineLevel="1">
      <c r="A11" s="566" t="s">
        <v>1372</v>
      </c>
      <c r="B11" s="566" t="s">
        <v>1373</v>
      </c>
      <c r="C11" s="569">
        <v>28</v>
      </c>
      <c r="D11" s="570">
        <v>0</v>
      </c>
      <c r="E11" s="569">
        <v>2</v>
      </c>
      <c r="F11" s="569">
        <v>2</v>
      </c>
      <c r="G11" s="569">
        <v>1</v>
      </c>
      <c r="H11" s="569">
        <v>23</v>
      </c>
      <c r="I11" s="569">
        <v>1</v>
      </c>
      <c r="J11" s="570">
        <v>0</v>
      </c>
      <c r="K11" s="569">
        <v>0</v>
      </c>
      <c r="L11" s="569">
        <v>0</v>
      </c>
      <c r="M11" s="570">
        <v>0</v>
      </c>
      <c r="N11" s="570">
        <v>0</v>
      </c>
      <c r="O11" s="569">
        <f>SUM(C11:H11)</f>
        <v>56</v>
      </c>
      <c r="P11" s="570">
        <f>SUM(I11:N11)</f>
        <v>1</v>
      </c>
      <c r="Q11" s="569">
        <f>+P11+O11</f>
        <v>57</v>
      </c>
      <c r="R11" s="569">
        <v>1</v>
      </c>
      <c r="S11" s="569">
        <v>0</v>
      </c>
      <c r="T11" s="569">
        <f>+S11+R11</f>
        <v>1</v>
      </c>
    </row>
    <row r="12" spans="1:20" ht="17.100000000000001" customHeight="1" collapsed="1">
      <c r="A12" s="922" t="s">
        <v>2973</v>
      </c>
      <c r="B12" s="923"/>
      <c r="C12" s="571">
        <f>C13</f>
        <v>44</v>
      </c>
      <c r="D12" s="571">
        <f t="shared" ref="D12:T12" si="3">D13</f>
        <v>5</v>
      </c>
      <c r="E12" s="571">
        <f t="shared" si="3"/>
        <v>7</v>
      </c>
      <c r="F12" s="571">
        <f t="shared" si="3"/>
        <v>11</v>
      </c>
      <c r="G12" s="571">
        <f t="shared" si="3"/>
        <v>3</v>
      </c>
      <c r="H12" s="571">
        <f t="shared" si="3"/>
        <v>78</v>
      </c>
      <c r="I12" s="571">
        <f t="shared" si="3"/>
        <v>0</v>
      </c>
      <c r="J12" s="571">
        <f t="shared" si="3"/>
        <v>0</v>
      </c>
      <c r="K12" s="571">
        <f t="shared" si="3"/>
        <v>0</v>
      </c>
      <c r="L12" s="571">
        <f t="shared" si="3"/>
        <v>0</v>
      </c>
      <c r="M12" s="571">
        <f t="shared" si="3"/>
        <v>0</v>
      </c>
      <c r="N12" s="571">
        <f t="shared" si="3"/>
        <v>1</v>
      </c>
      <c r="O12" s="571">
        <f t="shared" si="3"/>
        <v>148</v>
      </c>
      <c r="P12" s="571">
        <f t="shared" si="3"/>
        <v>1</v>
      </c>
      <c r="Q12" s="572">
        <f t="shared" si="3"/>
        <v>149</v>
      </c>
      <c r="R12" s="571">
        <f t="shared" si="3"/>
        <v>0</v>
      </c>
      <c r="S12" s="571">
        <f t="shared" si="3"/>
        <v>0</v>
      </c>
      <c r="T12" s="572">
        <f t="shared" si="3"/>
        <v>0</v>
      </c>
    </row>
    <row r="13" spans="1:20" ht="25.5" hidden="1" outlineLevel="1">
      <c r="A13" s="566" t="s">
        <v>1375</v>
      </c>
      <c r="B13" s="566" t="s">
        <v>1376</v>
      </c>
      <c r="C13" s="567">
        <v>44</v>
      </c>
      <c r="D13" s="567">
        <v>5</v>
      </c>
      <c r="E13" s="567">
        <v>7</v>
      </c>
      <c r="F13" s="567">
        <v>11</v>
      </c>
      <c r="G13" s="567">
        <v>3</v>
      </c>
      <c r="H13" s="569">
        <v>78</v>
      </c>
      <c r="I13" s="567">
        <v>0</v>
      </c>
      <c r="J13" s="568">
        <v>0</v>
      </c>
      <c r="K13" s="568">
        <v>0</v>
      </c>
      <c r="L13" s="568">
        <v>0</v>
      </c>
      <c r="M13" s="568">
        <v>0</v>
      </c>
      <c r="N13" s="568">
        <v>1</v>
      </c>
      <c r="O13" s="569">
        <f>SUM(C13:H13)</f>
        <v>148</v>
      </c>
      <c r="P13" s="570">
        <f>SUM(I13:N13)</f>
        <v>1</v>
      </c>
      <c r="Q13" s="569">
        <f>+P13+O13</f>
        <v>149</v>
      </c>
      <c r="R13" s="569">
        <v>0</v>
      </c>
      <c r="S13" s="569">
        <v>0</v>
      </c>
      <c r="T13" s="569">
        <f>+S13+R13</f>
        <v>0</v>
      </c>
    </row>
    <row r="14" spans="1:20" ht="17.100000000000001" customHeight="1" collapsed="1">
      <c r="A14" s="921" t="s">
        <v>1377</v>
      </c>
      <c r="B14" s="921"/>
      <c r="C14" s="562">
        <f>C15+C21+C29+C44</f>
        <v>1456</v>
      </c>
      <c r="D14" s="562">
        <f t="shared" ref="D14:T14" si="4">D15+D21+D29+D44</f>
        <v>51</v>
      </c>
      <c r="E14" s="562">
        <f t="shared" si="4"/>
        <v>88</v>
      </c>
      <c r="F14" s="562">
        <f t="shared" si="4"/>
        <v>116</v>
      </c>
      <c r="G14" s="562">
        <f t="shared" si="4"/>
        <v>21</v>
      </c>
      <c r="H14" s="562">
        <f t="shared" si="4"/>
        <v>861</v>
      </c>
      <c r="I14" s="562">
        <f t="shared" si="4"/>
        <v>284</v>
      </c>
      <c r="J14" s="562">
        <f t="shared" si="4"/>
        <v>8</v>
      </c>
      <c r="K14" s="562">
        <f t="shared" si="4"/>
        <v>8</v>
      </c>
      <c r="L14" s="562">
        <f t="shared" si="4"/>
        <v>24</v>
      </c>
      <c r="M14" s="562">
        <f t="shared" si="4"/>
        <v>2</v>
      </c>
      <c r="N14" s="562">
        <f t="shared" si="4"/>
        <v>82</v>
      </c>
      <c r="O14" s="562">
        <f t="shared" si="4"/>
        <v>2593</v>
      </c>
      <c r="P14" s="562">
        <f t="shared" si="4"/>
        <v>408</v>
      </c>
      <c r="Q14" s="562">
        <f t="shared" si="4"/>
        <v>3001</v>
      </c>
      <c r="R14" s="562">
        <f t="shared" si="4"/>
        <v>23</v>
      </c>
      <c r="S14" s="562">
        <f t="shared" si="4"/>
        <v>1</v>
      </c>
      <c r="T14" s="562">
        <f t="shared" si="4"/>
        <v>24</v>
      </c>
    </row>
    <row r="15" spans="1:20" ht="17.100000000000001" customHeight="1">
      <c r="A15" s="923" t="s">
        <v>1378</v>
      </c>
      <c r="B15" s="923"/>
      <c r="C15" s="565">
        <f>SUM(C16:C20)</f>
        <v>166</v>
      </c>
      <c r="D15" s="565">
        <f t="shared" ref="D15:T15" si="5">SUM(D16:D20)</f>
        <v>1</v>
      </c>
      <c r="E15" s="565">
        <f t="shared" si="5"/>
        <v>4</v>
      </c>
      <c r="F15" s="565">
        <f t="shared" si="5"/>
        <v>8</v>
      </c>
      <c r="G15" s="565">
        <f t="shared" si="5"/>
        <v>4</v>
      </c>
      <c r="H15" s="565">
        <f t="shared" si="5"/>
        <v>101</v>
      </c>
      <c r="I15" s="565">
        <f t="shared" si="5"/>
        <v>18</v>
      </c>
      <c r="J15" s="565">
        <f t="shared" si="5"/>
        <v>2</v>
      </c>
      <c r="K15" s="565">
        <f t="shared" si="5"/>
        <v>0</v>
      </c>
      <c r="L15" s="565">
        <f t="shared" si="5"/>
        <v>1</v>
      </c>
      <c r="M15" s="565">
        <f t="shared" si="5"/>
        <v>0</v>
      </c>
      <c r="N15" s="565">
        <f t="shared" si="5"/>
        <v>12</v>
      </c>
      <c r="O15" s="565">
        <f t="shared" si="5"/>
        <v>284</v>
      </c>
      <c r="P15" s="565">
        <f t="shared" si="5"/>
        <v>33</v>
      </c>
      <c r="Q15" s="562">
        <f t="shared" si="5"/>
        <v>317</v>
      </c>
      <c r="R15" s="565">
        <f t="shared" si="5"/>
        <v>4</v>
      </c>
      <c r="S15" s="565">
        <f t="shared" si="5"/>
        <v>0</v>
      </c>
      <c r="T15" s="562">
        <f t="shared" si="5"/>
        <v>4</v>
      </c>
    </row>
    <row r="16" spans="1:20" ht="11.25" hidden="1" customHeight="1" outlineLevel="1">
      <c r="A16" s="924" t="s">
        <v>1379</v>
      </c>
      <c r="B16" s="566" t="s">
        <v>1380</v>
      </c>
      <c r="C16" s="569">
        <v>10</v>
      </c>
      <c r="D16" s="570">
        <v>0</v>
      </c>
      <c r="E16" s="570">
        <v>0</v>
      </c>
      <c r="F16" s="570">
        <v>1</v>
      </c>
      <c r="G16" s="570">
        <v>0</v>
      </c>
      <c r="H16" s="569">
        <v>3</v>
      </c>
      <c r="I16" s="570">
        <v>5</v>
      </c>
      <c r="J16" s="570">
        <v>0</v>
      </c>
      <c r="K16" s="570">
        <v>0</v>
      </c>
      <c r="L16" s="570">
        <v>0</v>
      </c>
      <c r="M16" s="570">
        <v>0</v>
      </c>
      <c r="N16" s="570">
        <v>1</v>
      </c>
      <c r="O16" s="569">
        <f t="shared" ref="O16:O20" si="6">SUM(C16:H16)</f>
        <v>14</v>
      </c>
      <c r="P16" s="570">
        <f t="shared" ref="P16:P20" si="7">SUM(I16:N16)</f>
        <v>6</v>
      </c>
      <c r="Q16" s="569">
        <f t="shared" ref="Q16:Q20" si="8">+P16+O16</f>
        <v>20</v>
      </c>
      <c r="R16" s="569">
        <v>0</v>
      </c>
      <c r="S16" s="569">
        <v>0</v>
      </c>
      <c r="T16" s="569">
        <f t="shared" ref="T16:T20" si="9">+S16+R16</f>
        <v>0</v>
      </c>
    </row>
    <row r="17" spans="1:20" hidden="1" outlineLevel="1">
      <c r="A17" s="924"/>
      <c r="B17" s="566" t="s">
        <v>1381</v>
      </c>
      <c r="C17" s="567">
        <v>11</v>
      </c>
      <c r="D17" s="568">
        <v>0</v>
      </c>
      <c r="E17" s="567">
        <v>1</v>
      </c>
      <c r="F17" s="568">
        <v>1</v>
      </c>
      <c r="G17" s="568">
        <v>0</v>
      </c>
      <c r="H17" s="569">
        <v>4</v>
      </c>
      <c r="I17" s="567">
        <v>0</v>
      </c>
      <c r="J17" s="568">
        <v>0</v>
      </c>
      <c r="K17" s="568">
        <v>0</v>
      </c>
      <c r="L17" s="568">
        <v>0</v>
      </c>
      <c r="M17" s="568">
        <v>0</v>
      </c>
      <c r="N17" s="568">
        <v>0</v>
      </c>
      <c r="O17" s="569">
        <f>SUM(C17:I17)</f>
        <v>17</v>
      </c>
      <c r="P17" s="570">
        <f t="shared" si="7"/>
        <v>0</v>
      </c>
      <c r="Q17" s="569">
        <f t="shared" si="8"/>
        <v>17</v>
      </c>
      <c r="R17" s="569">
        <v>0</v>
      </c>
      <c r="S17" s="569">
        <v>0</v>
      </c>
      <c r="T17" s="569">
        <f t="shared" si="9"/>
        <v>0</v>
      </c>
    </row>
    <row r="18" spans="1:20" hidden="1" outlineLevel="1">
      <c r="A18" s="924"/>
      <c r="B18" s="566" t="s">
        <v>1382</v>
      </c>
      <c r="C18" s="570">
        <v>0</v>
      </c>
      <c r="D18" s="570">
        <v>0</v>
      </c>
      <c r="E18" s="570">
        <v>0</v>
      </c>
      <c r="F18" s="570">
        <v>0</v>
      </c>
      <c r="G18" s="570">
        <v>0</v>
      </c>
      <c r="H18" s="570">
        <v>1</v>
      </c>
      <c r="I18" s="570">
        <v>0</v>
      </c>
      <c r="J18" s="570">
        <v>0</v>
      </c>
      <c r="K18" s="570">
        <v>0</v>
      </c>
      <c r="L18" s="570">
        <v>0</v>
      </c>
      <c r="M18" s="570">
        <v>0</v>
      </c>
      <c r="N18" s="570">
        <v>0</v>
      </c>
      <c r="O18" s="569">
        <f>SUM(C18:N18)</f>
        <v>1</v>
      </c>
      <c r="P18" s="570">
        <f t="shared" si="7"/>
        <v>0</v>
      </c>
      <c r="Q18" s="569">
        <f t="shared" si="8"/>
        <v>1</v>
      </c>
      <c r="R18" s="569">
        <v>0</v>
      </c>
      <c r="S18" s="569">
        <v>0</v>
      </c>
      <c r="T18" s="569">
        <f t="shared" si="9"/>
        <v>0</v>
      </c>
    </row>
    <row r="19" spans="1:20" ht="25.5" hidden="1" outlineLevel="1">
      <c r="A19" s="924"/>
      <c r="B19" s="566" t="s">
        <v>1383</v>
      </c>
      <c r="C19" s="567">
        <v>21</v>
      </c>
      <c r="D19" s="568">
        <v>0</v>
      </c>
      <c r="E19" s="568">
        <v>0</v>
      </c>
      <c r="F19" s="567">
        <v>2</v>
      </c>
      <c r="G19" s="568">
        <v>0</v>
      </c>
      <c r="H19" s="569">
        <v>13</v>
      </c>
      <c r="I19" s="567">
        <v>4</v>
      </c>
      <c r="J19" s="567">
        <v>0</v>
      </c>
      <c r="K19" s="568">
        <v>0</v>
      </c>
      <c r="L19" s="568">
        <v>1</v>
      </c>
      <c r="M19" s="568">
        <v>0</v>
      </c>
      <c r="N19" s="569">
        <v>3</v>
      </c>
      <c r="O19" s="569">
        <f t="shared" si="6"/>
        <v>36</v>
      </c>
      <c r="P19" s="570">
        <f t="shared" si="7"/>
        <v>8</v>
      </c>
      <c r="Q19" s="569">
        <f t="shared" si="8"/>
        <v>44</v>
      </c>
      <c r="R19" s="569">
        <v>2</v>
      </c>
      <c r="S19" s="569">
        <v>0</v>
      </c>
      <c r="T19" s="569">
        <f t="shared" si="9"/>
        <v>2</v>
      </c>
    </row>
    <row r="20" spans="1:20" hidden="1" outlineLevel="1">
      <c r="A20" s="566" t="s">
        <v>1384</v>
      </c>
      <c r="B20" s="566" t="s">
        <v>1385</v>
      </c>
      <c r="C20" s="569">
        <v>124</v>
      </c>
      <c r="D20" s="569">
        <v>1</v>
      </c>
      <c r="E20" s="569">
        <v>3</v>
      </c>
      <c r="F20" s="569">
        <v>4</v>
      </c>
      <c r="G20" s="569">
        <v>4</v>
      </c>
      <c r="H20" s="569">
        <v>80</v>
      </c>
      <c r="I20" s="569">
        <v>9</v>
      </c>
      <c r="J20" s="569">
        <v>2</v>
      </c>
      <c r="K20" s="570">
        <v>0</v>
      </c>
      <c r="L20" s="569">
        <v>0</v>
      </c>
      <c r="M20" s="570">
        <v>0</v>
      </c>
      <c r="N20" s="569">
        <v>8</v>
      </c>
      <c r="O20" s="569">
        <f t="shared" si="6"/>
        <v>216</v>
      </c>
      <c r="P20" s="570">
        <f t="shared" si="7"/>
        <v>19</v>
      </c>
      <c r="Q20" s="569">
        <f t="shared" si="8"/>
        <v>235</v>
      </c>
      <c r="R20" s="569">
        <v>2</v>
      </c>
      <c r="S20" s="569">
        <v>0</v>
      </c>
      <c r="T20" s="569">
        <f t="shared" si="9"/>
        <v>2</v>
      </c>
    </row>
    <row r="21" spans="1:20" ht="17.100000000000001" customHeight="1" collapsed="1">
      <c r="A21" s="923" t="s">
        <v>1386</v>
      </c>
      <c r="B21" s="923"/>
      <c r="C21" s="571">
        <f>SUM(C22:C28)</f>
        <v>894</v>
      </c>
      <c r="D21" s="571">
        <f t="shared" ref="D21:T21" si="10">SUM(D22:D28)</f>
        <v>39</v>
      </c>
      <c r="E21" s="571">
        <f t="shared" si="10"/>
        <v>63</v>
      </c>
      <c r="F21" s="571">
        <f t="shared" si="10"/>
        <v>78</v>
      </c>
      <c r="G21" s="571">
        <f t="shared" si="10"/>
        <v>14</v>
      </c>
      <c r="H21" s="571">
        <f t="shared" si="10"/>
        <v>570</v>
      </c>
      <c r="I21" s="571">
        <f t="shared" si="10"/>
        <v>145</v>
      </c>
      <c r="J21" s="571">
        <f t="shared" si="10"/>
        <v>5</v>
      </c>
      <c r="K21" s="571">
        <f t="shared" si="10"/>
        <v>5</v>
      </c>
      <c r="L21" s="571">
        <f t="shared" si="10"/>
        <v>11</v>
      </c>
      <c r="M21" s="571">
        <f t="shared" si="10"/>
        <v>1</v>
      </c>
      <c r="N21" s="571">
        <f t="shared" si="10"/>
        <v>38</v>
      </c>
      <c r="O21" s="571">
        <f t="shared" si="10"/>
        <v>1658</v>
      </c>
      <c r="P21" s="571">
        <f t="shared" si="10"/>
        <v>205</v>
      </c>
      <c r="Q21" s="572">
        <f t="shared" si="10"/>
        <v>1863</v>
      </c>
      <c r="R21" s="571">
        <f t="shared" si="10"/>
        <v>15</v>
      </c>
      <c r="S21" s="571">
        <f t="shared" si="10"/>
        <v>1</v>
      </c>
      <c r="T21" s="572">
        <f t="shared" si="10"/>
        <v>16</v>
      </c>
    </row>
    <row r="22" spans="1:20" ht="11.25" hidden="1" customHeight="1" outlineLevel="1">
      <c r="A22" s="924" t="s">
        <v>1387</v>
      </c>
      <c r="B22" s="566" t="s">
        <v>1388</v>
      </c>
      <c r="C22" s="567">
        <v>80</v>
      </c>
      <c r="D22" s="568">
        <v>8</v>
      </c>
      <c r="E22" s="567">
        <v>8</v>
      </c>
      <c r="F22" s="567">
        <v>10</v>
      </c>
      <c r="G22" s="568">
        <v>1</v>
      </c>
      <c r="H22" s="569">
        <v>61</v>
      </c>
      <c r="I22" s="567">
        <v>13</v>
      </c>
      <c r="J22" s="567">
        <v>0</v>
      </c>
      <c r="K22" s="568">
        <v>0</v>
      </c>
      <c r="L22" s="568">
        <v>1</v>
      </c>
      <c r="M22" s="568">
        <v>0</v>
      </c>
      <c r="N22" s="569">
        <v>6</v>
      </c>
      <c r="O22" s="569">
        <f t="shared" ref="O22:O28" si="11">SUM(C22:H22)</f>
        <v>168</v>
      </c>
      <c r="P22" s="570">
        <f t="shared" ref="P22:P28" si="12">SUM(I22:N22)</f>
        <v>20</v>
      </c>
      <c r="Q22" s="569">
        <f t="shared" ref="Q22:Q28" si="13">+P22+O22</f>
        <v>188</v>
      </c>
      <c r="R22" s="569">
        <v>1</v>
      </c>
      <c r="S22" s="569">
        <v>0</v>
      </c>
      <c r="T22" s="569">
        <f t="shared" ref="T22:T28" si="14">+S22+R22</f>
        <v>1</v>
      </c>
    </row>
    <row r="23" spans="1:20" hidden="1" outlineLevel="1">
      <c r="A23" s="924"/>
      <c r="B23" s="566" t="s">
        <v>1389</v>
      </c>
      <c r="C23" s="569">
        <v>353</v>
      </c>
      <c r="D23" s="569">
        <v>14</v>
      </c>
      <c r="E23" s="569">
        <v>29</v>
      </c>
      <c r="F23" s="569">
        <v>35</v>
      </c>
      <c r="G23" s="569">
        <v>6</v>
      </c>
      <c r="H23" s="569">
        <v>232</v>
      </c>
      <c r="I23" s="569">
        <v>42</v>
      </c>
      <c r="J23" s="569">
        <v>4</v>
      </c>
      <c r="K23" s="569">
        <v>2</v>
      </c>
      <c r="L23" s="569">
        <v>4</v>
      </c>
      <c r="M23" s="570">
        <v>1</v>
      </c>
      <c r="N23" s="569">
        <v>15</v>
      </c>
      <c r="O23" s="569">
        <f t="shared" si="11"/>
        <v>669</v>
      </c>
      <c r="P23" s="570">
        <f t="shared" si="12"/>
        <v>68</v>
      </c>
      <c r="Q23" s="569">
        <f t="shared" si="13"/>
        <v>737</v>
      </c>
      <c r="R23" s="569">
        <v>1</v>
      </c>
      <c r="S23" s="569">
        <v>0</v>
      </c>
      <c r="T23" s="569">
        <f t="shared" si="14"/>
        <v>1</v>
      </c>
    </row>
    <row r="24" spans="1:20" hidden="1" outlineLevel="1">
      <c r="A24" s="924"/>
      <c r="B24" s="566" t="s">
        <v>1390</v>
      </c>
      <c r="C24" s="567">
        <v>7</v>
      </c>
      <c r="D24" s="568">
        <v>1</v>
      </c>
      <c r="E24" s="568">
        <v>0</v>
      </c>
      <c r="F24" s="568">
        <v>0</v>
      </c>
      <c r="G24" s="568">
        <v>0</v>
      </c>
      <c r="H24" s="569">
        <v>5</v>
      </c>
      <c r="I24" s="568">
        <v>1</v>
      </c>
      <c r="J24" s="568">
        <v>0</v>
      </c>
      <c r="K24" s="568">
        <v>0</v>
      </c>
      <c r="L24" s="568">
        <v>0</v>
      </c>
      <c r="M24" s="568">
        <v>0</v>
      </c>
      <c r="N24" s="569">
        <v>0</v>
      </c>
      <c r="O24" s="569">
        <f t="shared" si="11"/>
        <v>13</v>
      </c>
      <c r="P24" s="570">
        <f t="shared" si="12"/>
        <v>1</v>
      </c>
      <c r="Q24" s="569">
        <f t="shared" si="13"/>
        <v>14</v>
      </c>
      <c r="R24" s="569">
        <v>0</v>
      </c>
      <c r="S24" s="569">
        <v>0</v>
      </c>
      <c r="T24" s="569">
        <f t="shared" si="14"/>
        <v>0</v>
      </c>
    </row>
    <row r="25" spans="1:20" ht="38.25" hidden="1" outlineLevel="1">
      <c r="A25" s="924"/>
      <c r="B25" s="566" t="s">
        <v>1391</v>
      </c>
      <c r="C25" s="569">
        <v>322</v>
      </c>
      <c r="D25" s="569">
        <v>9</v>
      </c>
      <c r="E25" s="569">
        <v>20</v>
      </c>
      <c r="F25" s="569">
        <v>28</v>
      </c>
      <c r="G25" s="569">
        <v>7</v>
      </c>
      <c r="H25" s="569">
        <v>196</v>
      </c>
      <c r="I25" s="569">
        <v>47</v>
      </c>
      <c r="J25" s="570">
        <v>0</v>
      </c>
      <c r="K25" s="570">
        <v>1</v>
      </c>
      <c r="L25" s="569">
        <v>4</v>
      </c>
      <c r="M25" s="569">
        <v>0</v>
      </c>
      <c r="N25" s="569">
        <v>14</v>
      </c>
      <c r="O25" s="569">
        <f t="shared" si="11"/>
        <v>582</v>
      </c>
      <c r="P25" s="570">
        <f t="shared" si="12"/>
        <v>66</v>
      </c>
      <c r="Q25" s="569">
        <f t="shared" si="13"/>
        <v>648</v>
      </c>
      <c r="R25" s="569">
        <v>9</v>
      </c>
      <c r="S25" s="569">
        <v>1</v>
      </c>
      <c r="T25" s="569">
        <f t="shared" si="14"/>
        <v>10</v>
      </c>
    </row>
    <row r="26" spans="1:20" ht="11.25" hidden="1" customHeight="1" outlineLevel="1">
      <c r="A26" s="924" t="s">
        <v>1392</v>
      </c>
      <c r="B26" s="566" t="s">
        <v>1393</v>
      </c>
      <c r="C26" s="567">
        <v>118</v>
      </c>
      <c r="D26" s="567">
        <v>7</v>
      </c>
      <c r="E26" s="567">
        <v>5</v>
      </c>
      <c r="F26" s="567">
        <v>5</v>
      </c>
      <c r="G26" s="567">
        <v>0</v>
      </c>
      <c r="H26" s="569">
        <v>70</v>
      </c>
      <c r="I26" s="567">
        <v>41</v>
      </c>
      <c r="J26" s="568">
        <v>1</v>
      </c>
      <c r="K26" s="567">
        <v>2</v>
      </c>
      <c r="L26" s="567">
        <v>2</v>
      </c>
      <c r="M26" s="568">
        <v>0</v>
      </c>
      <c r="N26" s="569">
        <v>3</v>
      </c>
      <c r="O26" s="569">
        <f t="shared" si="11"/>
        <v>205</v>
      </c>
      <c r="P26" s="570">
        <f t="shared" si="12"/>
        <v>49</v>
      </c>
      <c r="Q26" s="569">
        <f t="shared" si="13"/>
        <v>254</v>
      </c>
      <c r="R26" s="569">
        <v>4</v>
      </c>
      <c r="S26" s="569">
        <v>0</v>
      </c>
      <c r="T26" s="569">
        <f t="shared" si="14"/>
        <v>4</v>
      </c>
    </row>
    <row r="27" spans="1:20" ht="25.5" hidden="1" outlineLevel="1">
      <c r="A27" s="924"/>
      <c r="B27" s="566" t="s">
        <v>1394</v>
      </c>
      <c r="C27" s="569">
        <v>5</v>
      </c>
      <c r="D27" s="570">
        <v>0</v>
      </c>
      <c r="E27" s="570">
        <v>0</v>
      </c>
      <c r="F27" s="570">
        <v>0</v>
      </c>
      <c r="G27" s="570">
        <v>0</v>
      </c>
      <c r="H27" s="570">
        <v>2</v>
      </c>
      <c r="I27" s="570">
        <v>1</v>
      </c>
      <c r="J27" s="570">
        <v>0</v>
      </c>
      <c r="K27" s="570">
        <v>0</v>
      </c>
      <c r="L27" s="570">
        <v>0</v>
      </c>
      <c r="M27" s="570">
        <v>0</v>
      </c>
      <c r="N27" s="570">
        <v>0</v>
      </c>
      <c r="O27" s="569">
        <f t="shared" si="11"/>
        <v>7</v>
      </c>
      <c r="P27" s="570">
        <f t="shared" si="12"/>
        <v>1</v>
      </c>
      <c r="Q27" s="569">
        <f t="shared" si="13"/>
        <v>8</v>
      </c>
      <c r="R27" s="569">
        <v>0</v>
      </c>
      <c r="S27" s="569">
        <v>0</v>
      </c>
      <c r="T27" s="569">
        <f t="shared" si="14"/>
        <v>0</v>
      </c>
    </row>
    <row r="28" spans="1:20" ht="25.5" hidden="1" outlineLevel="1">
      <c r="A28" s="924"/>
      <c r="B28" s="566" t="s">
        <v>1395</v>
      </c>
      <c r="C28" s="567">
        <v>9</v>
      </c>
      <c r="D28" s="567">
        <v>0</v>
      </c>
      <c r="E28" s="567">
        <v>1</v>
      </c>
      <c r="F28" s="568">
        <v>0</v>
      </c>
      <c r="G28" s="568">
        <v>0</v>
      </c>
      <c r="H28" s="569">
        <v>4</v>
      </c>
      <c r="I28" s="567">
        <v>0</v>
      </c>
      <c r="J28" s="568">
        <v>0</v>
      </c>
      <c r="K28" s="568">
        <v>0</v>
      </c>
      <c r="L28" s="568">
        <v>0</v>
      </c>
      <c r="M28" s="568">
        <v>0</v>
      </c>
      <c r="N28" s="568">
        <v>0</v>
      </c>
      <c r="O28" s="569">
        <f t="shared" si="11"/>
        <v>14</v>
      </c>
      <c r="P28" s="570">
        <f t="shared" si="12"/>
        <v>0</v>
      </c>
      <c r="Q28" s="569">
        <f t="shared" si="13"/>
        <v>14</v>
      </c>
      <c r="R28" s="569">
        <v>0</v>
      </c>
      <c r="S28" s="569">
        <v>0</v>
      </c>
      <c r="T28" s="569">
        <f t="shared" si="14"/>
        <v>0</v>
      </c>
    </row>
    <row r="29" spans="1:20" ht="17.100000000000001" customHeight="1" collapsed="1">
      <c r="A29" s="923" t="s">
        <v>1396</v>
      </c>
      <c r="B29" s="923"/>
      <c r="C29" s="565">
        <f>SUM(C30:C43)</f>
        <v>199</v>
      </c>
      <c r="D29" s="565">
        <f t="shared" ref="D29:T29" si="15">SUM(D30:D43)</f>
        <v>9</v>
      </c>
      <c r="E29" s="565">
        <f t="shared" si="15"/>
        <v>10</v>
      </c>
      <c r="F29" s="565">
        <f t="shared" si="15"/>
        <v>21</v>
      </c>
      <c r="G29" s="565">
        <f t="shared" si="15"/>
        <v>2</v>
      </c>
      <c r="H29" s="565">
        <f t="shared" si="15"/>
        <v>130</v>
      </c>
      <c r="I29" s="565">
        <f t="shared" si="15"/>
        <v>30</v>
      </c>
      <c r="J29" s="565">
        <f t="shared" si="15"/>
        <v>1</v>
      </c>
      <c r="K29" s="565">
        <f t="shared" si="15"/>
        <v>0</v>
      </c>
      <c r="L29" s="565">
        <f t="shared" si="15"/>
        <v>6</v>
      </c>
      <c r="M29" s="565">
        <f t="shared" si="15"/>
        <v>0</v>
      </c>
      <c r="N29" s="565">
        <f t="shared" si="15"/>
        <v>19</v>
      </c>
      <c r="O29" s="565">
        <f t="shared" si="15"/>
        <v>371</v>
      </c>
      <c r="P29" s="565">
        <f t="shared" si="15"/>
        <v>56</v>
      </c>
      <c r="Q29" s="562">
        <f t="shared" si="15"/>
        <v>427</v>
      </c>
      <c r="R29" s="565">
        <f t="shared" si="15"/>
        <v>2</v>
      </c>
      <c r="S29" s="565">
        <f t="shared" si="15"/>
        <v>0</v>
      </c>
      <c r="T29" s="562">
        <f t="shared" si="15"/>
        <v>2</v>
      </c>
    </row>
    <row r="30" spans="1:20" ht="25.5" hidden="1" outlineLevel="1">
      <c r="A30" s="924" t="s">
        <v>1397</v>
      </c>
      <c r="B30" s="566" t="s">
        <v>1398</v>
      </c>
      <c r="C30" s="569">
        <v>3</v>
      </c>
      <c r="D30" s="570">
        <v>0</v>
      </c>
      <c r="E30" s="569">
        <v>0</v>
      </c>
      <c r="F30" s="570">
        <v>1</v>
      </c>
      <c r="G30" s="570">
        <v>0</v>
      </c>
      <c r="H30" s="569">
        <v>1</v>
      </c>
      <c r="I30" s="569">
        <v>2</v>
      </c>
      <c r="J30" s="570">
        <v>0</v>
      </c>
      <c r="K30" s="570">
        <v>0</v>
      </c>
      <c r="L30" s="570">
        <v>0</v>
      </c>
      <c r="M30" s="570">
        <v>0</v>
      </c>
      <c r="N30" s="570">
        <v>0</v>
      </c>
      <c r="O30" s="569">
        <f t="shared" ref="O30:O43" si="16">SUM(C30:H30)</f>
        <v>5</v>
      </c>
      <c r="P30" s="570">
        <f t="shared" ref="P30:P43" si="17">SUM(I30:N30)</f>
        <v>2</v>
      </c>
      <c r="Q30" s="569">
        <f t="shared" ref="Q30:Q43" si="18">+P30+O30</f>
        <v>7</v>
      </c>
      <c r="R30" s="569">
        <v>0</v>
      </c>
      <c r="S30" s="569">
        <v>0</v>
      </c>
      <c r="T30" s="569">
        <f t="shared" ref="T30:T43" si="19">+S30+R30</f>
        <v>0</v>
      </c>
    </row>
    <row r="31" spans="1:20" ht="25.5" hidden="1" outlineLevel="1">
      <c r="A31" s="924"/>
      <c r="B31" s="566" t="s">
        <v>1399</v>
      </c>
      <c r="C31" s="568">
        <v>0</v>
      </c>
      <c r="D31" s="568">
        <v>0</v>
      </c>
      <c r="E31" s="568">
        <v>0</v>
      </c>
      <c r="F31" s="568">
        <v>0</v>
      </c>
      <c r="G31" s="568">
        <v>0</v>
      </c>
      <c r="H31" s="568">
        <v>0</v>
      </c>
      <c r="I31" s="568">
        <v>0</v>
      </c>
      <c r="J31" s="568">
        <v>0</v>
      </c>
      <c r="K31" s="568">
        <v>0</v>
      </c>
      <c r="L31" s="568">
        <v>0</v>
      </c>
      <c r="M31" s="568">
        <v>0</v>
      </c>
      <c r="N31" s="568">
        <v>0</v>
      </c>
      <c r="O31" s="569">
        <f>SUM(C31:N31)</f>
        <v>0</v>
      </c>
      <c r="P31" s="570">
        <f t="shared" si="17"/>
        <v>0</v>
      </c>
      <c r="Q31" s="569">
        <f t="shared" si="18"/>
        <v>0</v>
      </c>
      <c r="R31" s="569">
        <v>0</v>
      </c>
      <c r="S31" s="569">
        <v>0</v>
      </c>
      <c r="T31" s="569">
        <f t="shared" si="19"/>
        <v>0</v>
      </c>
    </row>
    <row r="32" spans="1:20" ht="11.25" hidden="1" customHeight="1" outlineLevel="1">
      <c r="A32" s="924" t="s">
        <v>1400</v>
      </c>
      <c r="B32" s="566" t="s">
        <v>1401</v>
      </c>
      <c r="C32" s="569">
        <v>105</v>
      </c>
      <c r="D32" s="569">
        <v>5</v>
      </c>
      <c r="E32" s="569">
        <v>6</v>
      </c>
      <c r="F32" s="569">
        <v>12</v>
      </c>
      <c r="G32" s="569">
        <v>1</v>
      </c>
      <c r="H32" s="569">
        <v>78</v>
      </c>
      <c r="I32" s="569">
        <v>9</v>
      </c>
      <c r="J32" s="570">
        <v>1</v>
      </c>
      <c r="K32" s="569">
        <v>0</v>
      </c>
      <c r="L32" s="569">
        <v>2</v>
      </c>
      <c r="M32" s="570">
        <v>0</v>
      </c>
      <c r="N32" s="569">
        <v>6</v>
      </c>
      <c r="O32" s="569">
        <f t="shared" si="16"/>
        <v>207</v>
      </c>
      <c r="P32" s="570">
        <f t="shared" si="17"/>
        <v>18</v>
      </c>
      <c r="Q32" s="569">
        <f t="shared" si="18"/>
        <v>225</v>
      </c>
      <c r="R32" s="569">
        <v>1</v>
      </c>
      <c r="S32" s="569">
        <v>0</v>
      </c>
      <c r="T32" s="569">
        <f t="shared" si="19"/>
        <v>1</v>
      </c>
    </row>
    <row r="33" spans="1:20" hidden="1" outlineLevel="1">
      <c r="A33" s="924"/>
      <c r="B33" s="566" t="s">
        <v>1402</v>
      </c>
      <c r="C33" s="567">
        <v>13</v>
      </c>
      <c r="D33" s="568">
        <v>0</v>
      </c>
      <c r="E33" s="567">
        <v>0</v>
      </c>
      <c r="F33" s="568">
        <v>0</v>
      </c>
      <c r="G33" s="568">
        <v>0</v>
      </c>
      <c r="H33" s="569">
        <v>3</v>
      </c>
      <c r="I33" s="568">
        <v>0</v>
      </c>
      <c r="J33" s="568">
        <v>0</v>
      </c>
      <c r="K33" s="568">
        <v>0</v>
      </c>
      <c r="L33" s="568">
        <v>0</v>
      </c>
      <c r="M33" s="568">
        <v>0</v>
      </c>
      <c r="N33" s="568">
        <v>1</v>
      </c>
      <c r="O33" s="569">
        <f t="shared" si="16"/>
        <v>16</v>
      </c>
      <c r="P33" s="570">
        <f t="shared" si="17"/>
        <v>1</v>
      </c>
      <c r="Q33" s="569">
        <f t="shared" si="18"/>
        <v>17</v>
      </c>
      <c r="R33" s="569">
        <v>0</v>
      </c>
      <c r="S33" s="569">
        <v>0</v>
      </c>
      <c r="T33" s="569">
        <f t="shared" si="19"/>
        <v>0</v>
      </c>
    </row>
    <row r="34" spans="1:20" hidden="1" outlineLevel="1">
      <c r="A34" s="924"/>
      <c r="B34" s="566" t="s">
        <v>1403</v>
      </c>
      <c r="C34" s="569">
        <v>10</v>
      </c>
      <c r="D34" s="570">
        <v>0</v>
      </c>
      <c r="E34" s="570">
        <v>0</v>
      </c>
      <c r="F34" s="570">
        <v>1</v>
      </c>
      <c r="G34" s="570">
        <v>0</v>
      </c>
      <c r="H34" s="569">
        <v>5</v>
      </c>
      <c r="I34" s="570">
        <v>1</v>
      </c>
      <c r="J34" s="570">
        <v>0</v>
      </c>
      <c r="K34" s="570">
        <v>0</v>
      </c>
      <c r="L34" s="570">
        <v>1</v>
      </c>
      <c r="M34" s="570">
        <v>0</v>
      </c>
      <c r="N34" s="570">
        <v>0</v>
      </c>
      <c r="O34" s="569">
        <f t="shared" si="16"/>
        <v>16</v>
      </c>
      <c r="P34" s="570">
        <f t="shared" si="17"/>
        <v>2</v>
      </c>
      <c r="Q34" s="569">
        <f t="shared" si="18"/>
        <v>18</v>
      </c>
      <c r="R34" s="569">
        <v>0</v>
      </c>
      <c r="S34" s="569">
        <v>0</v>
      </c>
      <c r="T34" s="569">
        <f t="shared" si="19"/>
        <v>0</v>
      </c>
    </row>
    <row r="35" spans="1:20" ht="25.5" hidden="1" outlineLevel="1">
      <c r="A35" s="924"/>
      <c r="B35" s="566" t="s">
        <v>1404</v>
      </c>
      <c r="C35" s="567">
        <v>10</v>
      </c>
      <c r="D35" s="568">
        <v>0</v>
      </c>
      <c r="E35" s="568">
        <v>0</v>
      </c>
      <c r="F35" s="568">
        <v>0</v>
      </c>
      <c r="G35" s="568">
        <v>0</v>
      </c>
      <c r="H35" s="569">
        <v>5</v>
      </c>
      <c r="I35" s="568">
        <v>4</v>
      </c>
      <c r="J35" s="568">
        <v>0</v>
      </c>
      <c r="K35" s="568">
        <v>0</v>
      </c>
      <c r="L35" s="568">
        <v>0</v>
      </c>
      <c r="M35" s="568">
        <v>0</v>
      </c>
      <c r="N35" s="569">
        <v>0</v>
      </c>
      <c r="O35" s="569">
        <f t="shared" si="16"/>
        <v>15</v>
      </c>
      <c r="P35" s="570">
        <f t="shared" si="17"/>
        <v>4</v>
      </c>
      <c r="Q35" s="569">
        <f t="shared" si="18"/>
        <v>19</v>
      </c>
      <c r="R35" s="569">
        <v>0</v>
      </c>
      <c r="S35" s="569">
        <v>0</v>
      </c>
      <c r="T35" s="569">
        <f t="shared" si="19"/>
        <v>0</v>
      </c>
    </row>
    <row r="36" spans="1:20" ht="25.5" hidden="1" outlineLevel="1">
      <c r="A36" s="566" t="s">
        <v>1405</v>
      </c>
      <c r="B36" s="566" t="s">
        <v>1406</v>
      </c>
      <c r="C36" s="569">
        <v>8</v>
      </c>
      <c r="D36" s="570">
        <v>0</v>
      </c>
      <c r="E36" s="569">
        <v>0</v>
      </c>
      <c r="F36" s="570">
        <v>0</v>
      </c>
      <c r="G36" s="570">
        <v>0</v>
      </c>
      <c r="H36" s="569">
        <v>3</v>
      </c>
      <c r="I36" s="569">
        <v>0</v>
      </c>
      <c r="J36" s="570">
        <v>0</v>
      </c>
      <c r="K36" s="570">
        <v>0</v>
      </c>
      <c r="L36" s="570">
        <v>0</v>
      </c>
      <c r="M36" s="570">
        <v>0</v>
      </c>
      <c r="N36" s="570">
        <v>4</v>
      </c>
      <c r="O36" s="569">
        <f t="shared" si="16"/>
        <v>11</v>
      </c>
      <c r="P36" s="570">
        <f t="shared" si="17"/>
        <v>4</v>
      </c>
      <c r="Q36" s="569">
        <f t="shared" si="18"/>
        <v>15</v>
      </c>
      <c r="R36" s="569">
        <v>0</v>
      </c>
      <c r="S36" s="569">
        <v>0</v>
      </c>
      <c r="T36" s="569">
        <f t="shared" si="19"/>
        <v>0</v>
      </c>
    </row>
    <row r="37" spans="1:20" hidden="1" outlineLevel="1">
      <c r="A37" s="924" t="s">
        <v>1407</v>
      </c>
      <c r="B37" s="566" t="s">
        <v>1408</v>
      </c>
      <c r="C37" s="568">
        <v>0</v>
      </c>
      <c r="D37" s="568">
        <v>0</v>
      </c>
      <c r="E37" s="568">
        <v>0</v>
      </c>
      <c r="F37" s="568">
        <v>0</v>
      </c>
      <c r="G37" s="568">
        <v>0</v>
      </c>
      <c r="H37" s="568">
        <v>0</v>
      </c>
      <c r="I37" s="568">
        <v>0</v>
      </c>
      <c r="J37" s="568">
        <v>0</v>
      </c>
      <c r="K37" s="568">
        <v>0</v>
      </c>
      <c r="L37" s="568">
        <v>0</v>
      </c>
      <c r="M37" s="568">
        <v>0</v>
      </c>
      <c r="N37" s="568">
        <v>0</v>
      </c>
      <c r="O37" s="569">
        <f>SUM(C37:N37)</f>
        <v>0</v>
      </c>
      <c r="P37" s="570">
        <f t="shared" si="17"/>
        <v>0</v>
      </c>
      <c r="Q37" s="569">
        <f t="shared" si="18"/>
        <v>0</v>
      </c>
      <c r="R37" s="569">
        <v>0</v>
      </c>
      <c r="S37" s="569">
        <v>0</v>
      </c>
      <c r="T37" s="569">
        <f t="shared" si="19"/>
        <v>0</v>
      </c>
    </row>
    <row r="38" spans="1:20" hidden="1" outlineLevel="1">
      <c r="A38" s="924"/>
      <c r="B38" s="566" t="s">
        <v>1409</v>
      </c>
      <c r="C38" s="569">
        <v>1</v>
      </c>
      <c r="D38" s="570">
        <v>0</v>
      </c>
      <c r="E38" s="570">
        <v>0</v>
      </c>
      <c r="F38" s="570">
        <v>0</v>
      </c>
      <c r="G38" s="570">
        <v>0</v>
      </c>
      <c r="H38" s="569">
        <v>0</v>
      </c>
      <c r="I38" s="570">
        <v>1</v>
      </c>
      <c r="J38" s="570">
        <v>0</v>
      </c>
      <c r="K38" s="570">
        <v>0</v>
      </c>
      <c r="L38" s="570">
        <v>0</v>
      </c>
      <c r="M38" s="570">
        <v>0</v>
      </c>
      <c r="N38" s="570">
        <v>1</v>
      </c>
      <c r="O38" s="569">
        <f t="shared" si="16"/>
        <v>1</v>
      </c>
      <c r="P38" s="570">
        <f t="shared" si="17"/>
        <v>2</v>
      </c>
      <c r="Q38" s="569">
        <f t="shared" si="18"/>
        <v>3</v>
      </c>
      <c r="R38" s="569">
        <v>0</v>
      </c>
      <c r="S38" s="569">
        <v>0</v>
      </c>
      <c r="T38" s="569">
        <f t="shared" si="19"/>
        <v>0</v>
      </c>
    </row>
    <row r="39" spans="1:20" hidden="1" outlineLevel="1">
      <c r="A39" s="924"/>
      <c r="B39" s="566" t="s">
        <v>1410</v>
      </c>
      <c r="C39" s="568">
        <v>0</v>
      </c>
      <c r="D39" s="568">
        <v>0</v>
      </c>
      <c r="E39" s="568">
        <v>0</v>
      </c>
      <c r="F39" s="568">
        <v>0</v>
      </c>
      <c r="G39" s="568">
        <v>0</v>
      </c>
      <c r="H39" s="568">
        <v>0</v>
      </c>
      <c r="I39" s="568">
        <v>0</v>
      </c>
      <c r="J39" s="568">
        <v>0</v>
      </c>
      <c r="K39" s="568">
        <v>0</v>
      </c>
      <c r="L39" s="568">
        <v>0</v>
      </c>
      <c r="M39" s="568">
        <v>0</v>
      </c>
      <c r="N39" s="568">
        <v>0</v>
      </c>
      <c r="O39" s="569">
        <f>SUM(C39:N39)</f>
        <v>0</v>
      </c>
      <c r="P39" s="570">
        <f t="shared" si="17"/>
        <v>0</v>
      </c>
      <c r="Q39" s="569">
        <f t="shared" si="18"/>
        <v>0</v>
      </c>
      <c r="R39" s="569">
        <v>0</v>
      </c>
      <c r="S39" s="569">
        <v>0</v>
      </c>
      <c r="T39" s="569">
        <f t="shared" si="19"/>
        <v>0</v>
      </c>
    </row>
    <row r="40" spans="1:20" hidden="1" outlineLevel="1">
      <c r="A40" s="924"/>
      <c r="B40" s="566" t="s">
        <v>1411</v>
      </c>
      <c r="C40" s="570">
        <v>0</v>
      </c>
      <c r="D40" s="570">
        <v>0</v>
      </c>
      <c r="E40" s="570">
        <v>0</v>
      </c>
      <c r="F40" s="570">
        <v>0</v>
      </c>
      <c r="G40" s="570">
        <v>0</v>
      </c>
      <c r="H40" s="570">
        <v>0</v>
      </c>
      <c r="I40" s="570">
        <v>0</v>
      </c>
      <c r="J40" s="570">
        <v>0</v>
      </c>
      <c r="K40" s="570">
        <v>0</v>
      </c>
      <c r="L40" s="570">
        <v>0</v>
      </c>
      <c r="M40" s="570">
        <v>0</v>
      </c>
      <c r="N40" s="570">
        <v>2</v>
      </c>
      <c r="O40" s="569">
        <f t="shared" si="16"/>
        <v>0</v>
      </c>
      <c r="P40" s="570">
        <f t="shared" si="17"/>
        <v>2</v>
      </c>
      <c r="Q40" s="569">
        <f t="shared" si="18"/>
        <v>2</v>
      </c>
      <c r="R40" s="569">
        <v>0</v>
      </c>
      <c r="S40" s="569">
        <v>0</v>
      </c>
      <c r="T40" s="569">
        <f t="shared" si="19"/>
        <v>0</v>
      </c>
    </row>
    <row r="41" spans="1:20" hidden="1" outlineLevel="1">
      <c r="A41" s="924"/>
      <c r="B41" s="566" t="s">
        <v>1412</v>
      </c>
      <c r="C41" s="568">
        <v>1</v>
      </c>
      <c r="D41" s="568">
        <v>0</v>
      </c>
      <c r="E41" s="568">
        <v>0</v>
      </c>
      <c r="F41" s="568">
        <v>0</v>
      </c>
      <c r="G41" s="568">
        <v>0</v>
      </c>
      <c r="H41" s="569">
        <v>0</v>
      </c>
      <c r="I41" s="568">
        <v>1</v>
      </c>
      <c r="J41" s="568">
        <v>0</v>
      </c>
      <c r="K41" s="568">
        <v>0</v>
      </c>
      <c r="L41" s="568">
        <v>0</v>
      </c>
      <c r="M41" s="568">
        <v>0</v>
      </c>
      <c r="N41" s="568">
        <v>0</v>
      </c>
      <c r="O41" s="569">
        <f t="shared" si="16"/>
        <v>1</v>
      </c>
      <c r="P41" s="570">
        <f t="shared" si="17"/>
        <v>1</v>
      </c>
      <c r="Q41" s="569">
        <f t="shared" si="18"/>
        <v>2</v>
      </c>
      <c r="R41" s="569">
        <v>0</v>
      </c>
      <c r="S41" s="569">
        <v>0</v>
      </c>
      <c r="T41" s="569">
        <f t="shared" si="19"/>
        <v>0</v>
      </c>
    </row>
    <row r="42" spans="1:20" ht="25.5" hidden="1" outlineLevel="1">
      <c r="A42" s="924"/>
      <c r="B42" s="566" t="s">
        <v>1413</v>
      </c>
      <c r="C42" s="570">
        <v>0</v>
      </c>
      <c r="D42" s="570">
        <v>0</v>
      </c>
      <c r="E42" s="570">
        <v>0</v>
      </c>
      <c r="F42" s="569">
        <v>0</v>
      </c>
      <c r="G42" s="570">
        <v>0</v>
      </c>
      <c r="H42" s="570">
        <v>1</v>
      </c>
      <c r="I42" s="570">
        <v>0</v>
      </c>
      <c r="J42" s="570">
        <v>0</v>
      </c>
      <c r="K42" s="570">
        <v>0</v>
      </c>
      <c r="L42" s="570">
        <v>0</v>
      </c>
      <c r="M42" s="570">
        <v>0</v>
      </c>
      <c r="N42" s="570">
        <v>0</v>
      </c>
      <c r="O42" s="569">
        <f>SUM(C42:N42)</f>
        <v>1</v>
      </c>
      <c r="P42" s="570">
        <f t="shared" si="17"/>
        <v>0</v>
      </c>
      <c r="Q42" s="569">
        <f t="shared" si="18"/>
        <v>1</v>
      </c>
      <c r="R42" s="569">
        <v>0</v>
      </c>
      <c r="S42" s="569">
        <v>0</v>
      </c>
      <c r="T42" s="569">
        <f t="shared" si="19"/>
        <v>0</v>
      </c>
    </row>
    <row r="43" spans="1:20" ht="25.5" hidden="1" outlineLevel="1">
      <c r="A43" s="924"/>
      <c r="B43" s="566" t="s">
        <v>1414</v>
      </c>
      <c r="C43" s="567">
        <v>48</v>
      </c>
      <c r="D43" s="568">
        <v>4</v>
      </c>
      <c r="E43" s="568">
        <v>4</v>
      </c>
      <c r="F43" s="567">
        <v>7</v>
      </c>
      <c r="G43" s="567">
        <v>1</v>
      </c>
      <c r="H43" s="569">
        <v>34</v>
      </c>
      <c r="I43" s="567">
        <v>12</v>
      </c>
      <c r="J43" s="568">
        <v>0</v>
      </c>
      <c r="K43" s="567">
        <v>0</v>
      </c>
      <c r="L43" s="567">
        <v>3</v>
      </c>
      <c r="M43" s="567">
        <v>0</v>
      </c>
      <c r="N43" s="569">
        <v>5</v>
      </c>
      <c r="O43" s="569">
        <f t="shared" si="16"/>
        <v>98</v>
      </c>
      <c r="P43" s="570">
        <f t="shared" si="17"/>
        <v>20</v>
      </c>
      <c r="Q43" s="569">
        <f t="shared" si="18"/>
        <v>118</v>
      </c>
      <c r="R43" s="569">
        <v>1</v>
      </c>
      <c r="S43" s="569">
        <v>0</v>
      </c>
      <c r="T43" s="569">
        <f t="shared" si="19"/>
        <v>1</v>
      </c>
    </row>
    <row r="44" spans="1:20" ht="17.100000000000001" customHeight="1" collapsed="1">
      <c r="A44" s="923" t="s">
        <v>1415</v>
      </c>
      <c r="B44" s="923"/>
      <c r="C44" s="565">
        <f>SUM(C45:C49)</f>
        <v>197</v>
      </c>
      <c r="D44" s="565">
        <f t="shared" ref="D44:T44" si="20">SUM(D45:D49)</f>
        <v>2</v>
      </c>
      <c r="E44" s="565">
        <f t="shared" si="20"/>
        <v>11</v>
      </c>
      <c r="F44" s="565">
        <f t="shared" si="20"/>
        <v>9</v>
      </c>
      <c r="G44" s="565">
        <f t="shared" si="20"/>
        <v>1</v>
      </c>
      <c r="H44" s="565">
        <f t="shared" si="20"/>
        <v>60</v>
      </c>
      <c r="I44" s="565">
        <f t="shared" si="20"/>
        <v>91</v>
      </c>
      <c r="J44" s="565">
        <f t="shared" si="20"/>
        <v>0</v>
      </c>
      <c r="K44" s="565">
        <f t="shared" si="20"/>
        <v>3</v>
      </c>
      <c r="L44" s="565">
        <f t="shared" si="20"/>
        <v>6</v>
      </c>
      <c r="M44" s="565">
        <f t="shared" si="20"/>
        <v>1</v>
      </c>
      <c r="N44" s="565">
        <f t="shared" si="20"/>
        <v>13</v>
      </c>
      <c r="O44" s="565">
        <f t="shared" si="20"/>
        <v>280</v>
      </c>
      <c r="P44" s="565">
        <f t="shared" si="20"/>
        <v>114</v>
      </c>
      <c r="Q44" s="562">
        <f t="shared" si="20"/>
        <v>394</v>
      </c>
      <c r="R44" s="565">
        <f t="shared" si="20"/>
        <v>2</v>
      </c>
      <c r="S44" s="565">
        <f t="shared" si="20"/>
        <v>0</v>
      </c>
      <c r="T44" s="562">
        <f t="shared" si="20"/>
        <v>2</v>
      </c>
    </row>
    <row r="45" spans="1:20" hidden="1" outlineLevel="1">
      <c r="A45" s="924" t="s">
        <v>1416</v>
      </c>
      <c r="B45" s="566" t="s">
        <v>1417</v>
      </c>
      <c r="C45" s="569">
        <v>11</v>
      </c>
      <c r="D45" s="570">
        <v>0</v>
      </c>
      <c r="E45" s="570">
        <v>0</v>
      </c>
      <c r="F45" s="569">
        <v>1</v>
      </c>
      <c r="G45" s="570">
        <v>0</v>
      </c>
      <c r="H45" s="569">
        <v>9</v>
      </c>
      <c r="I45" s="569">
        <v>8</v>
      </c>
      <c r="J45" s="570">
        <v>0</v>
      </c>
      <c r="K45" s="569">
        <v>0</v>
      </c>
      <c r="L45" s="569">
        <v>0</v>
      </c>
      <c r="M45" s="570">
        <v>0</v>
      </c>
      <c r="N45" s="569">
        <v>1</v>
      </c>
      <c r="O45" s="569">
        <f t="shared" ref="O45:O49" si="21">SUM(C45:H45)</f>
        <v>21</v>
      </c>
      <c r="P45" s="570">
        <f t="shared" ref="P45:P49" si="22">SUM(I45:N45)</f>
        <v>9</v>
      </c>
      <c r="Q45" s="569">
        <f t="shared" ref="Q45:Q49" si="23">+P45+O45</f>
        <v>30</v>
      </c>
      <c r="R45" s="569">
        <v>0</v>
      </c>
      <c r="S45" s="569">
        <v>0</v>
      </c>
      <c r="T45" s="569">
        <f t="shared" ref="T45:T49" si="24">+S45+R45</f>
        <v>0</v>
      </c>
    </row>
    <row r="46" spans="1:20" hidden="1" outlineLevel="1">
      <c r="A46" s="924"/>
      <c r="B46" s="566" t="s">
        <v>1418</v>
      </c>
      <c r="C46" s="567">
        <v>22</v>
      </c>
      <c r="D46" s="568">
        <v>1</v>
      </c>
      <c r="E46" s="568">
        <v>2</v>
      </c>
      <c r="F46" s="567">
        <v>1</v>
      </c>
      <c r="G46" s="567">
        <v>0</v>
      </c>
      <c r="H46" s="569">
        <v>3</v>
      </c>
      <c r="I46" s="567">
        <v>7</v>
      </c>
      <c r="J46" s="568">
        <v>0</v>
      </c>
      <c r="K46" s="568">
        <v>0</v>
      </c>
      <c r="L46" s="568">
        <v>1</v>
      </c>
      <c r="M46" s="568">
        <v>0</v>
      </c>
      <c r="N46" s="568">
        <v>0</v>
      </c>
      <c r="O46" s="569">
        <f t="shared" si="21"/>
        <v>29</v>
      </c>
      <c r="P46" s="570">
        <f t="shared" si="22"/>
        <v>8</v>
      </c>
      <c r="Q46" s="569">
        <f t="shared" si="23"/>
        <v>37</v>
      </c>
      <c r="R46" s="569">
        <v>0</v>
      </c>
      <c r="S46" s="569">
        <v>0</v>
      </c>
      <c r="T46" s="569">
        <f t="shared" si="24"/>
        <v>0</v>
      </c>
    </row>
    <row r="47" spans="1:20" ht="25.5" hidden="1" outlineLevel="1">
      <c r="A47" s="566" t="s">
        <v>1419</v>
      </c>
      <c r="B47" s="566" t="s">
        <v>1420</v>
      </c>
      <c r="C47" s="569">
        <v>99</v>
      </c>
      <c r="D47" s="570">
        <v>0</v>
      </c>
      <c r="E47" s="569">
        <v>6</v>
      </c>
      <c r="F47" s="569">
        <v>3</v>
      </c>
      <c r="G47" s="569">
        <v>0</v>
      </c>
      <c r="H47" s="569">
        <v>22</v>
      </c>
      <c r="I47" s="569">
        <v>49</v>
      </c>
      <c r="J47" s="569">
        <v>0</v>
      </c>
      <c r="K47" s="570">
        <v>1</v>
      </c>
      <c r="L47" s="570">
        <v>4</v>
      </c>
      <c r="M47" s="569">
        <v>1</v>
      </c>
      <c r="N47" s="569">
        <v>4</v>
      </c>
      <c r="O47" s="569">
        <f t="shared" si="21"/>
        <v>130</v>
      </c>
      <c r="P47" s="570">
        <f t="shared" si="22"/>
        <v>59</v>
      </c>
      <c r="Q47" s="569">
        <f t="shared" si="23"/>
        <v>189</v>
      </c>
      <c r="R47" s="569">
        <v>1</v>
      </c>
      <c r="S47" s="569">
        <v>0</v>
      </c>
      <c r="T47" s="569">
        <f t="shared" si="24"/>
        <v>1</v>
      </c>
    </row>
    <row r="48" spans="1:20" ht="25.5" hidden="1" outlineLevel="1">
      <c r="A48" s="924" t="s">
        <v>1421</v>
      </c>
      <c r="B48" s="566" t="s">
        <v>1422</v>
      </c>
      <c r="C48" s="567">
        <v>2</v>
      </c>
      <c r="D48" s="568">
        <v>0</v>
      </c>
      <c r="E48" s="568">
        <v>0</v>
      </c>
      <c r="F48" s="568">
        <v>0</v>
      </c>
      <c r="G48" s="568">
        <v>0</v>
      </c>
      <c r="H48" s="569">
        <v>0</v>
      </c>
      <c r="I48" s="567">
        <v>3</v>
      </c>
      <c r="J48" s="568">
        <v>0</v>
      </c>
      <c r="K48" s="568">
        <v>0</v>
      </c>
      <c r="L48" s="568">
        <v>0</v>
      </c>
      <c r="M48" s="568">
        <v>0</v>
      </c>
      <c r="N48" s="569">
        <v>0</v>
      </c>
      <c r="O48" s="569">
        <f t="shared" si="21"/>
        <v>2</v>
      </c>
      <c r="P48" s="570">
        <f t="shared" si="22"/>
        <v>3</v>
      </c>
      <c r="Q48" s="569">
        <f t="shared" si="23"/>
        <v>5</v>
      </c>
      <c r="R48" s="569">
        <v>0</v>
      </c>
      <c r="S48" s="569">
        <v>0</v>
      </c>
      <c r="T48" s="569">
        <f t="shared" si="24"/>
        <v>0</v>
      </c>
    </row>
    <row r="49" spans="1:20" ht="25.5" hidden="1" outlineLevel="1">
      <c r="A49" s="924"/>
      <c r="B49" s="566" t="s">
        <v>1423</v>
      </c>
      <c r="C49" s="569">
        <v>63</v>
      </c>
      <c r="D49" s="569">
        <v>1</v>
      </c>
      <c r="E49" s="569">
        <v>3</v>
      </c>
      <c r="F49" s="569">
        <v>4</v>
      </c>
      <c r="G49" s="570">
        <v>1</v>
      </c>
      <c r="H49" s="569">
        <v>26</v>
      </c>
      <c r="I49" s="569">
        <v>24</v>
      </c>
      <c r="J49" s="570">
        <v>0</v>
      </c>
      <c r="K49" s="570">
        <v>2</v>
      </c>
      <c r="L49" s="570">
        <v>1</v>
      </c>
      <c r="M49" s="570">
        <v>0</v>
      </c>
      <c r="N49" s="569">
        <v>8</v>
      </c>
      <c r="O49" s="569">
        <f t="shared" si="21"/>
        <v>98</v>
      </c>
      <c r="P49" s="570">
        <f t="shared" si="22"/>
        <v>35</v>
      </c>
      <c r="Q49" s="569">
        <f t="shared" si="23"/>
        <v>133</v>
      </c>
      <c r="R49" s="569">
        <v>1</v>
      </c>
      <c r="S49" s="569">
        <v>0</v>
      </c>
      <c r="T49" s="569">
        <f t="shared" si="24"/>
        <v>1</v>
      </c>
    </row>
    <row r="50" spans="1:20" ht="17.100000000000001" customHeight="1" collapsed="1">
      <c r="A50" s="921" t="s">
        <v>1424</v>
      </c>
      <c r="B50" s="921"/>
      <c r="C50" s="572">
        <f>C51+C76+C92+C105+C117+C127</f>
        <v>928</v>
      </c>
      <c r="D50" s="572">
        <f t="shared" ref="D50:T50" si="25">D51+D76+D92+D105+D117+D127</f>
        <v>32</v>
      </c>
      <c r="E50" s="572">
        <f t="shared" si="25"/>
        <v>30</v>
      </c>
      <c r="F50" s="572">
        <f t="shared" si="25"/>
        <v>41</v>
      </c>
      <c r="G50" s="572">
        <f t="shared" si="25"/>
        <v>12</v>
      </c>
      <c r="H50" s="572">
        <f t="shared" si="25"/>
        <v>346</v>
      </c>
      <c r="I50" s="572">
        <f t="shared" si="25"/>
        <v>898</v>
      </c>
      <c r="J50" s="572">
        <f>J51+J76+J92+J105+J117+J127</f>
        <v>7</v>
      </c>
      <c r="K50" s="572">
        <f t="shared" si="25"/>
        <v>16</v>
      </c>
      <c r="L50" s="572">
        <f t="shared" si="25"/>
        <v>10</v>
      </c>
      <c r="M50" s="572">
        <f t="shared" si="25"/>
        <v>2</v>
      </c>
      <c r="N50" s="572">
        <f t="shared" si="25"/>
        <v>80</v>
      </c>
      <c r="O50" s="572">
        <f t="shared" si="25"/>
        <v>1389</v>
      </c>
      <c r="P50" s="572">
        <f t="shared" si="25"/>
        <v>1013</v>
      </c>
      <c r="Q50" s="572">
        <f t="shared" si="25"/>
        <v>2402</v>
      </c>
      <c r="R50" s="572">
        <f t="shared" si="25"/>
        <v>13</v>
      </c>
      <c r="S50" s="572">
        <f t="shared" si="25"/>
        <v>1</v>
      </c>
      <c r="T50" s="572">
        <f t="shared" si="25"/>
        <v>14</v>
      </c>
    </row>
    <row r="51" spans="1:20" ht="17.100000000000001" customHeight="1">
      <c r="A51" s="923" t="s">
        <v>1425</v>
      </c>
      <c r="B51" s="923"/>
      <c r="C51" s="571">
        <f>SUM(C52:C75)</f>
        <v>413</v>
      </c>
      <c r="D51" s="571">
        <f t="shared" ref="D51:T51" si="26">SUM(D52:D75)</f>
        <v>16</v>
      </c>
      <c r="E51" s="571">
        <f t="shared" si="26"/>
        <v>10</v>
      </c>
      <c r="F51" s="571">
        <f t="shared" si="26"/>
        <v>14</v>
      </c>
      <c r="G51" s="571">
        <f t="shared" si="26"/>
        <v>5</v>
      </c>
      <c r="H51" s="571">
        <f t="shared" si="26"/>
        <v>172</v>
      </c>
      <c r="I51" s="571">
        <f t="shared" si="26"/>
        <v>92</v>
      </c>
      <c r="J51" s="571">
        <f t="shared" si="26"/>
        <v>3</v>
      </c>
      <c r="K51" s="571">
        <f t="shared" si="26"/>
        <v>5</v>
      </c>
      <c r="L51" s="571">
        <f t="shared" si="26"/>
        <v>2</v>
      </c>
      <c r="M51" s="571">
        <f t="shared" si="26"/>
        <v>0</v>
      </c>
      <c r="N51" s="571">
        <f t="shared" si="26"/>
        <v>20</v>
      </c>
      <c r="O51" s="571">
        <f t="shared" si="26"/>
        <v>630</v>
      </c>
      <c r="P51" s="571">
        <f t="shared" si="26"/>
        <v>122</v>
      </c>
      <c r="Q51" s="572">
        <f t="shared" si="26"/>
        <v>752</v>
      </c>
      <c r="R51" s="571">
        <f t="shared" si="26"/>
        <v>5</v>
      </c>
      <c r="S51" s="571">
        <f t="shared" si="26"/>
        <v>0</v>
      </c>
      <c r="T51" s="572">
        <f t="shared" si="26"/>
        <v>5</v>
      </c>
    </row>
    <row r="52" spans="1:20" ht="11.25" hidden="1" customHeight="1" outlineLevel="1">
      <c r="A52" s="924" t="s">
        <v>1426</v>
      </c>
      <c r="B52" s="566" t="s">
        <v>1427</v>
      </c>
      <c r="C52" s="567">
        <v>4</v>
      </c>
      <c r="D52" s="568">
        <v>0</v>
      </c>
      <c r="E52" s="568">
        <v>0</v>
      </c>
      <c r="F52" s="568">
        <v>0</v>
      </c>
      <c r="G52" s="568">
        <v>1</v>
      </c>
      <c r="H52" s="569">
        <v>0</v>
      </c>
      <c r="I52" s="568">
        <v>3</v>
      </c>
      <c r="J52" s="568">
        <v>0</v>
      </c>
      <c r="K52" s="568">
        <v>0</v>
      </c>
      <c r="L52" s="568">
        <v>0</v>
      </c>
      <c r="M52" s="568">
        <v>0</v>
      </c>
      <c r="N52" s="568">
        <v>0</v>
      </c>
      <c r="O52" s="569">
        <f t="shared" ref="O52:O70" si="27">SUM(C52:H52)</f>
        <v>5</v>
      </c>
      <c r="P52" s="570">
        <f t="shared" ref="P52:P75" si="28">SUM(I52:N52)</f>
        <v>3</v>
      </c>
      <c r="Q52" s="569">
        <f t="shared" ref="Q52:Q75" si="29">+P52+O52</f>
        <v>8</v>
      </c>
      <c r="R52" s="569">
        <v>0</v>
      </c>
      <c r="S52" s="569">
        <v>0</v>
      </c>
      <c r="T52" s="569">
        <f t="shared" ref="T52:T75" si="30">+S52+R52</f>
        <v>0</v>
      </c>
    </row>
    <row r="53" spans="1:20" hidden="1" outlineLevel="1">
      <c r="A53" s="924"/>
      <c r="B53" s="566" t="s">
        <v>1428</v>
      </c>
      <c r="C53" s="569">
        <v>0</v>
      </c>
      <c r="D53" s="570">
        <v>0</v>
      </c>
      <c r="E53" s="570">
        <v>0</v>
      </c>
      <c r="F53" s="570">
        <v>0</v>
      </c>
      <c r="G53" s="570">
        <v>0</v>
      </c>
      <c r="H53" s="570">
        <v>0</v>
      </c>
      <c r="I53" s="570">
        <v>0</v>
      </c>
      <c r="J53" s="570">
        <v>0</v>
      </c>
      <c r="K53" s="570">
        <v>0</v>
      </c>
      <c r="L53" s="570">
        <v>0</v>
      </c>
      <c r="M53" s="570">
        <v>0</v>
      </c>
      <c r="N53" s="569">
        <v>0</v>
      </c>
      <c r="O53" s="569">
        <f>SUM(C53:N53)</f>
        <v>0</v>
      </c>
      <c r="P53" s="570">
        <f t="shared" si="28"/>
        <v>0</v>
      </c>
      <c r="Q53" s="569">
        <f t="shared" si="29"/>
        <v>0</v>
      </c>
      <c r="R53" s="569">
        <v>0</v>
      </c>
      <c r="S53" s="569">
        <v>0</v>
      </c>
      <c r="T53" s="569">
        <f t="shared" si="30"/>
        <v>0</v>
      </c>
    </row>
    <row r="54" spans="1:20" hidden="1" outlineLevel="1">
      <c r="A54" s="924"/>
      <c r="B54" s="566" t="s">
        <v>1429</v>
      </c>
      <c r="C54" s="567">
        <v>7</v>
      </c>
      <c r="D54" s="568">
        <v>0</v>
      </c>
      <c r="E54" s="568">
        <v>0</v>
      </c>
      <c r="F54" s="568">
        <v>0</v>
      </c>
      <c r="G54" s="568">
        <v>0</v>
      </c>
      <c r="H54" s="569">
        <v>3</v>
      </c>
      <c r="I54" s="567">
        <v>6</v>
      </c>
      <c r="J54" s="568">
        <v>0</v>
      </c>
      <c r="K54" s="568">
        <v>0</v>
      </c>
      <c r="L54" s="568">
        <v>0</v>
      </c>
      <c r="M54" s="568">
        <v>0</v>
      </c>
      <c r="N54" s="568">
        <v>2</v>
      </c>
      <c r="O54" s="569">
        <f t="shared" si="27"/>
        <v>10</v>
      </c>
      <c r="P54" s="570">
        <f t="shared" si="28"/>
        <v>8</v>
      </c>
      <c r="Q54" s="569">
        <f t="shared" si="29"/>
        <v>18</v>
      </c>
      <c r="R54" s="569">
        <v>0</v>
      </c>
      <c r="S54" s="569">
        <v>0</v>
      </c>
      <c r="T54" s="569">
        <f t="shared" si="30"/>
        <v>0</v>
      </c>
    </row>
    <row r="55" spans="1:20" hidden="1" outlineLevel="1">
      <c r="A55" s="924"/>
      <c r="B55" s="566" t="s">
        <v>1430</v>
      </c>
      <c r="C55" s="569">
        <v>7</v>
      </c>
      <c r="D55" s="570">
        <v>1</v>
      </c>
      <c r="E55" s="570">
        <v>0</v>
      </c>
      <c r="F55" s="570">
        <v>0</v>
      </c>
      <c r="G55" s="570">
        <v>0</v>
      </c>
      <c r="H55" s="569">
        <v>1</v>
      </c>
      <c r="I55" s="570">
        <v>1</v>
      </c>
      <c r="J55" s="570">
        <v>0</v>
      </c>
      <c r="K55" s="569">
        <v>0</v>
      </c>
      <c r="L55" s="570">
        <v>0</v>
      </c>
      <c r="M55" s="570">
        <v>0</v>
      </c>
      <c r="N55" s="570">
        <v>0</v>
      </c>
      <c r="O55" s="569">
        <f t="shared" si="27"/>
        <v>9</v>
      </c>
      <c r="P55" s="570">
        <f t="shared" si="28"/>
        <v>1</v>
      </c>
      <c r="Q55" s="569">
        <f t="shared" si="29"/>
        <v>10</v>
      </c>
      <c r="R55" s="569">
        <v>0</v>
      </c>
      <c r="S55" s="569">
        <v>0</v>
      </c>
      <c r="T55" s="569">
        <f t="shared" si="30"/>
        <v>0</v>
      </c>
    </row>
    <row r="56" spans="1:20" ht="25.5" hidden="1" outlineLevel="1">
      <c r="A56" s="566" t="s">
        <v>1431</v>
      </c>
      <c r="B56" s="566" t="s">
        <v>1432</v>
      </c>
      <c r="C56" s="568">
        <v>0</v>
      </c>
      <c r="D56" s="568">
        <v>0</v>
      </c>
      <c r="E56" s="568">
        <v>0</v>
      </c>
      <c r="F56" s="568">
        <v>0</v>
      </c>
      <c r="G56" s="568">
        <v>0</v>
      </c>
      <c r="H56" s="569">
        <v>0</v>
      </c>
      <c r="I56" s="567">
        <v>1</v>
      </c>
      <c r="J56" s="568">
        <v>0</v>
      </c>
      <c r="K56" s="568">
        <v>0</v>
      </c>
      <c r="L56" s="568">
        <v>0</v>
      </c>
      <c r="M56" s="568">
        <v>0</v>
      </c>
      <c r="N56" s="568">
        <v>0</v>
      </c>
      <c r="O56" s="569">
        <f t="shared" si="27"/>
        <v>0</v>
      </c>
      <c r="P56" s="570">
        <f t="shared" si="28"/>
        <v>1</v>
      </c>
      <c r="Q56" s="569">
        <f t="shared" si="29"/>
        <v>1</v>
      </c>
      <c r="R56" s="569">
        <v>0</v>
      </c>
      <c r="S56" s="569">
        <v>0</v>
      </c>
      <c r="T56" s="569">
        <f t="shared" si="30"/>
        <v>0</v>
      </c>
    </row>
    <row r="57" spans="1:20" ht="38.25" hidden="1" outlineLevel="1">
      <c r="A57" s="924" t="s">
        <v>1433</v>
      </c>
      <c r="B57" s="566" t="s">
        <v>1434</v>
      </c>
      <c r="C57" s="569">
        <v>1</v>
      </c>
      <c r="D57" s="570">
        <v>0</v>
      </c>
      <c r="E57" s="570">
        <v>0</v>
      </c>
      <c r="F57" s="570">
        <v>0</v>
      </c>
      <c r="G57" s="570">
        <v>0</v>
      </c>
      <c r="H57" s="570">
        <v>2</v>
      </c>
      <c r="I57" s="569">
        <v>3</v>
      </c>
      <c r="J57" s="569">
        <v>0</v>
      </c>
      <c r="K57" s="570">
        <v>0</v>
      </c>
      <c r="L57" s="570">
        <v>0</v>
      </c>
      <c r="M57" s="570">
        <v>0</v>
      </c>
      <c r="N57" s="570">
        <v>0</v>
      </c>
      <c r="O57" s="569">
        <f t="shared" si="27"/>
        <v>3</v>
      </c>
      <c r="P57" s="570">
        <f t="shared" si="28"/>
        <v>3</v>
      </c>
      <c r="Q57" s="569">
        <f t="shared" si="29"/>
        <v>6</v>
      </c>
      <c r="R57" s="569">
        <v>0</v>
      </c>
      <c r="S57" s="569">
        <v>0</v>
      </c>
      <c r="T57" s="569">
        <f t="shared" si="30"/>
        <v>0</v>
      </c>
    </row>
    <row r="58" spans="1:20" ht="25.5" hidden="1" outlineLevel="1">
      <c r="A58" s="924"/>
      <c r="B58" s="566" t="s">
        <v>1435</v>
      </c>
      <c r="C58" s="568">
        <v>0</v>
      </c>
      <c r="D58" s="568">
        <v>0</v>
      </c>
      <c r="E58" s="568">
        <v>0</v>
      </c>
      <c r="F58" s="568">
        <v>0</v>
      </c>
      <c r="G58" s="568">
        <v>0</v>
      </c>
      <c r="H58" s="568">
        <v>0</v>
      </c>
      <c r="I58" s="568">
        <v>0</v>
      </c>
      <c r="J58" s="568">
        <v>0</v>
      </c>
      <c r="K58" s="568">
        <v>0</v>
      </c>
      <c r="L58" s="568">
        <v>0</v>
      </c>
      <c r="M58" s="568">
        <v>0</v>
      </c>
      <c r="N58" s="568">
        <v>0</v>
      </c>
      <c r="O58" s="569">
        <f>SUM(C58:N58)</f>
        <v>0</v>
      </c>
      <c r="P58" s="570">
        <f t="shared" si="28"/>
        <v>0</v>
      </c>
      <c r="Q58" s="569">
        <f t="shared" si="29"/>
        <v>0</v>
      </c>
      <c r="R58" s="569">
        <v>0</v>
      </c>
      <c r="S58" s="569">
        <v>0</v>
      </c>
      <c r="T58" s="569">
        <f t="shared" si="30"/>
        <v>0</v>
      </c>
    </row>
    <row r="59" spans="1:20" ht="25.5" hidden="1" outlineLevel="1">
      <c r="A59" s="924"/>
      <c r="B59" s="566" t="s">
        <v>1436</v>
      </c>
      <c r="C59" s="569">
        <v>2</v>
      </c>
      <c r="D59" s="570">
        <v>0</v>
      </c>
      <c r="E59" s="570">
        <v>0</v>
      </c>
      <c r="F59" s="570">
        <v>0</v>
      </c>
      <c r="G59" s="570">
        <v>0</v>
      </c>
      <c r="H59" s="569">
        <v>0</v>
      </c>
      <c r="I59" s="570">
        <v>2</v>
      </c>
      <c r="J59" s="570">
        <v>0</v>
      </c>
      <c r="K59" s="570">
        <v>0</v>
      </c>
      <c r="L59" s="570">
        <v>0</v>
      </c>
      <c r="M59" s="570">
        <v>0</v>
      </c>
      <c r="N59" s="570">
        <v>0</v>
      </c>
      <c r="O59" s="569">
        <f t="shared" si="27"/>
        <v>2</v>
      </c>
      <c r="P59" s="570">
        <f t="shared" si="28"/>
        <v>2</v>
      </c>
      <c r="Q59" s="569">
        <f t="shared" si="29"/>
        <v>4</v>
      </c>
      <c r="R59" s="569">
        <v>0</v>
      </c>
      <c r="S59" s="569">
        <v>0</v>
      </c>
      <c r="T59" s="569">
        <f t="shared" si="30"/>
        <v>0</v>
      </c>
    </row>
    <row r="60" spans="1:20" ht="11.25" hidden="1" customHeight="1" outlineLevel="1">
      <c r="A60" s="924" t="s">
        <v>1437</v>
      </c>
      <c r="B60" s="566" t="s">
        <v>1438</v>
      </c>
      <c r="C60" s="567">
        <v>36</v>
      </c>
      <c r="D60" s="568">
        <v>1</v>
      </c>
      <c r="E60" s="567">
        <v>1</v>
      </c>
      <c r="F60" s="567">
        <v>2</v>
      </c>
      <c r="G60" s="568">
        <v>1</v>
      </c>
      <c r="H60" s="569">
        <v>13</v>
      </c>
      <c r="I60" s="567">
        <v>9</v>
      </c>
      <c r="J60" s="568">
        <v>1</v>
      </c>
      <c r="K60" s="568">
        <v>3</v>
      </c>
      <c r="L60" s="567">
        <v>0</v>
      </c>
      <c r="M60" s="568">
        <v>0</v>
      </c>
      <c r="N60" s="569">
        <v>6</v>
      </c>
      <c r="O60" s="569">
        <f t="shared" si="27"/>
        <v>54</v>
      </c>
      <c r="P60" s="570">
        <f t="shared" si="28"/>
        <v>19</v>
      </c>
      <c r="Q60" s="569">
        <f t="shared" si="29"/>
        <v>73</v>
      </c>
      <c r="R60" s="569">
        <v>0</v>
      </c>
      <c r="S60" s="569">
        <v>0</v>
      </c>
      <c r="T60" s="569">
        <f t="shared" si="30"/>
        <v>0</v>
      </c>
    </row>
    <row r="61" spans="1:20" hidden="1" outlineLevel="1">
      <c r="A61" s="924"/>
      <c r="B61" s="566" t="s">
        <v>1439</v>
      </c>
      <c r="C61" s="569">
        <v>41</v>
      </c>
      <c r="D61" s="570">
        <v>2</v>
      </c>
      <c r="E61" s="570">
        <v>0</v>
      </c>
      <c r="F61" s="570">
        <v>1</v>
      </c>
      <c r="G61" s="570">
        <v>0</v>
      </c>
      <c r="H61" s="569">
        <v>21</v>
      </c>
      <c r="I61" s="569">
        <v>3</v>
      </c>
      <c r="J61" s="570">
        <v>0</v>
      </c>
      <c r="K61" s="570">
        <v>0</v>
      </c>
      <c r="L61" s="570">
        <v>0</v>
      </c>
      <c r="M61" s="570">
        <v>0</v>
      </c>
      <c r="N61" s="569">
        <v>2</v>
      </c>
      <c r="O61" s="569">
        <f t="shared" si="27"/>
        <v>65</v>
      </c>
      <c r="P61" s="570">
        <f t="shared" si="28"/>
        <v>5</v>
      </c>
      <c r="Q61" s="569">
        <f t="shared" si="29"/>
        <v>70</v>
      </c>
      <c r="R61" s="569">
        <v>1</v>
      </c>
      <c r="S61" s="569">
        <v>0</v>
      </c>
      <c r="T61" s="569">
        <f t="shared" si="30"/>
        <v>1</v>
      </c>
    </row>
    <row r="62" spans="1:20" hidden="1" outlineLevel="1">
      <c r="A62" s="924"/>
      <c r="B62" s="566" t="s">
        <v>1440</v>
      </c>
      <c r="C62" s="567">
        <v>6</v>
      </c>
      <c r="D62" s="568">
        <v>0</v>
      </c>
      <c r="E62" s="568">
        <v>0</v>
      </c>
      <c r="F62" s="567">
        <v>1</v>
      </c>
      <c r="G62" s="568">
        <v>1</v>
      </c>
      <c r="H62" s="569">
        <v>3</v>
      </c>
      <c r="I62" s="567">
        <v>3</v>
      </c>
      <c r="J62" s="568">
        <v>0</v>
      </c>
      <c r="K62" s="568">
        <v>0</v>
      </c>
      <c r="L62" s="568">
        <v>0</v>
      </c>
      <c r="M62" s="568">
        <v>0</v>
      </c>
      <c r="N62" s="568">
        <v>1</v>
      </c>
      <c r="O62" s="569">
        <f t="shared" si="27"/>
        <v>11</v>
      </c>
      <c r="P62" s="570">
        <f t="shared" si="28"/>
        <v>4</v>
      </c>
      <c r="Q62" s="569">
        <f t="shared" si="29"/>
        <v>15</v>
      </c>
      <c r="R62" s="569">
        <v>0</v>
      </c>
      <c r="S62" s="569">
        <v>0</v>
      </c>
      <c r="T62" s="569">
        <f t="shared" si="30"/>
        <v>0</v>
      </c>
    </row>
    <row r="63" spans="1:20" hidden="1" outlineLevel="1">
      <c r="A63" s="924"/>
      <c r="B63" s="566" t="s">
        <v>1441</v>
      </c>
      <c r="C63" s="569">
        <v>95</v>
      </c>
      <c r="D63" s="569">
        <v>1</v>
      </c>
      <c r="E63" s="569">
        <v>4</v>
      </c>
      <c r="F63" s="569">
        <v>1</v>
      </c>
      <c r="G63" s="569">
        <v>1</v>
      </c>
      <c r="H63" s="569">
        <v>37</v>
      </c>
      <c r="I63" s="569">
        <v>1</v>
      </c>
      <c r="J63" s="569">
        <v>0</v>
      </c>
      <c r="K63" s="570">
        <v>0</v>
      </c>
      <c r="L63" s="569">
        <v>0</v>
      </c>
      <c r="M63" s="570">
        <v>0</v>
      </c>
      <c r="N63" s="569">
        <v>1</v>
      </c>
      <c r="O63" s="569">
        <f t="shared" si="27"/>
        <v>139</v>
      </c>
      <c r="P63" s="570">
        <f t="shared" si="28"/>
        <v>2</v>
      </c>
      <c r="Q63" s="569">
        <f t="shared" si="29"/>
        <v>141</v>
      </c>
      <c r="R63" s="569">
        <v>2</v>
      </c>
      <c r="S63" s="569">
        <v>0</v>
      </c>
      <c r="T63" s="569">
        <f t="shared" si="30"/>
        <v>2</v>
      </c>
    </row>
    <row r="64" spans="1:20" hidden="1" outlineLevel="1">
      <c r="A64" s="924"/>
      <c r="B64" s="566" t="s">
        <v>1442</v>
      </c>
      <c r="C64" s="567">
        <v>14</v>
      </c>
      <c r="D64" s="567">
        <v>1</v>
      </c>
      <c r="E64" s="567">
        <v>0</v>
      </c>
      <c r="F64" s="568">
        <v>0</v>
      </c>
      <c r="G64" s="568">
        <v>0</v>
      </c>
      <c r="H64" s="569">
        <v>4</v>
      </c>
      <c r="I64" s="567">
        <v>21</v>
      </c>
      <c r="J64" s="567">
        <v>1</v>
      </c>
      <c r="K64" s="567">
        <v>0</v>
      </c>
      <c r="L64" s="568">
        <v>0</v>
      </c>
      <c r="M64" s="568">
        <v>0</v>
      </c>
      <c r="N64" s="569">
        <v>0</v>
      </c>
      <c r="O64" s="569">
        <f t="shared" si="27"/>
        <v>19</v>
      </c>
      <c r="P64" s="570">
        <f t="shared" si="28"/>
        <v>22</v>
      </c>
      <c r="Q64" s="569">
        <f t="shared" si="29"/>
        <v>41</v>
      </c>
      <c r="R64" s="569">
        <v>0</v>
      </c>
      <c r="S64" s="569">
        <v>0</v>
      </c>
      <c r="T64" s="569">
        <f t="shared" si="30"/>
        <v>0</v>
      </c>
    </row>
    <row r="65" spans="1:20" ht="38.25" hidden="1" outlineLevel="1">
      <c r="A65" s="924"/>
      <c r="B65" s="566" t="s">
        <v>1443</v>
      </c>
      <c r="C65" s="569">
        <v>48</v>
      </c>
      <c r="D65" s="569">
        <v>3</v>
      </c>
      <c r="E65" s="569">
        <v>0</v>
      </c>
      <c r="F65" s="569">
        <v>2</v>
      </c>
      <c r="G65" s="569">
        <v>0</v>
      </c>
      <c r="H65" s="569">
        <v>27</v>
      </c>
      <c r="I65" s="569">
        <v>2</v>
      </c>
      <c r="J65" s="570">
        <v>1</v>
      </c>
      <c r="K65" s="569">
        <v>0</v>
      </c>
      <c r="L65" s="570">
        <v>0</v>
      </c>
      <c r="M65" s="570">
        <v>0</v>
      </c>
      <c r="N65" s="569">
        <v>0</v>
      </c>
      <c r="O65" s="569">
        <f t="shared" si="27"/>
        <v>80</v>
      </c>
      <c r="P65" s="570">
        <f t="shared" si="28"/>
        <v>3</v>
      </c>
      <c r="Q65" s="569">
        <f t="shared" si="29"/>
        <v>83</v>
      </c>
      <c r="R65" s="569">
        <v>0</v>
      </c>
      <c r="S65" s="569">
        <v>0</v>
      </c>
      <c r="T65" s="569">
        <f t="shared" si="30"/>
        <v>0</v>
      </c>
    </row>
    <row r="66" spans="1:20" ht="38.25" hidden="1" outlineLevel="1">
      <c r="A66" s="924"/>
      <c r="B66" s="566" t="s">
        <v>1444</v>
      </c>
      <c r="C66" s="567">
        <v>96</v>
      </c>
      <c r="D66" s="567">
        <v>3</v>
      </c>
      <c r="E66" s="567">
        <v>4</v>
      </c>
      <c r="F66" s="567">
        <v>6</v>
      </c>
      <c r="G66" s="567">
        <v>1</v>
      </c>
      <c r="H66" s="569">
        <v>47</v>
      </c>
      <c r="I66" s="567">
        <v>28</v>
      </c>
      <c r="J66" s="567">
        <v>0</v>
      </c>
      <c r="K66" s="567">
        <v>2</v>
      </c>
      <c r="L66" s="568">
        <v>2</v>
      </c>
      <c r="M66" s="568">
        <v>0</v>
      </c>
      <c r="N66" s="569">
        <v>7</v>
      </c>
      <c r="O66" s="569">
        <f t="shared" si="27"/>
        <v>157</v>
      </c>
      <c r="P66" s="570">
        <f t="shared" si="28"/>
        <v>39</v>
      </c>
      <c r="Q66" s="569">
        <f t="shared" si="29"/>
        <v>196</v>
      </c>
      <c r="R66" s="569">
        <v>1</v>
      </c>
      <c r="S66" s="569">
        <v>0</v>
      </c>
      <c r="T66" s="569">
        <f t="shared" si="30"/>
        <v>1</v>
      </c>
    </row>
    <row r="67" spans="1:20" hidden="1" outlineLevel="1">
      <c r="A67" s="924" t="s">
        <v>1445</v>
      </c>
      <c r="B67" s="566" t="s">
        <v>1446</v>
      </c>
      <c r="C67" s="569">
        <v>21</v>
      </c>
      <c r="D67" s="569">
        <v>4</v>
      </c>
      <c r="E67" s="570">
        <v>1</v>
      </c>
      <c r="F67" s="569">
        <v>0</v>
      </c>
      <c r="G67" s="570">
        <v>0</v>
      </c>
      <c r="H67" s="569">
        <v>9</v>
      </c>
      <c r="I67" s="569">
        <v>0</v>
      </c>
      <c r="J67" s="570">
        <v>0</v>
      </c>
      <c r="K67" s="570">
        <v>0</v>
      </c>
      <c r="L67" s="570">
        <v>0</v>
      </c>
      <c r="M67" s="570">
        <v>0</v>
      </c>
      <c r="N67" s="570">
        <v>0</v>
      </c>
      <c r="O67" s="569">
        <f>SUM(C67:N67)</f>
        <v>35</v>
      </c>
      <c r="P67" s="570">
        <f t="shared" si="28"/>
        <v>0</v>
      </c>
      <c r="Q67" s="569">
        <f t="shared" si="29"/>
        <v>35</v>
      </c>
      <c r="R67" s="569">
        <v>1</v>
      </c>
      <c r="S67" s="569">
        <v>0</v>
      </c>
      <c r="T67" s="569">
        <f t="shared" si="30"/>
        <v>1</v>
      </c>
    </row>
    <row r="68" spans="1:20" hidden="1" outlineLevel="1">
      <c r="A68" s="924"/>
      <c r="B68" s="566" t="s">
        <v>1447</v>
      </c>
      <c r="C68" s="567">
        <v>14</v>
      </c>
      <c r="D68" s="568">
        <v>0</v>
      </c>
      <c r="E68" s="567">
        <v>0</v>
      </c>
      <c r="F68" s="568">
        <v>1</v>
      </c>
      <c r="G68" s="568">
        <v>0</v>
      </c>
      <c r="H68" s="569">
        <v>2</v>
      </c>
      <c r="I68" s="567">
        <v>3</v>
      </c>
      <c r="J68" s="568">
        <v>0</v>
      </c>
      <c r="K68" s="568">
        <v>0</v>
      </c>
      <c r="L68" s="568">
        <v>0</v>
      </c>
      <c r="M68" s="568">
        <v>0</v>
      </c>
      <c r="N68" s="568">
        <v>1</v>
      </c>
      <c r="O68" s="569">
        <f t="shared" si="27"/>
        <v>17</v>
      </c>
      <c r="P68" s="570">
        <f t="shared" si="28"/>
        <v>4</v>
      </c>
      <c r="Q68" s="569">
        <f t="shared" si="29"/>
        <v>21</v>
      </c>
      <c r="R68" s="569">
        <v>0</v>
      </c>
      <c r="S68" s="569">
        <v>0</v>
      </c>
      <c r="T68" s="569">
        <f t="shared" si="30"/>
        <v>0</v>
      </c>
    </row>
    <row r="69" spans="1:20" ht="25.5" hidden="1" outlineLevel="1">
      <c r="A69" s="924"/>
      <c r="B69" s="566" t="s">
        <v>1448</v>
      </c>
      <c r="C69" s="569">
        <v>2</v>
      </c>
      <c r="D69" s="570">
        <v>0</v>
      </c>
      <c r="E69" s="570">
        <v>0</v>
      </c>
      <c r="F69" s="570">
        <v>0</v>
      </c>
      <c r="G69" s="570">
        <v>0</v>
      </c>
      <c r="H69" s="570">
        <v>0</v>
      </c>
      <c r="I69" s="570">
        <v>0</v>
      </c>
      <c r="J69" s="570">
        <v>0</v>
      </c>
      <c r="K69" s="570">
        <v>0</v>
      </c>
      <c r="L69" s="570">
        <v>0</v>
      </c>
      <c r="M69" s="570">
        <v>0</v>
      </c>
      <c r="N69" s="570">
        <v>0</v>
      </c>
      <c r="O69" s="569">
        <f>SUM(C69:N69)</f>
        <v>2</v>
      </c>
      <c r="P69" s="570">
        <f t="shared" si="28"/>
        <v>0</v>
      </c>
      <c r="Q69" s="569">
        <f t="shared" si="29"/>
        <v>2</v>
      </c>
      <c r="R69" s="569">
        <v>0</v>
      </c>
      <c r="S69" s="569">
        <v>0</v>
      </c>
      <c r="T69" s="569">
        <f t="shared" si="30"/>
        <v>0</v>
      </c>
    </row>
    <row r="70" spans="1:20" ht="11.25" hidden="1" customHeight="1" outlineLevel="1">
      <c r="A70" s="924" t="s">
        <v>1449</v>
      </c>
      <c r="B70" s="566" t="s">
        <v>1450</v>
      </c>
      <c r="C70" s="567">
        <v>7</v>
      </c>
      <c r="D70" s="568">
        <v>0</v>
      </c>
      <c r="E70" s="568">
        <v>0</v>
      </c>
      <c r="F70" s="568">
        <v>0</v>
      </c>
      <c r="G70" s="567">
        <v>0</v>
      </c>
      <c r="H70" s="569">
        <v>2</v>
      </c>
      <c r="I70" s="567">
        <v>6</v>
      </c>
      <c r="J70" s="568">
        <v>0</v>
      </c>
      <c r="K70" s="568">
        <v>0</v>
      </c>
      <c r="L70" s="568">
        <v>0</v>
      </c>
      <c r="M70" s="568">
        <v>0</v>
      </c>
      <c r="N70" s="569">
        <v>0</v>
      </c>
      <c r="O70" s="569">
        <f t="shared" si="27"/>
        <v>9</v>
      </c>
      <c r="P70" s="570">
        <f t="shared" si="28"/>
        <v>6</v>
      </c>
      <c r="Q70" s="569">
        <f t="shared" si="29"/>
        <v>15</v>
      </c>
      <c r="R70" s="569">
        <v>0</v>
      </c>
      <c r="S70" s="569">
        <v>0</v>
      </c>
      <c r="T70" s="569">
        <f t="shared" si="30"/>
        <v>0</v>
      </c>
    </row>
    <row r="71" spans="1:20" hidden="1" outlineLevel="1">
      <c r="A71" s="924"/>
      <c r="B71" s="566" t="s">
        <v>1451</v>
      </c>
      <c r="C71" s="569">
        <v>1</v>
      </c>
      <c r="D71" s="570">
        <v>0</v>
      </c>
      <c r="E71" s="570">
        <v>0</v>
      </c>
      <c r="F71" s="570">
        <v>0</v>
      </c>
      <c r="G71" s="570">
        <v>0</v>
      </c>
      <c r="H71" s="570">
        <v>0</v>
      </c>
      <c r="I71" s="570">
        <v>0</v>
      </c>
      <c r="J71" s="570">
        <v>0</v>
      </c>
      <c r="K71" s="570">
        <v>0</v>
      </c>
      <c r="L71" s="570">
        <v>0</v>
      </c>
      <c r="M71" s="570">
        <v>0</v>
      </c>
      <c r="N71" s="570">
        <v>0</v>
      </c>
      <c r="O71" s="569">
        <f>SUM(C71:N71)</f>
        <v>1</v>
      </c>
      <c r="P71" s="570">
        <f t="shared" si="28"/>
        <v>0</v>
      </c>
      <c r="Q71" s="569">
        <f t="shared" si="29"/>
        <v>1</v>
      </c>
      <c r="R71" s="569">
        <v>0</v>
      </c>
      <c r="S71" s="569">
        <v>0</v>
      </c>
      <c r="T71" s="569">
        <f t="shared" si="30"/>
        <v>0</v>
      </c>
    </row>
    <row r="72" spans="1:20" hidden="1" outlineLevel="1">
      <c r="A72" s="924"/>
      <c r="B72" s="566" t="s">
        <v>1452</v>
      </c>
      <c r="C72" s="567">
        <v>1</v>
      </c>
      <c r="D72" s="568">
        <v>0</v>
      </c>
      <c r="E72" s="568">
        <v>0</v>
      </c>
      <c r="F72" s="568">
        <v>0</v>
      </c>
      <c r="G72" s="568">
        <v>0</v>
      </c>
      <c r="H72" s="568">
        <v>0</v>
      </c>
      <c r="I72" s="567">
        <v>0</v>
      </c>
      <c r="J72" s="568">
        <v>0</v>
      </c>
      <c r="K72" s="568">
        <v>0</v>
      </c>
      <c r="L72" s="568">
        <v>0</v>
      </c>
      <c r="M72" s="568">
        <v>0</v>
      </c>
      <c r="N72" s="569">
        <v>0</v>
      </c>
      <c r="O72" s="569">
        <f>SUM(C72:N72)</f>
        <v>1</v>
      </c>
      <c r="P72" s="570">
        <f t="shared" si="28"/>
        <v>0</v>
      </c>
      <c r="Q72" s="569">
        <f t="shared" si="29"/>
        <v>1</v>
      </c>
      <c r="R72" s="569">
        <v>0</v>
      </c>
      <c r="S72" s="569">
        <v>0</v>
      </c>
      <c r="T72" s="569">
        <f t="shared" si="30"/>
        <v>0</v>
      </c>
    </row>
    <row r="73" spans="1:20" hidden="1" outlineLevel="1">
      <c r="A73" s="924"/>
      <c r="B73" s="566" t="s">
        <v>1453</v>
      </c>
      <c r="C73" s="570">
        <v>0</v>
      </c>
      <c r="D73" s="569">
        <v>0</v>
      </c>
      <c r="E73" s="570">
        <v>0</v>
      </c>
      <c r="F73" s="570">
        <v>0</v>
      </c>
      <c r="G73" s="570">
        <v>0</v>
      </c>
      <c r="H73" s="569">
        <v>0</v>
      </c>
      <c r="I73" s="570">
        <v>0</v>
      </c>
      <c r="J73" s="570">
        <v>0</v>
      </c>
      <c r="K73" s="570">
        <v>0</v>
      </c>
      <c r="L73" s="570">
        <v>0</v>
      </c>
      <c r="M73" s="570">
        <v>0</v>
      </c>
      <c r="N73" s="570">
        <v>0</v>
      </c>
      <c r="O73" s="569">
        <f>SUM(C73:N73)</f>
        <v>0</v>
      </c>
      <c r="P73" s="570">
        <f t="shared" si="28"/>
        <v>0</v>
      </c>
      <c r="Q73" s="569">
        <f t="shared" si="29"/>
        <v>0</v>
      </c>
      <c r="R73" s="569">
        <v>0</v>
      </c>
      <c r="S73" s="569">
        <v>0</v>
      </c>
      <c r="T73" s="569">
        <f t="shared" si="30"/>
        <v>0</v>
      </c>
    </row>
    <row r="74" spans="1:20" ht="25.5" hidden="1" outlineLevel="1">
      <c r="A74" s="924"/>
      <c r="B74" s="566" t="s">
        <v>1454</v>
      </c>
      <c r="C74" s="567">
        <v>7</v>
      </c>
      <c r="D74" s="568">
        <v>0</v>
      </c>
      <c r="E74" s="568">
        <v>0</v>
      </c>
      <c r="F74" s="567">
        <v>0</v>
      </c>
      <c r="G74" s="568">
        <v>0</v>
      </c>
      <c r="H74" s="569">
        <v>1</v>
      </c>
      <c r="I74" s="568">
        <v>0</v>
      </c>
      <c r="J74" s="568">
        <v>0</v>
      </c>
      <c r="K74" s="568">
        <v>0</v>
      </c>
      <c r="L74" s="568">
        <v>0</v>
      </c>
      <c r="M74" s="567">
        <v>0</v>
      </c>
      <c r="N74" s="568">
        <v>0</v>
      </c>
      <c r="O74" s="569">
        <f>SUM(C74:N74)</f>
        <v>8</v>
      </c>
      <c r="P74" s="570">
        <f t="shared" si="28"/>
        <v>0</v>
      </c>
      <c r="Q74" s="569">
        <f t="shared" si="29"/>
        <v>8</v>
      </c>
      <c r="R74" s="569">
        <v>0</v>
      </c>
      <c r="S74" s="569">
        <v>0</v>
      </c>
      <c r="T74" s="569">
        <f t="shared" si="30"/>
        <v>0</v>
      </c>
    </row>
    <row r="75" spans="1:20" ht="25.5" hidden="1" outlineLevel="1">
      <c r="A75" s="924"/>
      <c r="B75" s="566" t="s">
        <v>1455</v>
      </c>
      <c r="C75" s="570">
        <v>3</v>
      </c>
      <c r="D75" s="570">
        <v>0</v>
      </c>
      <c r="E75" s="570">
        <v>0</v>
      </c>
      <c r="F75" s="570">
        <v>0</v>
      </c>
      <c r="G75" s="570">
        <v>0</v>
      </c>
      <c r="H75" s="570">
        <v>0</v>
      </c>
      <c r="I75" s="570">
        <v>0</v>
      </c>
      <c r="J75" s="570">
        <v>0</v>
      </c>
      <c r="K75" s="570">
        <v>0</v>
      </c>
      <c r="L75" s="570">
        <v>0</v>
      </c>
      <c r="M75" s="570">
        <v>0</v>
      </c>
      <c r="N75" s="570">
        <v>0</v>
      </c>
      <c r="O75" s="569">
        <f>SUM(C75:N75)</f>
        <v>3</v>
      </c>
      <c r="P75" s="570">
        <f t="shared" si="28"/>
        <v>0</v>
      </c>
      <c r="Q75" s="569">
        <f t="shared" si="29"/>
        <v>3</v>
      </c>
      <c r="R75" s="569">
        <v>0</v>
      </c>
      <c r="S75" s="569">
        <v>0</v>
      </c>
      <c r="T75" s="569">
        <f t="shared" si="30"/>
        <v>0</v>
      </c>
    </row>
    <row r="76" spans="1:20" ht="17.100000000000001" customHeight="1" collapsed="1">
      <c r="A76" s="923" t="s">
        <v>1456</v>
      </c>
      <c r="B76" s="923"/>
      <c r="C76" s="571">
        <f>SUM(C77:C91)</f>
        <v>204</v>
      </c>
      <c r="D76" s="571">
        <f t="shared" ref="D76:T76" si="31">SUM(D77:D91)</f>
        <v>1</v>
      </c>
      <c r="E76" s="571">
        <f t="shared" si="31"/>
        <v>3</v>
      </c>
      <c r="F76" s="571">
        <f t="shared" si="31"/>
        <v>7</v>
      </c>
      <c r="G76" s="571">
        <f t="shared" si="31"/>
        <v>1</v>
      </c>
      <c r="H76" s="571">
        <f t="shared" si="31"/>
        <v>21</v>
      </c>
      <c r="I76" s="571">
        <f t="shared" si="31"/>
        <v>604</v>
      </c>
      <c r="J76" s="571">
        <f t="shared" si="31"/>
        <v>1</v>
      </c>
      <c r="K76" s="571">
        <f t="shared" si="31"/>
        <v>7</v>
      </c>
      <c r="L76" s="571">
        <f t="shared" si="31"/>
        <v>3</v>
      </c>
      <c r="M76" s="571">
        <f t="shared" si="31"/>
        <v>1</v>
      </c>
      <c r="N76" s="571">
        <f t="shared" si="31"/>
        <v>33</v>
      </c>
      <c r="O76" s="571">
        <f t="shared" si="31"/>
        <v>237</v>
      </c>
      <c r="P76" s="571">
        <f t="shared" si="31"/>
        <v>649</v>
      </c>
      <c r="Q76" s="572">
        <f t="shared" si="31"/>
        <v>886</v>
      </c>
      <c r="R76" s="571">
        <f t="shared" si="31"/>
        <v>0</v>
      </c>
      <c r="S76" s="571">
        <f t="shared" si="31"/>
        <v>0</v>
      </c>
      <c r="T76" s="572">
        <f t="shared" si="31"/>
        <v>0</v>
      </c>
    </row>
    <row r="77" spans="1:20" hidden="1" outlineLevel="1">
      <c r="A77" s="924" t="s">
        <v>1457</v>
      </c>
      <c r="B77" s="566" t="s">
        <v>1458</v>
      </c>
      <c r="C77" s="567">
        <v>15</v>
      </c>
      <c r="D77" s="568">
        <v>0</v>
      </c>
      <c r="E77" s="568">
        <v>0</v>
      </c>
      <c r="F77" s="567">
        <v>0</v>
      </c>
      <c r="G77" s="568">
        <v>0</v>
      </c>
      <c r="H77" s="569">
        <v>0</v>
      </c>
      <c r="I77" s="567">
        <v>12</v>
      </c>
      <c r="J77" s="568">
        <v>0</v>
      </c>
      <c r="K77" s="568">
        <v>0</v>
      </c>
      <c r="L77" s="568">
        <v>0</v>
      </c>
      <c r="M77" s="568">
        <v>0</v>
      </c>
      <c r="N77" s="569">
        <v>0</v>
      </c>
      <c r="O77" s="569">
        <f t="shared" ref="O77:O91" si="32">SUM(C77:H77)</f>
        <v>15</v>
      </c>
      <c r="P77" s="570">
        <f t="shared" ref="P77:P91" si="33">SUM(I77:N77)</f>
        <v>12</v>
      </c>
      <c r="Q77" s="569">
        <f t="shared" ref="Q77:Q91" si="34">+P77+O77</f>
        <v>27</v>
      </c>
      <c r="R77" s="569">
        <v>0</v>
      </c>
      <c r="S77" s="569">
        <v>0</v>
      </c>
      <c r="T77" s="569">
        <f t="shared" ref="T77:T91" si="35">+S77+R77</f>
        <v>0</v>
      </c>
    </row>
    <row r="78" spans="1:20" hidden="1" outlineLevel="1">
      <c r="A78" s="924"/>
      <c r="B78" s="566" t="s">
        <v>1459</v>
      </c>
      <c r="C78" s="569">
        <v>21</v>
      </c>
      <c r="D78" s="570">
        <v>0</v>
      </c>
      <c r="E78" s="570">
        <v>0</v>
      </c>
      <c r="F78" s="570">
        <v>0</v>
      </c>
      <c r="G78" s="570">
        <v>0</v>
      </c>
      <c r="H78" s="570">
        <v>0</v>
      </c>
      <c r="I78" s="569">
        <v>16</v>
      </c>
      <c r="J78" s="570">
        <v>0</v>
      </c>
      <c r="K78" s="570">
        <v>0</v>
      </c>
      <c r="L78" s="570">
        <v>0</v>
      </c>
      <c r="M78" s="570">
        <v>0</v>
      </c>
      <c r="N78" s="569">
        <v>0</v>
      </c>
      <c r="O78" s="569">
        <f t="shared" si="32"/>
        <v>21</v>
      </c>
      <c r="P78" s="570">
        <f t="shared" si="33"/>
        <v>16</v>
      </c>
      <c r="Q78" s="569">
        <f t="shared" si="34"/>
        <v>37</v>
      </c>
      <c r="R78" s="569">
        <v>0</v>
      </c>
      <c r="S78" s="569">
        <v>0</v>
      </c>
      <c r="T78" s="569">
        <f t="shared" si="35"/>
        <v>0</v>
      </c>
    </row>
    <row r="79" spans="1:20" ht="25.5" hidden="1" outlineLevel="1">
      <c r="A79" s="924" t="s">
        <v>1460</v>
      </c>
      <c r="B79" s="566" t="s">
        <v>1461</v>
      </c>
      <c r="C79" s="567">
        <v>105</v>
      </c>
      <c r="D79" s="567">
        <v>1</v>
      </c>
      <c r="E79" s="567">
        <v>2</v>
      </c>
      <c r="F79" s="567">
        <v>2</v>
      </c>
      <c r="G79" s="567">
        <v>1</v>
      </c>
      <c r="H79" s="569">
        <v>7</v>
      </c>
      <c r="I79" s="567">
        <v>470</v>
      </c>
      <c r="J79" s="568">
        <v>1</v>
      </c>
      <c r="K79" s="567">
        <v>7</v>
      </c>
      <c r="L79" s="567">
        <v>3</v>
      </c>
      <c r="M79" s="567">
        <v>1</v>
      </c>
      <c r="N79" s="569">
        <v>20</v>
      </c>
      <c r="O79" s="569">
        <f t="shared" si="32"/>
        <v>118</v>
      </c>
      <c r="P79" s="570">
        <f t="shared" si="33"/>
        <v>502</v>
      </c>
      <c r="Q79" s="569">
        <f t="shared" si="34"/>
        <v>620</v>
      </c>
      <c r="R79" s="569">
        <v>0</v>
      </c>
      <c r="S79" s="569">
        <v>0</v>
      </c>
      <c r="T79" s="569">
        <f t="shared" si="35"/>
        <v>0</v>
      </c>
    </row>
    <row r="80" spans="1:20" ht="25.5" hidden="1" outlineLevel="1">
      <c r="A80" s="924"/>
      <c r="B80" s="566" t="s">
        <v>1462</v>
      </c>
      <c r="C80" s="570">
        <v>2</v>
      </c>
      <c r="D80" s="570">
        <v>0</v>
      </c>
      <c r="E80" s="570">
        <v>0</v>
      </c>
      <c r="F80" s="570">
        <v>0</v>
      </c>
      <c r="G80" s="570">
        <v>0</v>
      </c>
      <c r="H80" s="570">
        <v>0</v>
      </c>
      <c r="I80" s="569">
        <v>21</v>
      </c>
      <c r="J80" s="570">
        <v>0</v>
      </c>
      <c r="K80" s="569">
        <v>0</v>
      </c>
      <c r="L80" s="570">
        <v>0</v>
      </c>
      <c r="M80" s="570">
        <v>0</v>
      </c>
      <c r="N80" s="569">
        <v>3</v>
      </c>
      <c r="O80" s="569">
        <f t="shared" si="32"/>
        <v>2</v>
      </c>
      <c r="P80" s="570">
        <f t="shared" si="33"/>
        <v>24</v>
      </c>
      <c r="Q80" s="569">
        <f t="shared" si="34"/>
        <v>26</v>
      </c>
      <c r="R80" s="569">
        <v>0</v>
      </c>
      <c r="S80" s="569">
        <v>0</v>
      </c>
      <c r="T80" s="569">
        <f t="shared" si="35"/>
        <v>0</v>
      </c>
    </row>
    <row r="81" spans="1:20" ht="38.25" hidden="1" outlineLevel="1">
      <c r="A81" s="566" t="s">
        <v>1463</v>
      </c>
      <c r="B81" s="566" t="s">
        <v>1464</v>
      </c>
      <c r="C81" s="567">
        <v>4</v>
      </c>
      <c r="D81" s="568">
        <v>0</v>
      </c>
      <c r="E81" s="568">
        <v>0</v>
      </c>
      <c r="F81" s="568">
        <v>0</v>
      </c>
      <c r="G81" s="568">
        <v>0</v>
      </c>
      <c r="H81" s="569">
        <v>1</v>
      </c>
      <c r="I81" s="567">
        <v>8</v>
      </c>
      <c r="J81" s="568">
        <v>0</v>
      </c>
      <c r="K81" s="568">
        <v>0</v>
      </c>
      <c r="L81" s="567">
        <v>0</v>
      </c>
      <c r="M81" s="568">
        <v>0</v>
      </c>
      <c r="N81" s="569">
        <v>1</v>
      </c>
      <c r="O81" s="569">
        <f t="shared" si="32"/>
        <v>5</v>
      </c>
      <c r="P81" s="570">
        <f t="shared" si="33"/>
        <v>9</v>
      </c>
      <c r="Q81" s="569">
        <f t="shared" si="34"/>
        <v>14</v>
      </c>
      <c r="R81" s="569">
        <v>0</v>
      </c>
      <c r="S81" s="569">
        <v>0</v>
      </c>
      <c r="T81" s="569">
        <f t="shared" si="35"/>
        <v>0</v>
      </c>
    </row>
    <row r="82" spans="1:20" hidden="1" outlineLevel="1">
      <c r="A82" s="566" t="s">
        <v>1465</v>
      </c>
      <c r="B82" s="566" t="s">
        <v>1466</v>
      </c>
      <c r="C82" s="570">
        <v>1</v>
      </c>
      <c r="D82" s="570">
        <v>0</v>
      </c>
      <c r="E82" s="570">
        <v>0</v>
      </c>
      <c r="F82" s="570">
        <v>0</v>
      </c>
      <c r="G82" s="570">
        <v>0</v>
      </c>
      <c r="H82" s="570">
        <v>0</v>
      </c>
      <c r="I82" s="570">
        <v>1</v>
      </c>
      <c r="J82" s="570">
        <v>0</v>
      </c>
      <c r="K82" s="570">
        <v>0</v>
      </c>
      <c r="L82" s="570">
        <v>0</v>
      </c>
      <c r="M82" s="570">
        <v>0</v>
      </c>
      <c r="N82" s="570">
        <v>0</v>
      </c>
      <c r="O82" s="569">
        <f t="shared" si="32"/>
        <v>1</v>
      </c>
      <c r="P82" s="570">
        <f t="shared" si="33"/>
        <v>1</v>
      </c>
      <c r="Q82" s="569">
        <f t="shared" si="34"/>
        <v>2</v>
      </c>
      <c r="R82" s="569">
        <v>0</v>
      </c>
      <c r="S82" s="569">
        <v>0</v>
      </c>
      <c r="T82" s="569">
        <f t="shared" si="35"/>
        <v>0</v>
      </c>
    </row>
    <row r="83" spans="1:20" hidden="1" outlineLevel="1">
      <c r="A83" s="566" t="s">
        <v>1467</v>
      </c>
      <c r="B83" s="566" t="s">
        <v>1468</v>
      </c>
      <c r="C83" s="567">
        <v>8</v>
      </c>
      <c r="D83" s="568">
        <v>0</v>
      </c>
      <c r="E83" s="568">
        <v>0</v>
      </c>
      <c r="F83" s="568">
        <v>3</v>
      </c>
      <c r="G83" s="568">
        <v>0</v>
      </c>
      <c r="H83" s="569">
        <v>2</v>
      </c>
      <c r="I83" s="567">
        <v>4</v>
      </c>
      <c r="J83" s="568">
        <v>0</v>
      </c>
      <c r="K83" s="568">
        <v>0</v>
      </c>
      <c r="L83" s="568">
        <v>0</v>
      </c>
      <c r="M83" s="568">
        <v>0</v>
      </c>
      <c r="N83" s="569">
        <v>0</v>
      </c>
      <c r="O83" s="569">
        <f t="shared" si="32"/>
        <v>13</v>
      </c>
      <c r="P83" s="570">
        <f t="shared" si="33"/>
        <v>4</v>
      </c>
      <c r="Q83" s="569">
        <f t="shared" si="34"/>
        <v>17</v>
      </c>
      <c r="R83" s="569">
        <v>0</v>
      </c>
      <c r="S83" s="569">
        <v>0</v>
      </c>
      <c r="T83" s="569">
        <f t="shared" si="35"/>
        <v>0</v>
      </c>
    </row>
    <row r="84" spans="1:20" ht="11.25" hidden="1" customHeight="1" outlineLevel="1">
      <c r="A84" s="924" t="s">
        <v>1469</v>
      </c>
      <c r="B84" s="566" t="s">
        <v>1470</v>
      </c>
      <c r="C84" s="570">
        <v>0</v>
      </c>
      <c r="D84" s="570">
        <v>0</v>
      </c>
      <c r="E84" s="570">
        <v>0</v>
      </c>
      <c r="F84" s="570">
        <v>0</v>
      </c>
      <c r="G84" s="570">
        <v>0</v>
      </c>
      <c r="H84" s="570">
        <v>0</v>
      </c>
      <c r="I84" s="569">
        <v>4</v>
      </c>
      <c r="J84" s="570">
        <v>0</v>
      </c>
      <c r="K84" s="570">
        <v>0</v>
      </c>
      <c r="L84" s="570">
        <v>0</v>
      </c>
      <c r="M84" s="570">
        <v>0</v>
      </c>
      <c r="N84" s="570">
        <v>0</v>
      </c>
      <c r="O84" s="569">
        <f t="shared" si="32"/>
        <v>0</v>
      </c>
      <c r="P84" s="570">
        <f t="shared" si="33"/>
        <v>4</v>
      </c>
      <c r="Q84" s="569">
        <f t="shared" si="34"/>
        <v>4</v>
      </c>
      <c r="R84" s="569">
        <v>0</v>
      </c>
      <c r="S84" s="569">
        <v>0</v>
      </c>
      <c r="T84" s="569">
        <f t="shared" si="35"/>
        <v>0</v>
      </c>
    </row>
    <row r="85" spans="1:20" hidden="1" outlineLevel="1">
      <c r="A85" s="924"/>
      <c r="B85" s="566" t="s">
        <v>1471</v>
      </c>
      <c r="C85" s="568">
        <v>0</v>
      </c>
      <c r="D85" s="568">
        <v>0</v>
      </c>
      <c r="E85" s="568">
        <v>0</v>
      </c>
      <c r="F85" s="568">
        <v>0</v>
      </c>
      <c r="G85" s="568">
        <v>0</v>
      </c>
      <c r="H85" s="568">
        <v>0</v>
      </c>
      <c r="I85" s="567">
        <v>0</v>
      </c>
      <c r="J85" s="568">
        <v>0</v>
      </c>
      <c r="K85" s="568">
        <v>0</v>
      </c>
      <c r="L85" s="568">
        <v>0</v>
      </c>
      <c r="M85" s="568">
        <v>0</v>
      </c>
      <c r="N85" s="569">
        <v>0</v>
      </c>
      <c r="O85" s="569">
        <f>SUM(C85:N85)</f>
        <v>0</v>
      </c>
      <c r="P85" s="570">
        <f t="shared" si="33"/>
        <v>0</v>
      </c>
      <c r="Q85" s="569">
        <f t="shared" si="34"/>
        <v>0</v>
      </c>
      <c r="R85" s="569">
        <v>0</v>
      </c>
      <c r="S85" s="569">
        <v>0</v>
      </c>
      <c r="T85" s="569">
        <f t="shared" si="35"/>
        <v>0</v>
      </c>
    </row>
    <row r="86" spans="1:20" ht="25.5" hidden="1" outlineLevel="1">
      <c r="A86" s="924"/>
      <c r="B86" s="566" t="s">
        <v>1472</v>
      </c>
      <c r="C86" s="569">
        <v>7</v>
      </c>
      <c r="D86" s="570">
        <v>0</v>
      </c>
      <c r="E86" s="570">
        <v>0</v>
      </c>
      <c r="F86" s="570">
        <v>0</v>
      </c>
      <c r="G86" s="569">
        <v>0</v>
      </c>
      <c r="H86" s="569">
        <v>2</v>
      </c>
      <c r="I86" s="569">
        <v>2</v>
      </c>
      <c r="J86" s="570">
        <v>0</v>
      </c>
      <c r="K86" s="570">
        <v>0</v>
      </c>
      <c r="L86" s="570">
        <v>0</v>
      </c>
      <c r="M86" s="570">
        <v>0</v>
      </c>
      <c r="N86" s="570">
        <v>0</v>
      </c>
      <c r="O86" s="569">
        <f t="shared" si="32"/>
        <v>9</v>
      </c>
      <c r="P86" s="570">
        <f t="shared" si="33"/>
        <v>2</v>
      </c>
      <c r="Q86" s="569">
        <f t="shared" si="34"/>
        <v>11</v>
      </c>
      <c r="R86" s="569">
        <v>0</v>
      </c>
      <c r="S86" s="569">
        <v>0</v>
      </c>
      <c r="T86" s="569">
        <f t="shared" si="35"/>
        <v>0</v>
      </c>
    </row>
    <row r="87" spans="1:20" hidden="1" outlineLevel="1">
      <c r="A87" s="924"/>
      <c r="B87" s="566" t="s">
        <v>1473</v>
      </c>
      <c r="C87" s="568">
        <v>0</v>
      </c>
      <c r="D87" s="568">
        <v>0</v>
      </c>
      <c r="E87" s="568">
        <v>0</v>
      </c>
      <c r="F87" s="568">
        <v>0</v>
      </c>
      <c r="G87" s="568">
        <v>0</v>
      </c>
      <c r="H87" s="568">
        <v>0</v>
      </c>
      <c r="I87" s="568">
        <v>1</v>
      </c>
      <c r="J87" s="568">
        <v>0</v>
      </c>
      <c r="K87" s="568">
        <v>0</v>
      </c>
      <c r="L87" s="568">
        <v>0</v>
      </c>
      <c r="M87" s="568">
        <v>0</v>
      </c>
      <c r="N87" s="568">
        <v>0</v>
      </c>
      <c r="O87" s="569">
        <f t="shared" si="32"/>
        <v>0</v>
      </c>
      <c r="P87" s="570">
        <f t="shared" si="33"/>
        <v>1</v>
      </c>
      <c r="Q87" s="569">
        <f t="shared" si="34"/>
        <v>1</v>
      </c>
      <c r="R87" s="569">
        <v>0</v>
      </c>
      <c r="S87" s="569">
        <v>0</v>
      </c>
      <c r="T87" s="569">
        <f t="shared" si="35"/>
        <v>0</v>
      </c>
    </row>
    <row r="88" spans="1:20" ht="25.5" hidden="1" outlineLevel="1">
      <c r="A88" s="924"/>
      <c r="B88" s="566" t="s">
        <v>1474</v>
      </c>
      <c r="C88" s="570">
        <v>0</v>
      </c>
      <c r="D88" s="570">
        <v>0</v>
      </c>
      <c r="E88" s="570">
        <v>0</v>
      </c>
      <c r="F88" s="570">
        <v>0</v>
      </c>
      <c r="G88" s="570">
        <v>0</v>
      </c>
      <c r="H88" s="570">
        <v>0</v>
      </c>
      <c r="I88" s="570">
        <v>0</v>
      </c>
      <c r="J88" s="570">
        <v>0</v>
      </c>
      <c r="K88" s="570">
        <v>0</v>
      </c>
      <c r="L88" s="570">
        <v>0</v>
      </c>
      <c r="M88" s="570">
        <v>0</v>
      </c>
      <c r="N88" s="570">
        <v>0</v>
      </c>
      <c r="O88" s="569">
        <f>SUM(C88:N88)</f>
        <v>0</v>
      </c>
      <c r="P88" s="570">
        <f t="shared" si="33"/>
        <v>0</v>
      </c>
      <c r="Q88" s="569">
        <f t="shared" si="34"/>
        <v>0</v>
      </c>
      <c r="R88" s="569">
        <v>0</v>
      </c>
      <c r="S88" s="569">
        <v>0</v>
      </c>
      <c r="T88" s="569">
        <f t="shared" si="35"/>
        <v>0</v>
      </c>
    </row>
    <row r="89" spans="1:20" hidden="1" outlineLevel="1">
      <c r="A89" s="924"/>
      <c r="B89" s="566" t="s">
        <v>1475</v>
      </c>
      <c r="C89" s="568">
        <v>0</v>
      </c>
      <c r="D89" s="568">
        <v>0</v>
      </c>
      <c r="E89" s="568">
        <v>0</v>
      </c>
      <c r="F89" s="568">
        <v>0</v>
      </c>
      <c r="G89" s="568">
        <v>0</v>
      </c>
      <c r="H89" s="568">
        <v>0</v>
      </c>
      <c r="I89" s="568">
        <v>0</v>
      </c>
      <c r="J89" s="568">
        <v>0</v>
      </c>
      <c r="K89" s="568">
        <v>0</v>
      </c>
      <c r="L89" s="568">
        <v>0</v>
      </c>
      <c r="M89" s="568">
        <v>0</v>
      </c>
      <c r="N89" s="568">
        <v>0</v>
      </c>
      <c r="O89" s="569">
        <f>SUM(C89:N89)</f>
        <v>0</v>
      </c>
      <c r="P89" s="570">
        <f t="shared" si="33"/>
        <v>0</v>
      </c>
      <c r="Q89" s="569">
        <f t="shared" si="34"/>
        <v>0</v>
      </c>
      <c r="R89" s="569">
        <v>0</v>
      </c>
      <c r="S89" s="569">
        <v>0</v>
      </c>
      <c r="T89" s="569">
        <f t="shared" si="35"/>
        <v>0</v>
      </c>
    </row>
    <row r="90" spans="1:20" ht="25.5" hidden="1" outlineLevel="1">
      <c r="A90" s="924"/>
      <c r="B90" s="566" t="s">
        <v>1476</v>
      </c>
      <c r="C90" s="570">
        <v>0</v>
      </c>
      <c r="D90" s="570">
        <v>0</v>
      </c>
      <c r="E90" s="570">
        <v>0</v>
      </c>
      <c r="F90" s="570">
        <v>0</v>
      </c>
      <c r="G90" s="570">
        <v>0</v>
      </c>
      <c r="H90" s="570">
        <v>0</v>
      </c>
      <c r="I90" s="570">
        <v>0</v>
      </c>
      <c r="J90" s="570">
        <v>0</v>
      </c>
      <c r="K90" s="570">
        <v>0</v>
      </c>
      <c r="L90" s="570">
        <v>0</v>
      </c>
      <c r="M90" s="570">
        <v>0</v>
      </c>
      <c r="N90" s="570">
        <v>0</v>
      </c>
      <c r="O90" s="569">
        <f>SUM(C90:N90)</f>
        <v>0</v>
      </c>
      <c r="P90" s="570">
        <f t="shared" si="33"/>
        <v>0</v>
      </c>
      <c r="Q90" s="569">
        <f t="shared" si="34"/>
        <v>0</v>
      </c>
      <c r="R90" s="569">
        <v>0</v>
      </c>
      <c r="S90" s="569">
        <v>0</v>
      </c>
      <c r="T90" s="569">
        <f t="shared" si="35"/>
        <v>0</v>
      </c>
    </row>
    <row r="91" spans="1:20" ht="38.25" hidden="1" outlineLevel="1">
      <c r="A91" s="924"/>
      <c r="B91" s="566" t="s">
        <v>1477</v>
      </c>
      <c r="C91" s="567">
        <v>41</v>
      </c>
      <c r="D91" s="568">
        <v>0</v>
      </c>
      <c r="E91" s="568">
        <v>1</v>
      </c>
      <c r="F91" s="568">
        <v>2</v>
      </c>
      <c r="G91" s="567">
        <v>0</v>
      </c>
      <c r="H91" s="569">
        <v>9</v>
      </c>
      <c r="I91" s="567">
        <v>65</v>
      </c>
      <c r="J91" s="568">
        <v>0</v>
      </c>
      <c r="K91" s="567">
        <v>0</v>
      </c>
      <c r="L91" s="567">
        <v>0</v>
      </c>
      <c r="M91" s="568">
        <v>0</v>
      </c>
      <c r="N91" s="569">
        <v>9</v>
      </c>
      <c r="O91" s="569">
        <f t="shared" si="32"/>
        <v>53</v>
      </c>
      <c r="P91" s="570">
        <f t="shared" si="33"/>
        <v>74</v>
      </c>
      <c r="Q91" s="569">
        <f t="shared" si="34"/>
        <v>127</v>
      </c>
      <c r="R91" s="569">
        <v>0</v>
      </c>
      <c r="S91" s="569">
        <v>0</v>
      </c>
      <c r="T91" s="569">
        <f t="shared" si="35"/>
        <v>0</v>
      </c>
    </row>
    <row r="92" spans="1:20" ht="17.100000000000001" customHeight="1" collapsed="1">
      <c r="A92" s="923" t="s">
        <v>1478</v>
      </c>
      <c r="B92" s="923"/>
      <c r="C92" s="565">
        <f>SUM(C93:C104)</f>
        <v>55</v>
      </c>
      <c r="D92" s="565">
        <f t="shared" ref="D92:T92" si="36">SUM(D93:D104)</f>
        <v>1</v>
      </c>
      <c r="E92" s="565">
        <f t="shared" si="36"/>
        <v>2</v>
      </c>
      <c r="F92" s="565">
        <f t="shared" si="36"/>
        <v>4</v>
      </c>
      <c r="G92" s="565">
        <f t="shared" si="36"/>
        <v>2</v>
      </c>
      <c r="H92" s="565">
        <f t="shared" si="36"/>
        <v>24</v>
      </c>
      <c r="I92" s="565">
        <f t="shared" si="36"/>
        <v>52</v>
      </c>
      <c r="J92" s="565">
        <f t="shared" si="36"/>
        <v>1</v>
      </c>
      <c r="K92" s="565">
        <f t="shared" si="36"/>
        <v>1</v>
      </c>
      <c r="L92" s="565">
        <f t="shared" si="36"/>
        <v>2</v>
      </c>
      <c r="M92" s="565">
        <f t="shared" si="36"/>
        <v>0</v>
      </c>
      <c r="N92" s="565">
        <f t="shared" si="36"/>
        <v>10</v>
      </c>
      <c r="O92" s="565">
        <f t="shared" si="36"/>
        <v>88</v>
      </c>
      <c r="P92" s="565">
        <f t="shared" si="36"/>
        <v>66</v>
      </c>
      <c r="Q92" s="562">
        <f t="shared" si="36"/>
        <v>154</v>
      </c>
      <c r="R92" s="565">
        <f t="shared" si="36"/>
        <v>0</v>
      </c>
      <c r="S92" s="565">
        <f t="shared" si="36"/>
        <v>0</v>
      </c>
      <c r="T92" s="562">
        <f t="shared" si="36"/>
        <v>0</v>
      </c>
    </row>
    <row r="93" spans="1:20" ht="25.5" hidden="1" outlineLevel="1">
      <c r="A93" s="566" t="s">
        <v>1479</v>
      </c>
      <c r="B93" s="566" t="s">
        <v>1480</v>
      </c>
      <c r="C93" s="570">
        <v>3</v>
      </c>
      <c r="D93" s="570">
        <v>0</v>
      </c>
      <c r="E93" s="570">
        <v>0</v>
      </c>
      <c r="F93" s="569">
        <v>0</v>
      </c>
      <c r="G93" s="569">
        <v>0</v>
      </c>
      <c r="H93" s="569">
        <v>3</v>
      </c>
      <c r="I93" s="569">
        <v>3</v>
      </c>
      <c r="J93" s="570">
        <v>0</v>
      </c>
      <c r="K93" s="570">
        <v>0</v>
      </c>
      <c r="L93" s="570">
        <v>0</v>
      </c>
      <c r="M93" s="570">
        <v>0</v>
      </c>
      <c r="N93" s="570">
        <v>3</v>
      </c>
      <c r="O93" s="569">
        <f t="shared" ref="O93:O104" si="37">SUM(C93:H93)</f>
        <v>6</v>
      </c>
      <c r="P93" s="570">
        <f t="shared" ref="P93:P104" si="38">SUM(I93:N93)</f>
        <v>6</v>
      </c>
      <c r="Q93" s="569">
        <f t="shared" ref="Q93:Q104" si="39">+P93+O93</f>
        <v>12</v>
      </c>
      <c r="R93" s="569">
        <v>0</v>
      </c>
      <c r="S93" s="569">
        <v>0</v>
      </c>
      <c r="T93" s="569">
        <f t="shared" ref="T93:T104" si="40">+S93+R93</f>
        <v>0</v>
      </c>
    </row>
    <row r="94" spans="1:20" hidden="1" outlineLevel="1">
      <c r="A94" s="566" t="s">
        <v>1481</v>
      </c>
      <c r="B94" s="566" t="s">
        <v>1482</v>
      </c>
      <c r="C94" s="567">
        <v>26</v>
      </c>
      <c r="D94" s="568">
        <v>1</v>
      </c>
      <c r="E94" s="567">
        <v>2</v>
      </c>
      <c r="F94" s="568">
        <v>0</v>
      </c>
      <c r="G94" s="568">
        <v>0</v>
      </c>
      <c r="H94" s="569">
        <v>11</v>
      </c>
      <c r="I94" s="567">
        <v>2</v>
      </c>
      <c r="J94" s="568">
        <v>0</v>
      </c>
      <c r="K94" s="568">
        <v>0</v>
      </c>
      <c r="L94" s="568">
        <v>0</v>
      </c>
      <c r="M94" s="568">
        <v>0</v>
      </c>
      <c r="N94" s="569">
        <v>0</v>
      </c>
      <c r="O94" s="569">
        <f t="shared" si="37"/>
        <v>40</v>
      </c>
      <c r="P94" s="570">
        <f t="shared" si="38"/>
        <v>2</v>
      </c>
      <c r="Q94" s="569">
        <f t="shared" si="39"/>
        <v>42</v>
      </c>
      <c r="R94" s="569">
        <v>0</v>
      </c>
      <c r="S94" s="569">
        <v>0</v>
      </c>
      <c r="T94" s="569">
        <f t="shared" si="40"/>
        <v>0</v>
      </c>
    </row>
    <row r="95" spans="1:20" hidden="1" outlineLevel="1">
      <c r="A95" s="566" t="s">
        <v>1483</v>
      </c>
      <c r="B95" s="566" t="s">
        <v>1484</v>
      </c>
      <c r="C95" s="569">
        <v>6</v>
      </c>
      <c r="D95" s="570">
        <v>0</v>
      </c>
      <c r="E95" s="570">
        <v>0</v>
      </c>
      <c r="F95" s="570">
        <v>1</v>
      </c>
      <c r="G95" s="570">
        <v>0</v>
      </c>
      <c r="H95" s="569">
        <v>1</v>
      </c>
      <c r="I95" s="569">
        <v>10</v>
      </c>
      <c r="J95" s="570">
        <v>0</v>
      </c>
      <c r="K95" s="570">
        <v>1</v>
      </c>
      <c r="L95" s="569">
        <v>0</v>
      </c>
      <c r="M95" s="570">
        <v>0</v>
      </c>
      <c r="N95" s="569">
        <v>3</v>
      </c>
      <c r="O95" s="569">
        <f t="shared" si="37"/>
        <v>8</v>
      </c>
      <c r="P95" s="570">
        <f t="shared" si="38"/>
        <v>14</v>
      </c>
      <c r="Q95" s="569">
        <f t="shared" si="39"/>
        <v>22</v>
      </c>
      <c r="R95" s="569">
        <v>0</v>
      </c>
      <c r="S95" s="569">
        <v>0</v>
      </c>
      <c r="T95" s="569">
        <f t="shared" si="40"/>
        <v>0</v>
      </c>
    </row>
    <row r="96" spans="1:20" ht="11.25" hidden="1" customHeight="1" outlineLevel="1">
      <c r="A96" s="924" t="s">
        <v>1485</v>
      </c>
      <c r="B96" s="566" t="s">
        <v>1486</v>
      </c>
      <c r="C96" s="567">
        <v>0</v>
      </c>
      <c r="D96" s="568">
        <v>0</v>
      </c>
      <c r="E96" s="568">
        <v>0</v>
      </c>
      <c r="F96" s="568">
        <v>0</v>
      </c>
      <c r="G96" s="568">
        <v>0</v>
      </c>
      <c r="H96" s="569">
        <v>0</v>
      </c>
      <c r="I96" s="567">
        <v>5</v>
      </c>
      <c r="J96" s="568">
        <v>0</v>
      </c>
      <c r="K96" s="568">
        <v>0</v>
      </c>
      <c r="L96" s="568">
        <v>1</v>
      </c>
      <c r="M96" s="568">
        <v>0</v>
      </c>
      <c r="N96" s="568">
        <v>0</v>
      </c>
      <c r="O96" s="569">
        <f t="shared" si="37"/>
        <v>0</v>
      </c>
      <c r="P96" s="570">
        <f t="shared" si="38"/>
        <v>6</v>
      </c>
      <c r="Q96" s="569">
        <f t="shared" si="39"/>
        <v>6</v>
      </c>
      <c r="R96" s="569">
        <v>0</v>
      </c>
      <c r="S96" s="569">
        <v>0</v>
      </c>
      <c r="T96" s="569">
        <f t="shared" si="40"/>
        <v>0</v>
      </c>
    </row>
    <row r="97" spans="1:20" hidden="1" outlineLevel="1">
      <c r="A97" s="924"/>
      <c r="B97" s="566" t="s">
        <v>1487</v>
      </c>
      <c r="C97" s="570">
        <v>1</v>
      </c>
      <c r="D97" s="570">
        <v>0</v>
      </c>
      <c r="E97" s="570">
        <v>0</v>
      </c>
      <c r="F97" s="570">
        <v>0</v>
      </c>
      <c r="G97" s="570">
        <v>0</v>
      </c>
      <c r="H97" s="569">
        <v>0</v>
      </c>
      <c r="I97" s="569">
        <v>9</v>
      </c>
      <c r="J97" s="570">
        <v>0</v>
      </c>
      <c r="K97" s="569">
        <v>0</v>
      </c>
      <c r="L97" s="569">
        <v>0</v>
      </c>
      <c r="M97" s="570">
        <v>0</v>
      </c>
      <c r="N97" s="569">
        <v>1</v>
      </c>
      <c r="O97" s="569">
        <f t="shared" si="37"/>
        <v>1</v>
      </c>
      <c r="P97" s="570">
        <f t="shared" si="38"/>
        <v>10</v>
      </c>
      <c r="Q97" s="569">
        <f t="shared" si="39"/>
        <v>11</v>
      </c>
      <c r="R97" s="569">
        <v>0</v>
      </c>
      <c r="S97" s="569">
        <v>0</v>
      </c>
      <c r="T97" s="569">
        <f t="shared" si="40"/>
        <v>0</v>
      </c>
    </row>
    <row r="98" spans="1:20" ht="11.25" hidden="1" customHeight="1" outlineLevel="1">
      <c r="A98" s="924" t="s">
        <v>1488</v>
      </c>
      <c r="B98" s="566" t="s">
        <v>1489</v>
      </c>
      <c r="C98" s="567">
        <v>4</v>
      </c>
      <c r="D98" s="568">
        <v>0</v>
      </c>
      <c r="E98" s="568">
        <v>0</v>
      </c>
      <c r="F98" s="568">
        <v>1</v>
      </c>
      <c r="G98" s="568">
        <v>1</v>
      </c>
      <c r="H98" s="569">
        <v>2</v>
      </c>
      <c r="I98" s="567">
        <v>8</v>
      </c>
      <c r="J98" s="568">
        <v>0</v>
      </c>
      <c r="K98" s="568">
        <v>0</v>
      </c>
      <c r="L98" s="568">
        <v>1</v>
      </c>
      <c r="M98" s="568">
        <v>0</v>
      </c>
      <c r="N98" s="569">
        <v>0</v>
      </c>
      <c r="O98" s="569">
        <f t="shared" si="37"/>
        <v>8</v>
      </c>
      <c r="P98" s="570">
        <f t="shared" si="38"/>
        <v>9</v>
      </c>
      <c r="Q98" s="569">
        <f t="shared" si="39"/>
        <v>17</v>
      </c>
      <c r="R98" s="569">
        <v>0</v>
      </c>
      <c r="S98" s="569">
        <v>0</v>
      </c>
      <c r="T98" s="569">
        <f t="shared" si="40"/>
        <v>0</v>
      </c>
    </row>
    <row r="99" spans="1:20" hidden="1" outlineLevel="1">
      <c r="A99" s="924"/>
      <c r="B99" s="566" t="s">
        <v>1490</v>
      </c>
      <c r="C99" s="570">
        <v>2</v>
      </c>
      <c r="D99" s="570">
        <v>0</v>
      </c>
      <c r="E99" s="570">
        <v>0</v>
      </c>
      <c r="F99" s="569">
        <v>0</v>
      </c>
      <c r="G99" s="570">
        <v>0</v>
      </c>
      <c r="H99" s="569">
        <v>0</v>
      </c>
      <c r="I99" s="569">
        <v>0</v>
      </c>
      <c r="J99" s="570">
        <v>1</v>
      </c>
      <c r="K99" s="570">
        <v>0</v>
      </c>
      <c r="L99" s="570">
        <v>0</v>
      </c>
      <c r="M99" s="570">
        <v>0</v>
      </c>
      <c r="N99" s="569">
        <v>0</v>
      </c>
      <c r="O99" s="569">
        <f t="shared" si="37"/>
        <v>2</v>
      </c>
      <c r="P99" s="570">
        <f t="shared" si="38"/>
        <v>1</v>
      </c>
      <c r="Q99" s="569">
        <f t="shared" si="39"/>
        <v>3</v>
      </c>
      <c r="R99" s="569">
        <v>0</v>
      </c>
      <c r="S99" s="569">
        <v>0</v>
      </c>
      <c r="T99" s="569">
        <f t="shared" si="40"/>
        <v>0</v>
      </c>
    </row>
    <row r="100" spans="1:20" hidden="1" outlineLevel="1">
      <c r="A100" s="924"/>
      <c r="B100" s="566" t="s">
        <v>1491</v>
      </c>
      <c r="C100" s="567">
        <v>0</v>
      </c>
      <c r="D100" s="568">
        <v>0</v>
      </c>
      <c r="E100" s="568">
        <v>0</v>
      </c>
      <c r="F100" s="568">
        <v>0</v>
      </c>
      <c r="G100" s="568">
        <v>0</v>
      </c>
      <c r="H100" s="568">
        <v>0</v>
      </c>
      <c r="I100" s="567">
        <v>3</v>
      </c>
      <c r="J100" s="568">
        <v>0</v>
      </c>
      <c r="K100" s="568">
        <v>0</v>
      </c>
      <c r="L100" s="567">
        <v>0</v>
      </c>
      <c r="M100" s="568">
        <v>0</v>
      </c>
      <c r="N100" s="569">
        <v>0</v>
      </c>
      <c r="O100" s="569">
        <f t="shared" si="37"/>
        <v>0</v>
      </c>
      <c r="P100" s="570">
        <f t="shared" si="38"/>
        <v>3</v>
      </c>
      <c r="Q100" s="569">
        <f t="shared" si="39"/>
        <v>3</v>
      </c>
      <c r="R100" s="569">
        <v>0</v>
      </c>
      <c r="S100" s="569">
        <v>0</v>
      </c>
      <c r="T100" s="569">
        <f t="shared" si="40"/>
        <v>0</v>
      </c>
    </row>
    <row r="101" spans="1:20" hidden="1" outlineLevel="1">
      <c r="A101" s="924"/>
      <c r="B101" s="566" t="s">
        <v>1492</v>
      </c>
      <c r="C101" s="570">
        <v>0</v>
      </c>
      <c r="D101" s="570">
        <v>0</v>
      </c>
      <c r="E101" s="570">
        <v>0</v>
      </c>
      <c r="F101" s="570">
        <v>0</v>
      </c>
      <c r="G101" s="570">
        <v>0</v>
      </c>
      <c r="H101" s="570">
        <v>0</v>
      </c>
      <c r="I101" s="570">
        <v>0</v>
      </c>
      <c r="J101" s="570">
        <v>0</v>
      </c>
      <c r="K101" s="570">
        <v>0</v>
      </c>
      <c r="L101" s="570">
        <v>0</v>
      </c>
      <c r="M101" s="570">
        <v>0</v>
      </c>
      <c r="N101" s="570">
        <v>0</v>
      </c>
      <c r="O101" s="569">
        <f>SUM(C101:N101)</f>
        <v>0</v>
      </c>
      <c r="P101" s="570">
        <f t="shared" si="38"/>
        <v>0</v>
      </c>
      <c r="Q101" s="569">
        <f t="shared" si="39"/>
        <v>0</v>
      </c>
      <c r="R101" s="569">
        <v>0</v>
      </c>
      <c r="S101" s="569">
        <v>0</v>
      </c>
      <c r="T101" s="569">
        <f t="shared" si="40"/>
        <v>0</v>
      </c>
    </row>
    <row r="102" spans="1:20" hidden="1" outlineLevel="1">
      <c r="A102" s="924"/>
      <c r="B102" s="566" t="s">
        <v>1493</v>
      </c>
      <c r="C102" s="567">
        <v>1</v>
      </c>
      <c r="D102" s="568">
        <v>0</v>
      </c>
      <c r="E102" s="568">
        <v>0</v>
      </c>
      <c r="F102" s="568">
        <v>0</v>
      </c>
      <c r="G102" s="568">
        <v>0</v>
      </c>
      <c r="H102" s="568">
        <v>1</v>
      </c>
      <c r="I102" s="568">
        <v>0</v>
      </c>
      <c r="J102" s="568">
        <v>0</v>
      </c>
      <c r="K102" s="568">
        <v>0</v>
      </c>
      <c r="L102" s="568">
        <v>0</v>
      </c>
      <c r="M102" s="568">
        <v>0</v>
      </c>
      <c r="N102" s="568">
        <v>1</v>
      </c>
      <c r="O102" s="569">
        <f t="shared" si="37"/>
        <v>2</v>
      </c>
      <c r="P102" s="570">
        <f t="shared" si="38"/>
        <v>1</v>
      </c>
      <c r="Q102" s="569">
        <f t="shared" si="39"/>
        <v>3</v>
      </c>
      <c r="R102" s="569">
        <v>0</v>
      </c>
      <c r="S102" s="569">
        <v>0</v>
      </c>
      <c r="T102" s="569">
        <f t="shared" si="40"/>
        <v>0</v>
      </c>
    </row>
    <row r="103" spans="1:20" hidden="1" outlineLevel="1">
      <c r="A103" s="924"/>
      <c r="B103" s="566" t="s">
        <v>1494</v>
      </c>
      <c r="C103" s="570">
        <v>0</v>
      </c>
      <c r="D103" s="570">
        <v>0</v>
      </c>
      <c r="E103" s="570">
        <v>0</v>
      </c>
      <c r="F103" s="570">
        <v>1</v>
      </c>
      <c r="G103" s="570">
        <v>0</v>
      </c>
      <c r="H103" s="570">
        <v>0</v>
      </c>
      <c r="I103" s="570">
        <v>0</v>
      </c>
      <c r="J103" s="570">
        <v>0</v>
      </c>
      <c r="K103" s="570">
        <v>0</v>
      </c>
      <c r="L103" s="570">
        <v>0</v>
      </c>
      <c r="M103" s="570">
        <v>0</v>
      </c>
      <c r="N103" s="570">
        <v>0</v>
      </c>
      <c r="O103" s="569">
        <f>SUM(C103:N103)</f>
        <v>1</v>
      </c>
      <c r="P103" s="570">
        <f t="shared" si="38"/>
        <v>0</v>
      </c>
      <c r="Q103" s="569">
        <f t="shared" si="39"/>
        <v>1</v>
      </c>
      <c r="R103" s="569">
        <v>0</v>
      </c>
      <c r="S103" s="569">
        <v>0</v>
      </c>
      <c r="T103" s="569">
        <f t="shared" si="40"/>
        <v>0</v>
      </c>
    </row>
    <row r="104" spans="1:20" ht="38.25" hidden="1" outlineLevel="1">
      <c r="A104" s="924"/>
      <c r="B104" s="566" t="s">
        <v>1495</v>
      </c>
      <c r="C104" s="567">
        <v>12</v>
      </c>
      <c r="D104" s="567">
        <v>0</v>
      </c>
      <c r="E104" s="567">
        <v>0</v>
      </c>
      <c r="F104" s="567">
        <v>1</v>
      </c>
      <c r="G104" s="568">
        <v>1</v>
      </c>
      <c r="H104" s="569">
        <v>6</v>
      </c>
      <c r="I104" s="567">
        <v>12</v>
      </c>
      <c r="J104" s="568">
        <v>0</v>
      </c>
      <c r="K104" s="567">
        <v>0</v>
      </c>
      <c r="L104" s="567">
        <v>0</v>
      </c>
      <c r="M104" s="568">
        <v>0</v>
      </c>
      <c r="N104" s="569">
        <v>2</v>
      </c>
      <c r="O104" s="569">
        <f t="shared" si="37"/>
        <v>20</v>
      </c>
      <c r="P104" s="570">
        <f t="shared" si="38"/>
        <v>14</v>
      </c>
      <c r="Q104" s="569">
        <f t="shared" si="39"/>
        <v>34</v>
      </c>
      <c r="R104" s="569">
        <v>0</v>
      </c>
      <c r="S104" s="569">
        <v>0</v>
      </c>
      <c r="T104" s="569">
        <f t="shared" si="40"/>
        <v>0</v>
      </c>
    </row>
    <row r="105" spans="1:20" ht="17.100000000000001" customHeight="1" collapsed="1">
      <c r="A105" s="923" t="s">
        <v>1496</v>
      </c>
      <c r="B105" s="923"/>
      <c r="C105" s="565">
        <f>SUM(C106:C116)</f>
        <v>202</v>
      </c>
      <c r="D105" s="565">
        <f t="shared" ref="D105:T105" si="41">SUM(D106:D116)</f>
        <v>14</v>
      </c>
      <c r="E105" s="565">
        <f t="shared" si="41"/>
        <v>13</v>
      </c>
      <c r="F105" s="565">
        <f t="shared" si="41"/>
        <v>12</v>
      </c>
      <c r="G105" s="565">
        <f t="shared" si="41"/>
        <v>2</v>
      </c>
      <c r="H105" s="565">
        <f t="shared" si="41"/>
        <v>118</v>
      </c>
      <c r="I105" s="565">
        <f t="shared" si="41"/>
        <v>112</v>
      </c>
      <c r="J105" s="565">
        <f t="shared" si="41"/>
        <v>2</v>
      </c>
      <c r="K105" s="565">
        <f t="shared" si="41"/>
        <v>1</v>
      </c>
      <c r="L105" s="565">
        <f t="shared" si="41"/>
        <v>2</v>
      </c>
      <c r="M105" s="565">
        <f t="shared" si="41"/>
        <v>1</v>
      </c>
      <c r="N105" s="565">
        <f t="shared" si="41"/>
        <v>14</v>
      </c>
      <c r="O105" s="565">
        <f t="shared" si="41"/>
        <v>361</v>
      </c>
      <c r="P105" s="565">
        <f t="shared" si="41"/>
        <v>132</v>
      </c>
      <c r="Q105" s="562">
        <f t="shared" si="41"/>
        <v>493</v>
      </c>
      <c r="R105" s="565">
        <f t="shared" si="41"/>
        <v>4</v>
      </c>
      <c r="S105" s="565">
        <f t="shared" si="41"/>
        <v>1</v>
      </c>
      <c r="T105" s="562">
        <f t="shared" si="41"/>
        <v>5</v>
      </c>
    </row>
    <row r="106" spans="1:20" ht="11.25" hidden="1" customHeight="1" outlineLevel="1">
      <c r="A106" s="924" t="s">
        <v>1497</v>
      </c>
      <c r="B106" s="566" t="s">
        <v>1498</v>
      </c>
      <c r="C106" s="569">
        <v>32</v>
      </c>
      <c r="D106" s="570">
        <v>0</v>
      </c>
      <c r="E106" s="569">
        <v>1</v>
      </c>
      <c r="F106" s="569">
        <v>0</v>
      </c>
      <c r="G106" s="569">
        <v>0</v>
      </c>
      <c r="H106" s="569">
        <v>10</v>
      </c>
      <c r="I106" s="569">
        <v>16</v>
      </c>
      <c r="J106" s="570">
        <v>0</v>
      </c>
      <c r="K106" s="570">
        <v>1</v>
      </c>
      <c r="L106" s="569">
        <v>1</v>
      </c>
      <c r="M106" s="570">
        <v>0</v>
      </c>
      <c r="N106" s="569">
        <v>0</v>
      </c>
      <c r="O106" s="569">
        <f t="shared" ref="O106:O116" si="42">SUM(C106:H106)</f>
        <v>43</v>
      </c>
      <c r="P106" s="570">
        <f t="shared" ref="P106:P116" si="43">SUM(I106:N106)</f>
        <v>18</v>
      </c>
      <c r="Q106" s="569">
        <f t="shared" ref="Q106:Q116" si="44">+P106+O106</f>
        <v>61</v>
      </c>
      <c r="R106" s="569">
        <v>2</v>
      </c>
      <c r="S106" s="569">
        <v>1</v>
      </c>
      <c r="T106" s="569">
        <f t="shared" ref="T106:T116" si="45">+S106+R106</f>
        <v>3</v>
      </c>
    </row>
    <row r="107" spans="1:20" hidden="1" outlineLevel="1">
      <c r="A107" s="924"/>
      <c r="B107" s="566" t="s">
        <v>1499</v>
      </c>
      <c r="C107" s="567">
        <v>4</v>
      </c>
      <c r="D107" s="568">
        <v>0</v>
      </c>
      <c r="E107" s="568">
        <v>0</v>
      </c>
      <c r="F107" s="567">
        <v>0</v>
      </c>
      <c r="G107" s="568">
        <v>0</v>
      </c>
      <c r="H107" s="568">
        <v>3</v>
      </c>
      <c r="I107" s="567">
        <v>4</v>
      </c>
      <c r="J107" s="568">
        <v>0</v>
      </c>
      <c r="K107" s="568">
        <v>0</v>
      </c>
      <c r="L107" s="568">
        <v>0</v>
      </c>
      <c r="M107" s="568">
        <v>0</v>
      </c>
      <c r="N107" s="568">
        <v>0</v>
      </c>
      <c r="O107" s="569">
        <f t="shared" si="42"/>
        <v>7</v>
      </c>
      <c r="P107" s="570">
        <f t="shared" si="43"/>
        <v>4</v>
      </c>
      <c r="Q107" s="569">
        <f t="shared" si="44"/>
        <v>11</v>
      </c>
      <c r="R107" s="569">
        <v>0</v>
      </c>
      <c r="S107" s="569">
        <v>0</v>
      </c>
      <c r="T107" s="569">
        <f t="shared" si="45"/>
        <v>0</v>
      </c>
    </row>
    <row r="108" spans="1:20" hidden="1" outlineLevel="1">
      <c r="A108" s="924"/>
      <c r="B108" s="566" t="s">
        <v>1500</v>
      </c>
      <c r="C108" s="569">
        <v>1</v>
      </c>
      <c r="D108" s="570">
        <v>0</v>
      </c>
      <c r="E108" s="570">
        <v>0</v>
      </c>
      <c r="F108" s="570">
        <v>1</v>
      </c>
      <c r="G108" s="570">
        <v>0</v>
      </c>
      <c r="H108" s="569">
        <v>0</v>
      </c>
      <c r="I108" s="569">
        <v>6</v>
      </c>
      <c r="J108" s="570">
        <v>0</v>
      </c>
      <c r="K108" s="570">
        <v>0</v>
      </c>
      <c r="L108" s="570">
        <v>0</v>
      </c>
      <c r="M108" s="570">
        <v>0</v>
      </c>
      <c r="N108" s="570">
        <v>0</v>
      </c>
      <c r="O108" s="569">
        <f t="shared" si="42"/>
        <v>2</v>
      </c>
      <c r="P108" s="570">
        <f t="shared" si="43"/>
        <v>6</v>
      </c>
      <c r="Q108" s="569">
        <f t="shared" si="44"/>
        <v>8</v>
      </c>
      <c r="R108" s="569">
        <v>0</v>
      </c>
      <c r="S108" s="569">
        <v>0</v>
      </c>
      <c r="T108" s="569">
        <f t="shared" si="45"/>
        <v>0</v>
      </c>
    </row>
    <row r="109" spans="1:20" ht="11.25" hidden="1" customHeight="1" outlineLevel="1">
      <c r="A109" s="924" t="s">
        <v>1501</v>
      </c>
      <c r="B109" s="566" t="s">
        <v>1502</v>
      </c>
      <c r="C109" s="567">
        <v>26</v>
      </c>
      <c r="D109" s="567">
        <v>0</v>
      </c>
      <c r="E109" s="567">
        <v>2</v>
      </c>
      <c r="F109" s="568">
        <v>1</v>
      </c>
      <c r="G109" s="567">
        <v>0</v>
      </c>
      <c r="H109" s="569">
        <v>18</v>
      </c>
      <c r="I109" s="567">
        <v>6</v>
      </c>
      <c r="J109" s="568">
        <v>2</v>
      </c>
      <c r="K109" s="568">
        <v>0</v>
      </c>
      <c r="L109" s="567">
        <v>0</v>
      </c>
      <c r="M109" s="568">
        <v>0</v>
      </c>
      <c r="N109" s="569">
        <v>4</v>
      </c>
      <c r="O109" s="569">
        <f t="shared" si="42"/>
        <v>47</v>
      </c>
      <c r="P109" s="570">
        <f t="shared" si="43"/>
        <v>12</v>
      </c>
      <c r="Q109" s="569">
        <f t="shared" si="44"/>
        <v>59</v>
      </c>
      <c r="R109" s="569">
        <v>2</v>
      </c>
      <c r="S109" s="569">
        <v>0</v>
      </c>
      <c r="T109" s="569">
        <f t="shared" si="45"/>
        <v>2</v>
      </c>
    </row>
    <row r="110" spans="1:20" ht="25.5" hidden="1" outlineLevel="1">
      <c r="A110" s="924"/>
      <c r="B110" s="566" t="s">
        <v>1503</v>
      </c>
      <c r="C110" s="569">
        <v>1</v>
      </c>
      <c r="D110" s="570">
        <v>0</v>
      </c>
      <c r="E110" s="570">
        <v>0</v>
      </c>
      <c r="F110" s="570">
        <v>0</v>
      </c>
      <c r="G110" s="570">
        <v>0</v>
      </c>
      <c r="H110" s="569">
        <v>3</v>
      </c>
      <c r="I110" s="569">
        <v>4</v>
      </c>
      <c r="J110" s="570">
        <v>0</v>
      </c>
      <c r="K110" s="570">
        <v>0</v>
      </c>
      <c r="L110" s="570">
        <v>0</v>
      </c>
      <c r="M110" s="570">
        <v>0</v>
      </c>
      <c r="N110" s="570">
        <v>0</v>
      </c>
      <c r="O110" s="569">
        <f t="shared" si="42"/>
        <v>4</v>
      </c>
      <c r="P110" s="570">
        <f t="shared" si="43"/>
        <v>4</v>
      </c>
      <c r="Q110" s="569">
        <f t="shared" si="44"/>
        <v>8</v>
      </c>
      <c r="R110" s="569">
        <v>0</v>
      </c>
      <c r="S110" s="569">
        <v>0</v>
      </c>
      <c r="T110" s="569">
        <f t="shared" si="45"/>
        <v>0</v>
      </c>
    </row>
    <row r="111" spans="1:20" ht="25.5" hidden="1" outlineLevel="1">
      <c r="A111" s="924"/>
      <c r="B111" s="566" t="s">
        <v>1504</v>
      </c>
      <c r="C111" s="567">
        <v>60</v>
      </c>
      <c r="D111" s="567">
        <v>13</v>
      </c>
      <c r="E111" s="567">
        <v>9</v>
      </c>
      <c r="F111" s="567">
        <v>8</v>
      </c>
      <c r="G111" s="567">
        <v>1</v>
      </c>
      <c r="H111" s="569">
        <v>46</v>
      </c>
      <c r="I111" s="567">
        <v>26</v>
      </c>
      <c r="J111" s="568">
        <v>0</v>
      </c>
      <c r="K111" s="568">
        <v>0</v>
      </c>
      <c r="L111" s="568">
        <v>0</v>
      </c>
      <c r="M111" s="568">
        <v>1</v>
      </c>
      <c r="N111" s="569">
        <v>4</v>
      </c>
      <c r="O111" s="569">
        <f t="shared" si="42"/>
        <v>137</v>
      </c>
      <c r="P111" s="570">
        <f t="shared" si="43"/>
        <v>31</v>
      </c>
      <c r="Q111" s="569">
        <f t="shared" si="44"/>
        <v>168</v>
      </c>
      <c r="R111" s="569">
        <v>0</v>
      </c>
      <c r="S111" s="569">
        <v>0</v>
      </c>
      <c r="T111" s="569">
        <f t="shared" si="45"/>
        <v>0</v>
      </c>
    </row>
    <row r="112" spans="1:20" ht="38.25" hidden="1" outlineLevel="1">
      <c r="A112" s="924"/>
      <c r="B112" s="566" t="s">
        <v>1505</v>
      </c>
      <c r="C112" s="569">
        <v>34</v>
      </c>
      <c r="D112" s="569">
        <v>1</v>
      </c>
      <c r="E112" s="570">
        <v>0</v>
      </c>
      <c r="F112" s="569">
        <v>1</v>
      </c>
      <c r="G112" s="569">
        <v>1</v>
      </c>
      <c r="H112" s="569">
        <v>20</v>
      </c>
      <c r="I112" s="569">
        <v>10</v>
      </c>
      <c r="J112" s="570">
        <v>0</v>
      </c>
      <c r="K112" s="570">
        <v>0</v>
      </c>
      <c r="L112" s="570">
        <v>1</v>
      </c>
      <c r="M112" s="569">
        <v>0</v>
      </c>
      <c r="N112" s="569">
        <v>1</v>
      </c>
      <c r="O112" s="569">
        <f t="shared" si="42"/>
        <v>57</v>
      </c>
      <c r="P112" s="570">
        <f t="shared" si="43"/>
        <v>12</v>
      </c>
      <c r="Q112" s="569">
        <f t="shared" si="44"/>
        <v>69</v>
      </c>
      <c r="R112" s="569">
        <v>0</v>
      </c>
      <c r="S112" s="569">
        <v>0</v>
      </c>
      <c r="T112" s="569">
        <f t="shared" si="45"/>
        <v>0</v>
      </c>
    </row>
    <row r="113" spans="1:20" ht="25.5" hidden="1" outlineLevel="1">
      <c r="A113" s="924" t="s">
        <v>1506</v>
      </c>
      <c r="B113" s="566" t="s">
        <v>1507</v>
      </c>
      <c r="C113" s="567">
        <v>14</v>
      </c>
      <c r="D113" s="568">
        <v>0</v>
      </c>
      <c r="E113" s="567">
        <v>0</v>
      </c>
      <c r="F113" s="568">
        <v>0</v>
      </c>
      <c r="G113" s="568">
        <v>0</v>
      </c>
      <c r="H113" s="569">
        <v>8</v>
      </c>
      <c r="I113" s="567">
        <v>19</v>
      </c>
      <c r="J113" s="568">
        <v>0</v>
      </c>
      <c r="K113" s="568">
        <v>0</v>
      </c>
      <c r="L113" s="567">
        <v>0</v>
      </c>
      <c r="M113" s="568">
        <v>0</v>
      </c>
      <c r="N113" s="568">
        <v>2</v>
      </c>
      <c r="O113" s="569">
        <f t="shared" si="42"/>
        <v>22</v>
      </c>
      <c r="P113" s="570">
        <f t="shared" si="43"/>
        <v>21</v>
      </c>
      <c r="Q113" s="569">
        <f t="shared" si="44"/>
        <v>43</v>
      </c>
      <c r="R113" s="569">
        <v>0</v>
      </c>
      <c r="S113" s="569">
        <v>0</v>
      </c>
      <c r="T113" s="569">
        <f t="shared" si="45"/>
        <v>0</v>
      </c>
    </row>
    <row r="114" spans="1:20" ht="25.5" hidden="1" outlineLevel="1">
      <c r="A114" s="924"/>
      <c r="B114" s="566" t="s">
        <v>1508</v>
      </c>
      <c r="C114" s="569">
        <v>17</v>
      </c>
      <c r="D114" s="570">
        <v>0</v>
      </c>
      <c r="E114" s="570">
        <v>1</v>
      </c>
      <c r="F114" s="570">
        <v>0</v>
      </c>
      <c r="G114" s="570">
        <v>0</v>
      </c>
      <c r="H114" s="569">
        <v>4</v>
      </c>
      <c r="I114" s="569">
        <v>13</v>
      </c>
      <c r="J114" s="570">
        <v>0</v>
      </c>
      <c r="K114" s="570">
        <v>0</v>
      </c>
      <c r="L114" s="570">
        <v>0</v>
      </c>
      <c r="M114" s="570">
        <v>0</v>
      </c>
      <c r="N114" s="569">
        <v>2</v>
      </c>
      <c r="O114" s="569">
        <f t="shared" si="42"/>
        <v>22</v>
      </c>
      <c r="P114" s="570">
        <f t="shared" si="43"/>
        <v>15</v>
      </c>
      <c r="Q114" s="569">
        <f t="shared" si="44"/>
        <v>37</v>
      </c>
      <c r="R114" s="569">
        <v>0</v>
      </c>
      <c r="S114" s="569">
        <v>0</v>
      </c>
      <c r="T114" s="569">
        <f t="shared" si="45"/>
        <v>0</v>
      </c>
    </row>
    <row r="115" spans="1:20" ht="38.25" hidden="1" outlineLevel="1">
      <c r="A115" s="924"/>
      <c r="B115" s="566" t="s">
        <v>1509</v>
      </c>
      <c r="C115" s="567">
        <v>7</v>
      </c>
      <c r="D115" s="568">
        <v>0</v>
      </c>
      <c r="E115" s="568">
        <v>0</v>
      </c>
      <c r="F115" s="568">
        <v>1</v>
      </c>
      <c r="G115" s="568">
        <v>0</v>
      </c>
      <c r="H115" s="569">
        <v>2</v>
      </c>
      <c r="I115" s="567">
        <v>2</v>
      </c>
      <c r="J115" s="568">
        <v>0</v>
      </c>
      <c r="K115" s="568">
        <v>0</v>
      </c>
      <c r="L115" s="568">
        <v>0</v>
      </c>
      <c r="M115" s="568">
        <v>0</v>
      </c>
      <c r="N115" s="569">
        <v>1</v>
      </c>
      <c r="O115" s="569">
        <f t="shared" si="42"/>
        <v>10</v>
      </c>
      <c r="P115" s="570">
        <f t="shared" si="43"/>
        <v>3</v>
      </c>
      <c r="Q115" s="569">
        <f t="shared" si="44"/>
        <v>13</v>
      </c>
      <c r="R115" s="569">
        <v>0</v>
      </c>
      <c r="S115" s="569">
        <v>0</v>
      </c>
      <c r="T115" s="569">
        <f t="shared" si="45"/>
        <v>0</v>
      </c>
    </row>
    <row r="116" spans="1:20" ht="38.25" hidden="1" outlineLevel="1">
      <c r="A116" s="924"/>
      <c r="B116" s="566" t="s">
        <v>1510</v>
      </c>
      <c r="C116" s="569">
        <v>6</v>
      </c>
      <c r="D116" s="570">
        <v>0</v>
      </c>
      <c r="E116" s="570">
        <v>0</v>
      </c>
      <c r="F116" s="570">
        <v>0</v>
      </c>
      <c r="G116" s="570">
        <v>0</v>
      </c>
      <c r="H116" s="569">
        <v>4</v>
      </c>
      <c r="I116" s="569">
        <v>6</v>
      </c>
      <c r="J116" s="570">
        <v>0</v>
      </c>
      <c r="K116" s="570">
        <v>0</v>
      </c>
      <c r="L116" s="569">
        <v>0</v>
      </c>
      <c r="M116" s="570">
        <v>0</v>
      </c>
      <c r="N116" s="569">
        <v>0</v>
      </c>
      <c r="O116" s="569">
        <f t="shared" si="42"/>
        <v>10</v>
      </c>
      <c r="P116" s="570">
        <f t="shared" si="43"/>
        <v>6</v>
      </c>
      <c r="Q116" s="569">
        <f t="shared" si="44"/>
        <v>16</v>
      </c>
      <c r="R116" s="569">
        <v>0</v>
      </c>
      <c r="S116" s="569">
        <v>0</v>
      </c>
      <c r="T116" s="569">
        <f t="shared" si="45"/>
        <v>0</v>
      </c>
    </row>
    <row r="117" spans="1:20" ht="17.100000000000001" customHeight="1" collapsed="1">
      <c r="A117" s="923" t="s">
        <v>1511</v>
      </c>
      <c r="B117" s="923"/>
      <c r="C117" s="571">
        <f>SUM(C118:C126)</f>
        <v>26</v>
      </c>
      <c r="D117" s="571">
        <f t="shared" ref="D117:T117" si="46">SUM(D118:D126)</f>
        <v>0</v>
      </c>
      <c r="E117" s="571">
        <f t="shared" si="46"/>
        <v>0</v>
      </c>
      <c r="F117" s="571">
        <f t="shared" si="46"/>
        <v>1</v>
      </c>
      <c r="G117" s="571">
        <f t="shared" si="46"/>
        <v>2</v>
      </c>
      <c r="H117" s="571">
        <f t="shared" si="46"/>
        <v>3</v>
      </c>
      <c r="I117" s="571">
        <f t="shared" si="46"/>
        <v>18</v>
      </c>
      <c r="J117" s="571">
        <f t="shared" si="46"/>
        <v>0</v>
      </c>
      <c r="K117" s="571">
        <f t="shared" si="46"/>
        <v>2</v>
      </c>
      <c r="L117" s="571">
        <f t="shared" si="46"/>
        <v>0</v>
      </c>
      <c r="M117" s="571">
        <f t="shared" si="46"/>
        <v>0</v>
      </c>
      <c r="N117" s="571">
        <f t="shared" si="46"/>
        <v>3</v>
      </c>
      <c r="O117" s="571">
        <f t="shared" si="46"/>
        <v>32</v>
      </c>
      <c r="P117" s="571">
        <f t="shared" si="46"/>
        <v>23</v>
      </c>
      <c r="Q117" s="572">
        <f t="shared" si="46"/>
        <v>55</v>
      </c>
      <c r="R117" s="571">
        <f>SUM(R118:R126)</f>
        <v>2</v>
      </c>
      <c r="S117" s="571">
        <f>SUM(S118:S126)</f>
        <v>0</v>
      </c>
      <c r="T117" s="572">
        <f t="shared" si="46"/>
        <v>2</v>
      </c>
    </row>
    <row r="118" spans="1:20" ht="11.25" hidden="1" customHeight="1" outlineLevel="1">
      <c r="A118" s="924" t="s">
        <v>1512</v>
      </c>
      <c r="B118" s="566" t="s">
        <v>1513</v>
      </c>
      <c r="C118" s="567">
        <v>0</v>
      </c>
      <c r="D118" s="568">
        <v>0</v>
      </c>
      <c r="E118" s="568">
        <v>0</v>
      </c>
      <c r="F118" s="568">
        <v>0</v>
      </c>
      <c r="G118" s="568">
        <v>0</v>
      </c>
      <c r="H118" s="568">
        <v>0</v>
      </c>
      <c r="I118" s="567">
        <v>4</v>
      </c>
      <c r="J118" s="568">
        <v>0</v>
      </c>
      <c r="K118" s="568">
        <v>0</v>
      </c>
      <c r="L118" s="568">
        <v>0</v>
      </c>
      <c r="M118" s="568">
        <v>0</v>
      </c>
      <c r="N118" s="569">
        <v>0</v>
      </c>
      <c r="O118" s="569">
        <f t="shared" ref="O118:O126" si="47">SUM(C118:H118)</f>
        <v>0</v>
      </c>
      <c r="P118" s="570">
        <f t="shared" ref="P118:P126" si="48">SUM(I118:N118)</f>
        <v>4</v>
      </c>
      <c r="Q118" s="569">
        <f t="shared" ref="Q118:Q126" si="49">+P118+O118</f>
        <v>4</v>
      </c>
      <c r="R118" s="569">
        <v>0</v>
      </c>
      <c r="S118" s="569">
        <v>0</v>
      </c>
      <c r="T118" s="569">
        <f t="shared" ref="T118:T126" si="50">+S118+R118</f>
        <v>0</v>
      </c>
    </row>
    <row r="119" spans="1:20" hidden="1" outlineLevel="1">
      <c r="A119" s="924"/>
      <c r="B119" s="566" t="s">
        <v>1514</v>
      </c>
      <c r="C119" s="569">
        <v>5</v>
      </c>
      <c r="D119" s="570">
        <v>0</v>
      </c>
      <c r="E119" s="570">
        <v>0</v>
      </c>
      <c r="F119" s="570">
        <v>0</v>
      </c>
      <c r="G119" s="570">
        <v>0</v>
      </c>
      <c r="H119" s="569">
        <v>0</v>
      </c>
      <c r="I119" s="570">
        <v>3</v>
      </c>
      <c r="J119" s="570">
        <v>0</v>
      </c>
      <c r="K119" s="570">
        <v>1</v>
      </c>
      <c r="L119" s="570">
        <v>0</v>
      </c>
      <c r="M119" s="570">
        <v>0</v>
      </c>
      <c r="N119" s="570">
        <v>1</v>
      </c>
      <c r="O119" s="569">
        <f t="shared" si="47"/>
        <v>5</v>
      </c>
      <c r="P119" s="570">
        <f t="shared" si="48"/>
        <v>5</v>
      </c>
      <c r="Q119" s="569">
        <f t="shared" si="49"/>
        <v>10</v>
      </c>
      <c r="R119" s="569">
        <v>0</v>
      </c>
      <c r="S119" s="569">
        <v>0</v>
      </c>
      <c r="T119" s="569">
        <f t="shared" si="50"/>
        <v>0</v>
      </c>
    </row>
    <row r="120" spans="1:20" ht="25.5" hidden="1" outlineLevel="1">
      <c r="A120" s="924"/>
      <c r="B120" s="566" t="s">
        <v>1515</v>
      </c>
      <c r="C120" s="568">
        <v>0</v>
      </c>
      <c r="D120" s="568">
        <v>0</v>
      </c>
      <c r="E120" s="568">
        <v>0</v>
      </c>
      <c r="F120" s="568">
        <v>0</v>
      </c>
      <c r="G120" s="568">
        <v>0</v>
      </c>
      <c r="H120" s="568">
        <v>0</v>
      </c>
      <c r="I120" s="568">
        <v>0</v>
      </c>
      <c r="J120" s="568">
        <v>0</v>
      </c>
      <c r="K120" s="568">
        <v>0</v>
      </c>
      <c r="L120" s="568">
        <v>0</v>
      </c>
      <c r="M120" s="568">
        <v>0</v>
      </c>
      <c r="N120" s="568">
        <v>0</v>
      </c>
      <c r="O120" s="569">
        <f>SUM(C120:N120)</f>
        <v>0</v>
      </c>
      <c r="P120" s="570">
        <f t="shared" si="48"/>
        <v>0</v>
      </c>
      <c r="Q120" s="569">
        <f t="shared" si="49"/>
        <v>0</v>
      </c>
      <c r="R120" s="569">
        <v>0</v>
      </c>
      <c r="S120" s="569">
        <v>0</v>
      </c>
      <c r="T120" s="569">
        <f t="shared" si="50"/>
        <v>0</v>
      </c>
    </row>
    <row r="121" spans="1:20" hidden="1" outlineLevel="1">
      <c r="A121" s="924"/>
      <c r="B121" s="566" t="s">
        <v>1516</v>
      </c>
      <c r="C121" s="570">
        <v>3</v>
      </c>
      <c r="D121" s="570">
        <v>0</v>
      </c>
      <c r="E121" s="570">
        <v>0</v>
      </c>
      <c r="F121" s="570">
        <v>0</v>
      </c>
      <c r="G121" s="570">
        <v>0</v>
      </c>
      <c r="H121" s="570">
        <v>0</v>
      </c>
      <c r="I121" s="569">
        <v>0</v>
      </c>
      <c r="J121" s="570">
        <v>0</v>
      </c>
      <c r="K121" s="570">
        <v>0</v>
      </c>
      <c r="L121" s="570">
        <v>0</v>
      </c>
      <c r="M121" s="570">
        <v>0</v>
      </c>
      <c r="N121" s="570">
        <v>0</v>
      </c>
      <c r="O121" s="569">
        <f>SUM(C121:N121)</f>
        <v>3</v>
      </c>
      <c r="P121" s="570">
        <f t="shared" si="48"/>
        <v>0</v>
      </c>
      <c r="Q121" s="569">
        <f t="shared" si="49"/>
        <v>3</v>
      </c>
      <c r="R121" s="569">
        <v>1</v>
      </c>
      <c r="S121" s="569">
        <v>0</v>
      </c>
      <c r="T121" s="569">
        <f t="shared" si="50"/>
        <v>1</v>
      </c>
    </row>
    <row r="122" spans="1:20" ht="38.25" hidden="1" outlineLevel="1">
      <c r="A122" s="924"/>
      <c r="B122" s="566" t="s">
        <v>1517</v>
      </c>
      <c r="C122" s="567">
        <v>4</v>
      </c>
      <c r="D122" s="568">
        <v>0</v>
      </c>
      <c r="E122" s="568">
        <v>0</v>
      </c>
      <c r="F122" s="568">
        <v>0</v>
      </c>
      <c r="G122" s="568">
        <v>0</v>
      </c>
      <c r="H122" s="569">
        <v>0</v>
      </c>
      <c r="I122" s="568">
        <v>3</v>
      </c>
      <c r="J122" s="568">
        <v>0</v>
      </c>
      <c r="K122" s="568">
        <v>0</v>
      </c>
      <c r="L122" s="568">
        <v>0</v>
      </c>
      <c r="M122" s="568">
        <v>0</v>
      </c>
      <c r="N122" s="568">
        <v>1</v>
      </c>
      <c r="O122" s="569">
        <f t="shared" si="47"/>
        <v>4</v>
      </c>
      <c r="P122" s="570">
        <f t="shared" si="48"/>
        <v>4</v>
      </c>
      <c r="Q122" s="569">
        <f t="shared" si="49"/>
        <v>8</v>
      </c>
      <c r="R122" s="569">
        <v>0</v>
      </c>
      <c r="S122" s="569">
        <v>0</v>
      </c>
      <c r="T122" s="569">
        <f t="shared" si="50"/>
        <v>0</v>
      </c>
    </row>
    <row r="123" spans="1:20" ht="11.25" hidden="1" customHeight="1" outlineLevel="1">
      <c r="A123" s="924" t="s">
        <v>1518</v>
      </c>
      <c r="B123" s="566" t="s">
        <v>1519</v>
      </c>
      <c r="C123" s="570">
        <v>0</v>
      </c>
      <c r="D123" s="570">
        <v>0</v>
      </c>
      <c r="E123" s="570">
        <v>0</v>
      </c>
      <c r="F123" s="570">
        <v>0</v>
      </c>
      <c r="G123" s="570">
        <v>0</v>
      </c>
      <c r="H123" s="570">
        <v>0</v>
      </c>
      <c r="I123" s="570">
        <v>4</v>
      </c>
      <c r="J123" s="570">
        <v>0</v>
      </c>
      <c r="K123" s="570">
        <v>0</v>
      </c>
      <c r="L123" s="570">
        <v>0</v>
      </c>
      <c r="M123" s="570">
        <v>0</v>
      </c>
      <c r="N123" s="570">
        <v>0</v>
      </c>
      <c r="O123" s="569">
        <f t="shared" si="47"/>
        <v>0</v>
      </c>
      <c r="P123" s="570">
        <f t="shared" si="48"/>
        <v>4</v>
      </c>
      <c r="Q123" s="569">
        <f t="shared" si="49"/>
        <v>4</v>
      </c>
      <c r="R123" s="569">
        <v>0</v>
      </c>
      <c r="S123" s="569">
        <v>0</v>
      </c>
      <c r="T123" s="569">
        <f t="shared" si="50"/>
        <v>0</v>
      </c>
    </row>
    <row r="124" spans="1:20" hidden="1" outlineLevel="1">
      <c r="A124" s="924"/>
      <c r="B124" s="566" t="s">
        <v>1520</v>
      </c>
      <c r="C124" s="567">
        <v>1</v>
      </c>
      <c r="D124" s="568">
        <v>0</v>
      </c>
      <c r="E124" s="568">
        <v>0</v>
      </c>
      <c r="F124" s="568">
        <v>0</v>
      </c>
      <c r="G124" s="568">
        <v>0</v>
      </c>
      <c r="H124" s="569">
        <v>1</v>
      </c>
      <c r="I124" s="568">
        <v>1</v>
      </c>
      <c r="J124" s="568">
        <v>0</v>
      </c>
      <c r="K124" s="568">
        <v>0</v>
      </c>
      <c r="L124" s="568">
        <v>0</v>
      </c>
      <c r="M124" s="568">
        <v>0</v>
      </c>
      <c r="N124" s="568">
        <v>0</v>
      </c>
      <c r="O124" s="569">
        <f t="shared" si="47"/>
        <v>2</v>
      </c>
      <c r="P124" s="570">
        <f t="shared" si="48"/>
        <v>1</v>
      </c>
      <c r="Q124" s="569">
        <f t="shared" si="49"/>
        <v>3</v>
      </c>
      <c r="R124" s="569">
        <v>0</v>
      </c>
      <c r="S124" s="569">
        <v>0</v>
      </c>
      <c r="T124" s="569">
        <f t="shared" si="50"/>
        <v>0</v>
      </c>
    </row>
    <row r="125" spans="1:20" ht="25.5" hidden="1" outlineLevel="1">
      <c r="A125" s="924"/>
      <c r="B125" s="566" t="s">
        <v>1521</v>
      </c>
      <c r="C125" s="569">
        <v>6</v>
      </c>
      <c r="D125" s="570">
        <v>0</v>
      </c>
      <c r="E125" s="570">
        <v>0</v>
      </c>
      <c r="F125" s="570">
        <v>0</v>
      </c>
      <c r="G125" s="570">
        <v>1</v>
      </c>
      <c r="H125" s="569">
        <v>1</v>
      </c>
      <c r="I125" s="569">
        <v>2</v>
      </c>
      <c r="J125" s="570">
        <v>0</v>
      </c>
      <c r="K125" s="570">
        <v>0</v>
      </c>
      <c r="L125" s="570">
        <v>0</v>
      </c>
      <c r="M125" s="570">
        <v>0</v>
      </c>
      <c r="N125" s="570">
        <v>0</v>
      </c>
      <c r="O125" s="569">
        <f t="shared" si="47"/>
        <v>8</v>
      </c>
      <c r="P125" s="570">
        <f t="shared" si="48"/>
        <v>2</v>
      </c>
      <c r="Q125" s="569">
        <f t="shared" si="49"/>
        <v>10</v>
      </c>
      <c r="R125" s="569">
        <v>0</v>
      </c>
      <c r="S125" s="569">
        <v>0</v>
      </c>
      <c r="T125" s="569">
        <f t="shared" si="50"/>
        <v>0</v>
      </c>
    </row>
    <row r="126" spans="1:20" ht="38.25" hidden="1" outlineLevel="1">
      <c r="A126" s="924"/>
      <c r="B126" s="566" t="s">
        <v>1522</v>
      </c>
      <c r="C126" s="567">
        <v>7</v>
      </c>
      <c r="D126" s="567">
        <v>0</v>
      </c>
      <c r="E126" s="568">
        <v>0</v>
      </c>
      <c r="F126" s="568">
        <v>1</v>
      </c>
      <c r="G126" s="568">
        <v>1</v>
      </c>
      <c r="H126" s="569">
        <v>1</v>
      </c>
      <c r="I126" s="567">
        <v>1</v>
      </c>
      <c r="J126" s="568">
        <v>0</v>
      </c>
      <c r="K126" s="568">
        <v>1</v>
      </c>
      <c r="L126" s="568">
        <v>0</v>
      </c>
      <c r="M126" s="568">
        <v>0</v>
      </c>
      <c r="N126" s="568">
        <v>1</v>
      </c>
      <c r="O126" s="569">
        <f t="shared" si="47"/>
        <v>10</v>
      </c>
      <c r="P126" s="570">
        <f t="shared" si="48"/>
        <v>3</v>
      </c>
      <c r="Q126" s="569">
        <f t="shared" si="49"/>
        <v>13</v>
      </c>
      <c r="R126" s="569">
        <v>1</v>
      </c>
      <c r="S126" s="569">
        <v>0</v>
      </c>
      <c r="T126" s="569">
        <f t="shared" si="50"/>
        <v>1</v>
      </c>
    </row>
    <row r="127" spans="1:20" ht="17.100000000000001" customHeight="1" collapsed="1">
      <c r="A127" s="923" t="s">
        <v>1523</v>
      </c>
      <c r="B127" s="923"/>
      <c r="C127" s="565">
        <f>SUM(C128:C148)</f>
        <v>28</v>
      </c>
      <c r="D127" s="565">
        <f t="shared" ref="D127:T127" si="51">SUM(D128:D148)</f>
        <v>0</v>
      </c>
      <c r="E127" s="565">
        <f t="shared" si="51"/>
        <v>2</v>
      </c>
      <c r="F127" s="565">
        <f t="shared" si="51"/>
        <v>3</v>
      </c>
      <c r="G127" s="565">
        <f t="shared" si="51"/>
        <v>0</v>
      </c>
      <c r="H127" s="565">
        <f t="shared" si="51"/>
        <v>8</v>
      </c>
      <c r="I127" s="565">
        <f t="shared" si="51"/>
        <v>20</v>
      </c>
      <c r="J127" s="565">
        <f t="shared" si="51"/>
        <v>0</v>
      </c>
      <c r="K127" s="565">
        <f t="shared" si="51"/>
        <v>0</v>
      </c>
      <c r="L127" s="565">
        <f t="shared" si="51"/>
        <v>1</v>
      </c>
      <c r="M127" s="565">
        <f t="shared" si="51"/>
        <v>0</v>
      </c>
      <c r="N127" s="565">
        <f t="shared" si="51"/>
        <v>0</v>
      </c>
      <c r="O127" s="565">
        <f t="shared" si="51"/>
        <v>41</v>
      </c>
      <c r="P127" s="565">
        <f t="shared" si="51"/>
        <v>21</v>
      </c>
      <c r="Q127" s="562">
        <f t="shared" si="51"/>
        <v>62</v>
      </c>
      <c r="R127" s="565">
        <f t="shared" si="51"/>
        <v>2</v>
      </c>
      <c r="S127" s="565">
        <f t="shared" si="51"/>
        <v>0</v>
      </c>
      <c r="T127" s="562">
        <f t="shared" si="51"/>
        <v>2</v>
      </c>
    </row>
    <row r="128" spans="1:20" ht="11.25" hidden="1" customHeight="1" outlineLevel="1">
      <c r="A128" s="924" t="s">
        <v>1524</v>
      </c>
      <c r="B128" s="566" t="s">
        <v>1525</v>
      </c>
      <c r="C128" s="570">
        <v>2</v>
      </c>
      <c r="D128" s="570">
        <v>0</v>
      </c>
      <c r="E128" s="570">
        <v>0</v>
      </c>
      <c r="F128" s="570">
        <v>1</v>
      </c>
      <c r="G128" s="570">
        <v>0</v>
      </c>
      <c r="H128" s="570">
        <v>1</v>
      </c>
      <c r="I128" s="569">
        <v>10</v>
      </c>
      <c r="J128" s="570">
        <v>0</v>
      </c>
      <c r="K128" s="570">
        <v>0</v>
      </c>
      <c r="L128" s="570">
        <v>0</v>
      </c>
      <c r="M128" s="570">
        <v>0</v>
      </c>
      <c r="N128" s="570">
        <v>0</v>
      </c>
      <c r="O128" s="569">
        <f t="shared" ref="O128:O148" si="52">SUM(C128:H128)</f>
        <v>4</v>
      </c>
      <c r="P128" s="570">
        <f t="shared" ref="P128:P148" si="53">SUM(I128:N128)</f>
        <v>10</v>
      </c>
      <c r="Q128" s="569">
        <f t="shared" ref="Q128:Q148" si="54">+P128+O128</f>
        <v>14</v>
      </c>
      <c r="R128" s="569">
        <v>0</v>
      </c>
      <c r="S128" s="569">
        <v>0</v>
      </c>
      <c r="T128" s="569">
        <f t="shared" ref="T128:T148" si="55">+S128+R128</f>
        <v>0</v>
      </c>
    </row>
    <row r="129" spans="1:20" hidden="1" outlineLevel="1">
      <c r="A129" s="924"/>
      <c r="B129" s="566" t="s">
        <v>1526</v>
      </c>
      <c r="C129" s="568">
        <v>1</v>
      </c>
      <c r="D129" s="568">
        <v>0</v>
      </c>
      <c r="E129" s="568">
        <v>0</v>
      </c>
      <c r="F129" s="568">
        <v>0</v>
      </c>
      <c r="G129" s="568">
        <v>0</v>
      </c>
      <c r="H129" s="568">
        <v>0</v>
      </c>
      <c r="I129" s="568">
        <v>0</v>
      </c>
      <c r="J129" s="568">
        <v>0</v>
      </c>
      <c r="K129" s="568">
        <v>0</v>
      </c>
      <c r="L129" s="568">
        <v>0</v>
      </c>
      <c r="M129" s="568">
        <v>0</v>
      </c>
      <c r="N129" s="568">
        <v>0</v>
      </c>
      <c r="O129" s="569">
        <f>SUM(C129:N129)</f>
        <v>1</v>
      </c>
      <c r="P129" s="570">
        <f t="shared" si="53"/>
        <v>0</v>
      </c>
      <c r="Q129" s="569">
        <f t="shared" si="54"/>
        <v>1</v>
      </c>
      <c r="R129" s="569">
        <v>0</v>
      </c>
      <c r="S129" s="569">
        <v>0</v>
      </c>
      <c r="T129" s="569">
        <f t="shared" si="55"/>
        <v>0</v>
      </c>
    </row>
    <row r="130" spans="1:20" ht="38.25" hidden="1" outlineLevel="1">
      <c r="A130" s="924"/>
      <c r="B130" s="566" t="s">
        <v>1527</v>
      </c>
      <c r="C130" s="569">
        <v>1</v>
      </c>
      <c r="D130" s="570">
        <v>0</v>
      </c>
      <c r="E130" s="570">
        <v>0</v>
      </c>
      <c r="F130" s="569">
        <v>1</v>
      </c>
      <c r="G130" s="570">
        <v>0</v>
      </c>
      <c r="H130" s="569">
        <v>1</v>
      </c>
      <c r="I130" s="570">
        <v>1</v>
      </c>
      <c r="J130" s="570">
        <v>0</v>
      </c>
      <c r="K130" s="570">
        <v>0</v>
      </c>
      <c r="L130" s="570">
        <v>0</v>
      </c>
      <c r="M130" s="570">
        <v>0</v>
      </c>
      <c r="N130" s="570">
        <v>0</v>
      </c>
      <c r="O130" s="569">
        <f t="shared" si="52"/>
        <v>3</v>
      </c>
      <c r="P130" s="570">
        <f t="shared" si="53"/>
        <v>1</v>
      </c>
      <c r="Q130" s="569">
        <f t="shared" si="54"/>
        <v>4</v>
      </c>
      <c r="R130" s="569">
        <v>0</v>
      </c>
      <c r="S130" s="569">
        <v>0</v>
      </c>
      <c r="T130" s="569">
        <f t="shared" si="55"/>
        <v>0</v>
      </c>
    </row>
    <row r="131" spans="1:20" hidden="1" outlineLevel="1">
      <c r="A131" s="924" t="s">
        <v>1528</v>
      </c>
      <c r="B131" s="566" t="s">
        <v>1529</v>
      </c>
      <c r="C131" s="568">
        <v>0</v>
      </c>
      <c r="D131" s="568">
        <v>0</v>
      </c>
      <c r="E131" s="568">
        <v>0</v>
      </c>
      <c r="F131" s="568">
        <v>0</v>
      </c>
      <c r="G131" s="568">
        <v>0</v>
      </c>
      <c r="H131" s="568">
        <v>0</v>
      </c>
      <c r="I131" s="568">
        <v>0</v>
      </c>
      <c r="J131" s="568">
        <v>0</v>
      </c>
      <c r="K131" s="568">
        <v>0</v>
      </c>
      <c r="L131" s="568">
        <v>0</v>
      </c>
      <c r="M131" s="568">
        <v>0</v>
      </c>
      <c r="N131" s="568">
        <v>0</v>
      </c>
      <c r="O131" s="569">
        <f t="shared" ref="O131:O136" si="56">SUM(C131:N131)</f>
        <v>0</v>
      </c>
      <c r="P131" s="570">
        <f t="shared" si="53"/>
        <v>0</v>
      </c>
      <c r="Q131" s="569">
        <f t="shared" si="54"/>
        <v>0</v>
      </c>
      <c r="R131" s="569">
        <v>0</v>
      </c>
      <c r="S131" s="569">
        <v>0</v>
      </c>
      <c r="T131" s="569">
        <f t="shared" si="55"/>
        <v>0</v>
      </c>
    </row>
    <row r="132" spans="1:20" ht="25.5" hidden="1" outlineLevel="1">
      <c r="A132" s="924"/>
      <c r="B132" s="566" t="s">
        <v>1530</v>
      </c>
      <c r="C132" s="570">
        <v>0</v>
      </c>
      <c r="D132" s="570">
        <v>0</v>
      </c>
      <c r="E132" s="570">
        <v>0</v>
      </c>
      <c r="F132" s="570">
        <v>0</v>
      </c>
      <c r="G132" s="570">
        <v>0</v>
      </c>
      <c r="H132" s="570">
        <v>0</v>
      </c>
      <c r="I132" s="570">
        <v>0</v>
      </c>
      <c r="J132" s="570">
        <v>0</v>
      </c>
      <c r="K132" s="570">
        <v>0</v>
      </c>
      <c r="L132" s="570">
        <v>0</v>
      </c>
      <c r="M132" s="570">
        <v>0</v>
      </c>
      <c r="N132" s="570">
        <v>0</v>
      </c>
      <c r="O132" s="569">
        <f t="shared" si="56"/>
        <v>0</v>
      </c>
      <c r="P132" s="570">
        <f t="shared" si="53"/>
        <v>0</v>
      </c>
      <c r="Q132" s="569">
        <f t="shared" si="54"/>
        <v>0</v>
      </c>
      <c r="R132" s="569">
        <v>0</v>
      </c>
      <c r="S132" s="569">
        <v>0</v>
      </c>
      <c r="T132" s="569">
        <f t="shared" si="55"/>
        <v>0</v>
      </c>
    </row>
    <row r="133" spans="1:20" ht="11.25" hidden="1" customHeight="1" outlineLevel="1">
      <c r="A133" s="924" t="s">
        <v>1531</v>
      </c>
      <c r="B133" s="566" t="s">
        <v>1532</v>
      </c>
      <c r="C133" s="568">
        <v>1</v>
      </c>
      <c r="D133" s="568">
        <v>0</v>
      </c>
      <c r="E133" s="568">
        <v>0</v>
      </c>
      <c r="F133" s="568">
        <v>0</v>
      </c>
      <c r="G133" s="568">
        <v>0</v>
      </c>
      <c r="H133" s="568">
        <v>0</v>
      </c>
      <c r="I133" s="568">
        <v>0</v>
      </c>
      <c r="J133" s="568">
        <v>0</v>
      </c>
      <c r="K133" s="568">
        <v>0</v>
      </c>
      <c r="L133" s="568">
        <v>0</v>
      </c>
      <c r="M133" s="568">
        <v>0</v>
      </c>
      <c r="N133" s="568">
        <v>0</v>
      </c>
      <c r="O133" s="569">
        <f t="shared" si="56"/>
        <v>1</v>
      </c>
      <c r="P133" s="570">
        <f t="shared" si="53"/>
        <v>0</v>
      </c>
      <c r="Q133" s="569">
        <f t="shared" si="54"/>
        <v>1</v>
      </c>
      <c r="R133" s="569">
        <v>0</v>
      </c>
      <c r="S133" s="569">
        <v>0</v>
      </c>
      <c r="T133" s="569">
        <f t="shared" si="55"/>
        <v>0</v>
      </c>
    </row>
    <row r="134" spans="1:20" ht="25.5" hidden="1" outlineLevel="1">
      <c r="A134" s="924"/>
      <c r="B134" s="566" t="s">
        <v>1533</v>
      </c>
      <c r="C134" s="570">
        <v>0</v>
      </c>
      <c r="D134" s="570">
        <v>0</v>
      </c>
      <c r="E134" s="570">
        <v>0</v>
      </c>
      <c r="F134" s="570">
        <v>0</v>
      </c>
      <c r="G134" s="570">
        <v>0</v>
      </c>
      <c r="H134" s="570">
        <v>0</v>
      </c>
      <c r="I134" s="570">
        <v>0</v>
      </c>
      <c r="J134" s="570">
        <v>0</v>
      </c>
      <c r="K134" s="570">
        <v>0</v>
      </c>
      <c r="L134" s="570">
        <v>0</v>
      </c>
      <c r="M134" s="570">
        <v>0</v>
      </c>
      <c r="N134" s="570">
        <v>0</v>
      </c>
      <c r="O134" s="569">
        <f t="shared" si="56"/>
        <v>0</v>
      </c>
      <c r="P134" s="570">
        <f t="shared" si="53"/>
        <v>0</v>
      </c>
      <c r="Q134" s="569">
        <f t="shared" si="54"/>
        <v>0</v>
      </c>
      <c r="R134" s="569">
        <v>0</v>
      </c>
      <c r="S134" s="569">
        <v>0</v>
      </c>
      <c r="T134" s="569">
        <f t="shared" si="55"/>
        <v>0</v>
      </c>
    </row>
    <row r="135" spans="1:20" ht="25.5" hidden="1" outlineLevel="1">
      <c r="A135" s="924"/>
      <c r="B135" s="566" t="s">
        <v>1534</v>
      </c>
      <c r="C135" s="568">
        <v>0</v>
      </c>
      <c r="D135" s="568">
        <v>0</v>
      </c>
      <c r="E135" s="568">
        <v>0</v>
      </c>
      <c r="F135" s="568">
        <v>0</v>
      </c>
      <c r="G135" s="568">
        <v>0</v>
      </c>
      <c r="H135" s="568">
        <v>0</v>
      </c>
      <c r="I135" s="567">
        <v>0</v>
      </c>
      <c r="J135" s="568">
        <v>0</v>
      </c>
      <c r="K135" s="568">
        <v>0</v>
      </c>
      <c r="L135" s="568">
        <v>0</v>
      </c>
      <c r="M135" s="568">
        <v>0</v>
      </c>
      <c r="N135" s="569">
        <v>0</v>
      </c>
      <c r="O135" s="569">
        <f t="shared" si="56"/>
        <v>0</v>
      </c>
      <c r="P135" s="570">
        <f t="shared" si="53"/>
        <v>0</v>
      </c>
      <c r="Q135" s="569">
        <f t="shared" si="54"/>
        <v>0</v>
      </c>
      <c r="R135" s="569">
        <v>0</v>
      </c>
      <c r="S135" s="569">
        <v>0</v>
      </c>
      <c r="T135" s="569">
        <f t="shared" si="55"/>
        <v>0</v>
      </c>
    </row>
    <row r="136" spans="1:20" hidden="1" outlineLevel="1">
      <c r="A136" s="924"/>
      <c r="B136" s="566" t="s">
        <v>1535</v>
      </c>
      <c r="C136" s="570">
        <v>0</v>
      </c>
      <c r="D136" s="570">
        <v>0</v>
      </c>
      <c r="E136" s="570">
        <v>0</v>
      </c>
      <c r="F136" s="570">
        <v>0</v>
      </c>
      <c r="G136" s="570">
        <v>0</v>
      </c>
      <c r="H136" s="570">
        <v>1</v>
      </c>
      <c r="I136" s="570">
        <v>0</v>
      </c>
      <c r="J136" s="570">
        <v>0</v>
      </c>
      <c r="K136" s="570">
        <v>0</v>
      </c>
      <c r="L136" s="570">
        <v>0</v>
      </c>
      <c r="M136" s="570">
        <v>0</v>
      </c>
      <c r="N136" s="570">
        <v>0</v>
      </c>
      <c r="O136" s="569">
        <f t="shared" si="56"/>
        <v>1</v>
      </c>
      <c r="P136" s="570">
        <f t="shared" si="53"/>
        <v>0</v>
      </c>
      <c r="Q136" s="569">
        <f t="shared" si="54"/>
        <v>1</v>
      </c>
      <c r="R136" s="569">
        <v>0</v>
      </c>
      <c r="S136" s="569">
        <v>0</v>
      </c>
      <c r="T136" s="569">
        <f t="shared" si="55"/>
        <v>0</v>
      </c>
    </row>
    <row r="137" spans="1:20" ht="38.25" hidden="1" outlineLevel="1">
      <c r="A137" s="924"/>
      <c r="B137" s="566" t="s">
        <v>1536</v>
      </c>
      <c r="C137" s="568">
        <v>0</v>
      </c>
      <c r="D137" s="568">
        <v>0</v>
      </c>
      <c r="E137" s="568">
        <v>0</v>
      </c>
      <c r="F137" s="568">
        <v>0</v>
      </c>
      <c r="G137" s="568">
        <v>0</v>
      </c>
      <c r="H137" s="568">
        <v>1</v>
      </c>
      <c r="I137" s="568">
        <v>1</v>
      </c>
      <c r="J137" s="568">
        <v>0</v>
      </c>
      <c r="K137" s="568">
        <v>0</v>
      </c>
      <c r="L137" s="568">
        <v>0</v>
      </c>
      <c r="M137" s="568">
        <v>0</v>
      </c>
      <c r="N137" s="568">
        <v>0</v>
      </c>
      <c r="O137" s="569">
        <f t="shared" si="52"/>
        <v>1</v>
      </c>
      <c r="P137" s="570">
        <f t="shared" si="53"/>
        <v>1</v>
      </c>
      <c r="Q137" s="569">
        <f t="shared" si="54"/>
        <v>2</v>
      </c>
      <c r="R137" s="569">
        <v>0</v>
      </c>
      <c r="S137" s="569">
        <v>0</v>
      </c>
      <c r="T137" s="569">
        <f t="shared" si="55"/>
        <v>0</v>
      </c>
    </row>
    <row r="138" spans="1:20" ht="25.5" hidden="1" outlineLevel="1">
      <c r="A138" s="924"/>
      <c r="B138" s="566" t="s">
        <v>1537</v>
      </c>
      <c r="C138" s="569">
        <v>1</v>
      </c>
      <c r="D138" s="570">
        <v>0</v>
      </c>
      <c r="E138" s="570">
        <v>0</v>
      </c>
      <c r="F138" s="570">
        <v>1</v>
      </c>
      <c r="G138" s="570">
        <v>0</v>
      </c>
      <c r="H138" s="569">
        <v>0</v>
      </c>
      <c r="I138" s="570">
        <v>0</v>
      </c>
      <c r="J138" s="570">
        <v>0</v>
      </c>
      <c r="K138" s="570">
        <v>0</v>
      </c>
      <c r="L138" s="570">
        <v>0</v>
      </c>
      <c r="M138" s="570">
        <v>0</v>
      </c>
      <c r="N138" s="570">
        <v>0</v>
      </c>
      <c r="O138" s="569">
        <f>SUM(C138:N138)</f>
        <v>2</v>
      </c>
      <c r="P138" s="570">
        <f t="shared" si="53"/>
        <v>0</v>
      </c>
      <c r="Q138" s="569">
        <f t="shared" si="54"/>
        <v>2</v>
      </c>
      <c r="R138" s="569">
        <v>0</v>
      </c>
      <c r="S138" s="569">
        <v>0</v>
      </c>
      <c r="T138" s="569">
        <f t="shared" si="55"/>
        <v>0</v>
      </c>
    </row>
    <row r="139" spans="1:20" hidden="1" outlineLevel="1">
      <c r="A139" s="924" t="s">
        <v>1538</v>
      </c>
      <c r="B139" s="566" t="s">
        <v>1539</v>
      </c>
      <c r="C139" s="568">
        <v>0</v>
      </c>
      <c r="D139" s="568">
        <v>0</v>
      </c>
      <c r="E139" s="568">
        <v>0</v>
      </c>
      <c r="F139" s="568">
        <v>0</v>
      </c>
      <c r="G139" s="568">
        <v>0</v>
      </c>
      <c r="H139" s="568">
        <v>0</v>
      </c>
      <c r="I139" s="568">
        <v>0</v>
      </c>
      <c r="J139" s="568">
        <v>0</v>
      </c>
      <c r="K139" s="568">
        <v>0</v>
      </c>
      <c r="L139" s="568">
        <v>0</v>
      </c>
      <c r="M139" s="568">
        <v>0</v>
      </c>
      <c r="N139" s="568">
        <v>0</v>
      </c>
      <c r="O139" s="569">
        <f>SUM(C139:N139)</f>
        <v>0</v>
      </c>
      <c r="P139" s="570">
        <f t="shared" si="53"/>
        <v>0</v>
      </c>
      <c r="Q139" s="569">
        <f t="shared" si="54"/>
        <v>0</v>
      </c>
      <c r="R139" s="569">
        <v>0</v>
      </c>
      <c r="S139" s="569">
        <v>0</v>
      </c>
      <c r="T139" s="569">
        <f t="shared" si="55"/>
        <v>0</v>
      </c>
    </row>
    <row r="140" spans="1:20" hidden="1" outlineLevel="1">
      <c r="A140" s="924"/>
      <c r="B140" s="566" t="s">
        <v>1540</v>
      </c>
      <c r="C140" s="569">
        <v>10</v>
      </c>
      <c r="D140" s="570">
        <v>0</v>
      </c>
      <c r="E140" s="570">
        <v>0</v>
      </c>
      <c r="F140" s="570">
        <v>0</v>
      </c>
      <c r="G140" s="570">
        <v>0</v>
      </c>
      <c r="H140" s="569">
        <v>1</v>
      </c>
      <c r="I140" s="569">
        <v>2</v>
      </c>
      <c r="J140" s="570">
        <v>0</v>
      </c>
      <c r="K140" s="570">
        <v>0</v>
      </c>
      <c r="L140" s="570">
        <v>0</v>
      </c>
      <c r="M140" s="570">
        <v>0</v>
      </c>
      <c r="N140" s="569">
        <v>0</v>
      </c>
      <c r="O140" s="569">
        <f t="shared" si="52"/>
        <v>11</v>
      </c>
      <c r="P140" s="570">
        <f t="shared" si="53"/>
        <v>2</v>
      </c>
      <c r="Q140" s="569">
        <f t="shared" si="54"/>
        <v>13</v>
      </c>
      <c r="R140" s="569">
        <v>2</v>
      </c>
      <c r="S140" s="569">
        <v>0</v>
      </c>
      <c r="T140" s="569">
        <f t="shared" si="55"/>
        <v>2</v>
      </c>
    </row>
    <row r="141" spans="1:20" ht="25.5" hidden="1" outlineLevel="1">
      <c r="A141" s="924"/>
      <c r="B141" s="566" t="s">
        <v>1541</v>
      </c>
      <c r="C141" s="568">
        <v>0</v>
      </c>
      <c r="D141" s="568">
        <v>0</v>
      </c>
      <c r="E141" s="568">
        <v>0</v>
      </c>
      <c r="F141" s="568">
        <v>0</v>
      </c>
      <c r="G141" s="568">
        <v>0</v>
      </c>
      <c r="H141" s="568">
        <v>0</v>
      </c>
      <c r="I141" s="567">
        <v>1</v>
      </c>
      <c r="J141" s="568">
        <v>0</v>
      </c>
      <c r="K141" s="568">
        <v>0</v>
      </c>
      <c r="L141" s="568">
        <v>0</v>
      </c>
      <c r="M141" s="568">
        <v>0</v>
      </c>
      <c r="N141" s="568">
        <v>0</v>
      </c>
      <c r="O141" s="569">
        <f t="shared" si="52"/>
        <v>0</v>
      </c>
      <c r="P141" s="570">
        <f t="shared" si="53"/>
        <v>1</v>
      </c>
      <c r="Q141" s="569">
        <f t="shared" si="54"/>
        <v>1</v>
      </c>
      <c r="R141" s="569">
        <v>0</v>
      </c>
      <c r="S141" s="569">
        <v>0</v>
      </c>
      <c r="T141" s="569">
        <f t="shared" si="55"/>
        <v>0</v>
      </c>
    </row>
    <row r="142" spans="1:20" hidden="1" outlineLevel="1">
      <c r="A142" s="924" t="s">
        <v>1542</v>
      </c>
      <c r="B142" s="566" t="s">
        <v>1543</v>
      </c>
      <c r="C142" s="570">
        <v>1</v>
      </c>
      <c r="D142" s="570">
        <v>0</v>
      </c>
      <c r="E142" s="570">
        <v>0</v>
      </c>
      <c r="F142" s="570">
        <v>0</v>
      </c>
      <c r="G142" s="570">
        <v>0</v>
      </c>
      <c r="H142" s="570">
        <v>0</v>
      </c>
      <c r="I142" s="570">
        <v>0</v>
      </c>
      <c r="J142" s="570">
        <v>0</v>
      </c>
      <c r="K142" s="570">
        <v>0</v>
      </c>
      <c r="L142" s="570">
        <v>0</v>
      </c>
      <c r="M142" s="570">
        <v>0</v>
      </c>
      <c r="N142" s="570">
        <v>0</v>
      </c>
      <c r="O142" s="569">
        <f>SUM(C142:N142)</f>
        <v>1</v>
      </c>
      <c r="P142" s="570">
        <f t="shared" si="53"/>
        <v>0</v>
      </c>
      <c r="Q142" s="569">
        <f t="shared" si="54"/>
        <v>1</v>
      </c>
      <c r="R142" s="569">
        <v>0</v>
      </c>
      <c r="S142" s="569">
        <v>0</v>
      </c>
      <c r="T142" s="569">
        <f t="shared" si="55"/>
        <v>0</v>
      </c>
    </row>
    <row r="143" spans="1:20" ht="25.5" hidden="1" outlineLevel="1">
      <c r="A143" s="924"/>
      <c r="B143" s="566" t="s">
        <v>1544</v>
      </c>
      <c r="C143" s="568">
        <v>0</v>
      </c>
      <c r="D143" s="568">
        <v>0</v>
      </c>
      <c r="E143" s="568">
        <v>0</v>
      </c>
      <c r="F143" s="568">
        <v>0</v>
      </c>
      <c r="G143" s="568">
        <v>0</v>
      </c>
      <c r="H143" s="568">
        <v>1</v>
      </c>
      <c r="I143" s="568">
        <v>0</v>
      </c>
      <c r="J143" s="568">
        <v>0</v>
      </c>
      <c r="K143" s="568">
        <v>0</v>
      </c>
      <c r="L143" s="568">
        <v>0</v>
      </c>
      <c r="M143" s="568">
        <v>0</v>
      </c>
      <c r="N143" s="568">
        <v>0</v>
      </c>
      <c r="O143" s="569">
        <f>SUM(C143:N143)</f>
        <v>1</v>
      </c>
      <c r="P143" s="570">
        <f t="shared" si="53"/>
        <v>0</v>
      </c>
      <c r="Q143" s="569">
        <f t="shared" si="54"/>
        <v>1</v>
      </c>
      <c r="R143" s="569">
        <v>0</v>
      </c>
      <c r="S143" s="569">
        <v>0</v>
      </c>
      <c r="T143" s="569">
        <f t="shared" si="55"/>
        <v>0</v>
      </c>
    </row>
    <row r="144" spans="1:20" hidden="1" outlineLevel="1">
      <c r="A144" s="924"/>
      <c r="B144" s="566" t="s">
        <v>1545</v>
      </c>
      <c r="C144" s="569">
        <v>2</v>
      </c>
      <c r="D144" s="570">
        <v>0</v>
      </c>
      <c r="E144" s="570">
        <v>0</v>
      </c>
      <c r="F144" s="570">
        <v>0</v>
      </c>
      <c r="G144" s="570">
        <v>0</v>
      </c>
      <c r="H144" s="569">
        <v>0</v>
      </c>
      <c r="I144" s="569">
        <v>2</v>
      </c>
      <c r="J144" s="570">
        <v>0</v>
      </c>
      <c r="K144" s="570">
        <v>0</v>
      </c>
      <c r="L144" s="570">
        <v>1</v>
      </c>
      <c r="M144" s="570">
        <v>0</v>
      </c>
      <c r="N144" s="570">
        <v>0</v>
      </c>
      <c r="O144" s="569">
        <f t="shared" si="52"/>
        <v>2</v>
      </c>
      <c r="P144" s="570">
        <f t="shared" si="53"/>
        <v>3</v>
      </c>
      <c r="Q144" s="569">
        <f t="shared" si="54"/>
        <v>5</v>
      </c>
      <c r="R144" s="569">
        <v>0</v>
      </c>
      <c r="S144" s="569">
        <v>0</v>
      </c>
      <c r="T144" s="569">
        <f t="shared" si="55"/>
        <v>0</v>
      </c>
    </row>
    <row r="145" spans="1:20" ht="25.5" hidden="1" outlineLevel="1">
      <c r="A145" s="924"/>
      <c r="B145" s="566" t="s">
        <v>1546</v>
      </c>
      <c r="C145" s="568">
        <v>0</v>
      </c>
      <c r="D145" s="568">
        <v>0</v>
      </c>
      <c r="E145" s="568">
        <v>0</v>
      </c>
      <c r="F145" s="568">
        <v>0</v>
      </c>
      <c r="G145" s="568">
        <v>0</v>
      </c>
      <c r="H145" s="568">
        <v>0</v>
      </c>
      <c r="I145" s="567">
        <v>1</v>
      </c>
      <c r="J145" s="568">
        <v>0</v>
      </c>
      <c r="K145" s="568">
        <v>0</v>
      </c>
      <c r="L145" s="568">
        <v>0</v>
      </c>
      <c r="M145" s="568">
        <v>0</v>
      </c>
      <c r="N145" s="568">
        <v>0</v>
      </c>
      <c r="O145" s="569">
        <f t="shared" si="52"/>
        <v>0</v>
      </c>
      <c r="P145" s="570">
        <f t="shared" si="53"/>
        <v>1</v>
      </c>
      <c r="Q145" s="569">
        <f t="shared" si="54"/>
        <v>1</v>
      </c>
      <c r="R145" s="569">
        <v>0</v>
      </c>
      <c r="S145" s="569">
        <v>0</v>
      </c>
      <c r="T145" s="569">
        <f t="shared" si="55"/>
        <v>0</v>
      </c>
    </row>
    <row r="146" spans="1:20" hidden="1" outlineLevel="1">
      <c r="A146" s="924"/>
      <c r="B146" s="566" t="s">
        <v>1547</v>
      </c>
      <c r="C146" s="569">
        <v>0</v>
      </c>
      <c r="D146" s="570">
        <v>0</v>
      </c>
      <c r="E146" s="570">
        <v>0</v>
      </c>
      <c r="F146" s="570">
        <v>0</v>
      </c>
      <c r="G146" s="570">
        <v>0</v>
      </c>
      <c r="H146" s="570">
        <v>0</v>
      </c>
      <c r="I146" s="570">
        <v>0</v>
      </c>
      <c r="J146" s="570">
        <v>0</v>
      </c>
      <c r="K146" s="570">
        <v>0</v>
      </c>
      <c r="L146" s="570">
        <v>0</v>
      </c>
      <c r="M146" s="570">
        <v>0</v>
      </c>
      <c r="N146" s="570">
        <v>0</v>
      </c>
      <c r="O146" s="569">
        <f>SUM(C146:N146)</f>
        <v>0</v>
      </c>
      <c r="P146" s="570">
        <f t="shared" si="53"/>
        <v>0</v>
      </c>
      <c r="Q146" s="569">
        <f t="shared" si="54"/>
        <v>0</v>
      </c>
      <c r="R146" s="569">
        <v>0</v>
      </c>
      <c r="S146" s="569">
        <v>0</v>
      </c>
      <c r="T146" s="569">
        <f t="shared" si="55"/>
        <v>0</v>
      </c>
    </row>
    <row r="147" spans="1:20" ht="25.5" hidden="1" outlineLevel="1">
      <c r="A147" s="924"/>
      <c r="B147" s="566" t="s">
        <v>1548</v>
      </c>
      <c r="C147" s="567">
        <v>1</v>
      </c>
      <c r="D147" s="568">
        <v>0</v>
      </c>
      <c r="E147" s="568">
        <v>1</v>
      </c>
      <c r="F147" s="568">
        <v>0</v>
      </c>
      <c r="G147" s="568">
        <v>0</v>
      </c>
      <c r="H147" s="568">
        <v>0</v>
      </c>
      <c r="I147" s="568">
        <v>0</v>
      </c>
      <c r="J147" s="568">
        <v>0</v>
      </c>
      <c r="K147" s="568">
        <v>0</v>
      </c>
      <c r="L147" s="568">
        <v>0</v>
      </c>
      <c r="M147" s="568">
        <v>0</v>
      </c>
      <c r="N147" s="568">
        <v>0</v>
      </c>
      <c r="O147" s="569">
        <f>SUM(C147:N147)</f>
        <v>2</v>
      </c>
      <c r="P147" s="570">
        <f t="shared" si="53"/>
        <v>0</v>
      </c>
      <c r="Q147" s="569">
        <f t="shared" si="54"/>
        <v>2</v>
      </c>
      <c r="R147" s="569">
        <v>0</v>
      </c>
      <c r="S147" s="569">
        <v>0</v>
      </c>
      <c r="T147" s="569">
        <f t="shared" si="55"/>
        <v>0</v>
      </c>
    </row>
    <row r="148" spans="1:20" ht="25.5" hidden="1" outlineLevel="1">
      <c r="A148" s="924"/>
      <c r="B148" s="566" t="s">
        <v>1549</v>
      </c>
      <c r="C148" s="569">
        <v>8</v>
      </c>
      <c r="D148" s="570">
        <v>0</v>
      </c>
      <c r="E148" s="570">
        <v>1</v>
      </c>
      <c r="F148" s="570">
        <v>0</v>
      </c>
      <c r="G148" s="570">
        <v>0</v>
      </c>
      <c r="H148" s="569">
        <v>2</v>
      </c>
      <c r="I148" s="569">
        <v>2</v>
      </c>
      <c r="J148" s="570">
        <v>0</v>
      </c>
      <c r="K148" s="570">
        <v>0</v>
      </c>
      <c r="L148" s="570">
        <v>0</v>
      </c>
      <c r="M148" s="570">
        <v>0</v>
      </c>
      <c r="N148" s="570">
        <v>0</v>
      </c>
      <c r="O148" s="569">
        <f t="shared" si="52"/>
        <v>11</v>
      </c>
      <c r="P148" s="570">
        <f t="shared" si="53"/>
        <v>2</v>
      </c>
      <c r="Q148" s="569">
        <f t="shared" si="54"/>
        <v>13</v>
      </c>
      <c r="R148" s="569">
        <v>0</v>
      </c>
      <c r="S148" s="569">
        <v>0</v>
      </c>
      <c r="T148" s="569">
        <f t="shared" si="55"/>
        <v>0</v>
      </c>
    </row>
    <row r="149" spans="1:20" ht="17.100000000000001" customHeight="1" collapsed="1">
      <c r="A149" s="921" t="s">
        <v>1550</v>
      </c>
      <c r="B149" s="921"/>
      <c r="C149" s="572">
        <f>C150+C177+C195+C220+C236</f>
        <v>3687</v>
      </c>
      <c r="D149" s="572">
        <f t="shared" ref="D149:T149" si="57">D150+D177+D195+D220+D236</f>
        <v>134</v>
      </c>
      <c r="E149" s="572">
        <f t="shared" si="57"/>
        <v>272</v>
      </c>
      <c r="F149" s="572">
        <f t="shared" si="57"/>
        <v>310</v>
      </c>
      <c r="G149" s="572">
        <f t="shared" si="57"/>
        <v>95</v>
      </c>
      <c r="H149" s="572">
        <f t="shared" si="57"/>
        <v>1858</v>
      </c>
      <c r="I149" s="572">
        <f t="shared" si="57"/>
        <v>393</v>
      </c>
      <c r="J149" s="572">
        <f t="shared" si="57"/>
        <v>9</v>
      </c>
      <c r="K149" s="572">
        <f t="shared" si="57"/>
        <v>17</v>
      </c>
      <c r="L149" s="572">
        <f t="shared" si="57"/>
        <v>18</v>
      </c>
      <c r="M149" s="572">
        <f t="shared" si="57"/>
        <v>4</v>
      </c>
      <c r="N149" s="572">
        <f t="shared" si="57"/>
        <v>61</v>
      </c>
      <c r="O149" s="572">
        <f t="shared" si="57"/>
        <v>6356</v>
      </c>
      <c r="P149" s="572">
        <f t="shared" si="57"/>
        <v>502</v>
      </c>
      <c r="Q149" s="572">
        <f t="shared" si="57"/>
        <v>6858</v>
      </c>
      <c r="R149" s="572">
        <f t="shared" si="57"/>
        <v>52</v>
      </c>
      <c r="S149" s="572">
        <f t="shared" si="57"/>
        <v>3</v>
      </c>
      <c r="T149" s="572">
        <f t="shared" si="57"/>
        <v>55</v>
      </c>
    </row>
    <row r="150" spans="1:20" ht="17.100000000000001" customHeight="1">
      <c r="A150" s="939" t="s">
        <v>1551</v>
      </c>
      <c r="B150" s="939"/>
      <c r="C150" s="571">
        <f>SUM(C151:C176)</f>
        <v>2581</v>
      </c>
      <c r="D150" s="571">
        <f t="shared" ref="D150:T150" si="58">SUM(D151:D176)</f>
        <v>105</v>
      </c>
      <c r="E150" s="571">
        <f t="shared" si="58"/>
        <v>216</v>
      </c>
      <c r="F150" s="571">
        <f t="shared" si="58"/>
        <v>240</v>
      </c>
      <c r="G150" s="571">
        <f t="shared" si="58"/>
        <v>70</v>
      </c>
      <c r="H150" s="571">
        <f t="shared" si="58"/>
        <v>1355</v>
      </c>
      <c r="I150" s="571">
        <f t="shared" si="58"/>
        <v>98</v>
      </c>
      <c r="J150" s="571">
        <f t="shared" si="58"/>
        <v>7</v>
      </c>
      <c r="K150" s="571">
        <f t="shared" si="58"/>
        <v>11</v>
      </c>
      <c r="L150" s="571">
        <f t="shared" si="58"/>
        <v>11</v>
      </c>
      <c r="M150" s="571">
        <f t="shared" si="58"/>
        <v>3</v>
      </c>
      <c r="N150" s="571">
        <f t="shared" si="58"/>
        <v>34</v>
      </c>
      <c r="O150" s="571">
        <f t="shared" si="58"/>
        <v>4567</v>
      </c>
      <c r="P150" s="571">
        <f t="shared" si="58"/>
        <v>164</v>
      </c>
      <c r="Q150" s="572">
        <f t="shared" si="58"/>
        <v>4731</v>
      </c>
      <c r="R150" s="571">
        <f t="shared" si="58"/>
        <v>33</v>
      </c>
      <c r="S150" s="571">
        <f t="shared" si="58"/>
        <v>2</v>
      </c>
      <c r="T150" s="572">
        <f t="shared" si="58"/>
        <v>35</v>
      </c>
    </row>
    <row r="151" spans="1:20" ht="11.25" hidden="1" customHeight="1" outlineLevel="1">
      <c r="A151" s="924" t="s">
        <v>1552</v>
      </c>
      <c r="B151" s="566" t="s">
        <v>1553</v>
      </c>
      <c r="C151" s="567">
        <v>68</v>
      </c>
      <c r="D151" s="567">
        <v>4</v>
      </c>
      <c r="E151" s="567">
        <v>6</v>
      </c>
      <c r="F151" s="567">
        <v>4</v>
      </c>
      <c r="G151" s="567">
        <v>2</v>
      </c>
      <c r="H151" s="569">
        <v>41</v>
      </c>
      <c r="I151" s="567">
        <v>12</v>
      </c>
      <c r="J151" s="567">
        <v>1</v>
      </c>
      <c r="K151" s="567">
        <v>1</v>
      </c>
      <c r="L151" s="567">
        <v>3</v>
      </c>
      <c r="M151" s="567">
        <v>1</v>
      </c>
      <c r="N151" s="569">
        <v>7</v>
      </c>
      <c r="O151" s="569">
        <f t="shared" ref="O151:O175" si="59">SUM(C151:H151)</f>
        <v>125</v>
      </c>
      <c r="P151" s="570">
        <f t="shared" ref="P151:P176" si="60">SUM(I151:N151)</f>
        <v>25</v>
      </c>
      <c r="Q151" s="569">
        <f t="shared" ref="Q151:Q176" si="61">+P151+O151</f>
        <v>150</v>
      </c>
      <c r="R151" s="569">
        <v>0</v>
      </c>
      <c r="S151" s="569">
        <v>0</v>
      </c>
      <c r="T151" s="569">
        <f t="shared" ref="T151:T176" si="62">+S151+R151</f>
        <v>0</v>
      </c>
    </row>
    <row r="152" spans="1:20" ht="25.5" hidden="1" outlineLevel="1">
      <c r="A152" s="924"/>
      <c r="B152" s="566" t="s">
        <v>1554</v>
      </c>
      <c r="C152" s="569">
        <v>25</v>
      </c>
      <c r="D152" s="570">
        <v>1</v>
      </c>
      <c r="E152" s="569">
        <v>0</v>
      </c>
      <c r="F152" s="569">
        <v>5</v>
      </c>
      <c r="G152" s="570">
        <v>2</v>
      </c>
      <c r="H152" s="569">
        <v>19</v>
      </c>
      <c r="I152" s="569">
        <v>0</v>
      </c>
      <c r="J152" s="570">
        <v>0</v>
      </c>
      <c r="K152" s="570">
        <v>0</v>
      </c>
      <c r="L152" s="570">
        <v>0</v>
      </c>
      <c r="M152" s="570">
        <v>0</v>
      </c>
      <c r="N152" s="570">
        <v>0</v>
      </c>
      <c r="O152" s="569">
        <f>SUM(C152:N152)</f>
        <v>52</v>
      </c>
      <c r="P152" s="570">
        <f t="shared" si="60"/>
        <v>0</v>
      </c>
      <c r="Q152" s="569">
        <f t="shared" si="61"/>
        <v>52</v>
      </c>
      <c r="R152" s="569">
        <v>1</v>
      </c>
      <c r="S152" s="569">
        <v>0</v>
      </c>
      <c r="T152" s="569">
        <f t="shared" si="62"/>
        <v>1</v>
      </c>
    </row>
    <row r="153" spans="1:20" ht="25.5" hidden="1" outlineLevel="1">
      <c r="A153" s="924"/>
      <c r="B153" s="566" t="s">
        <v>1555</v>
      </c>
      <c r="C153" s="567">
        <v>571</v>
      </c>
      <c r="D153" s="567">
        <v>18</v>
      </c>
      <c r="E153" s="567">
        <v>36</v>
      </c>
      <c r="F153" s="567">
        <v>42</v>
      </c>
      <c r="G153" s="567">
        <v>15</v>
      </c>
      <c r="H153" s="569">
        <v>267</v>
      </c>
      <c r="I153" s="567">
        <v>2</v>
      </c>
      <c r="J153" s="568">
        <v>0</v>
      </c>
      <c r="K153" s="568">
        <v>0</v>
      </c>
      <c r="L153" s="568">
        <v>0</v>
      </c>
      <c r="M153" s="568">
        <v>0</v>
      </c>
      <c r="N153" s="569">
        <v>0</v>
      </c>
      <c r="O153" s="569">
        <f t="shared" si="59"/>
        <v>949</v>
      </c>
      <c r="P153" s="570">
        <f t="shared" si="60"/>
        <v>2</v>
      </c>
      <c r="Q153" s="569">
        <f t="shared" si="61"/>
        <v>951</v>
      </c>
      <c r="R153" s="569">
        <v>10</v>
      </c>
      <c r="S153" s="569">
        <v>0</v>
      </c>
      <c r="T153" s="569">
        <f t="shared" si="62"/>
        <v>10</v>
      </c>
    </row>
    <row r="154" spans="1:20" ht="25.5" hidden="1" outlineLevel="1">
      <c r="A154" s="924"/>
      <c r="B154" s="566" t="s">
        <v>1556</v>
      </c>
      <c r="C154" s="569">
        <v>108</v>
      </c>
      <c r="D154" s="569">
        <v>6</v>
      </c>
      <c r="E154" s="569">
        <v>7</v>
      </c>
      <c r="F154" s="569">
        <v>12</v>
      </c>
      <c r="G154" s="569">
        <v>3</v>
      </c>
      <c r="H154" s="569">
        <v>39</v>
      </c>
      <c r="I154" s="569">
        <v>3</v>
      </c>
      <c r="J154" s="570">
        <v>1</v>
      </c>
      <c r="K154" s="570">
        <v>0</v>
      </c>
      <c r="L154" s="570">
        <v>0</v>
      </c>
      <c r="M154" s="570">
        <v>0</v>
      </c>
      <c r="N154" s="569">
        <v>0</v>
      </c>
      <c r="O154" s="569">
        <f t="shared" si="59"/>
        <v>175</v>
      </c>
      <c r="P154" s="570">
        <f t="shared" si="60"/>
        <v>4</v>
      </c>
      <c r="Q154" s="569">
        <f t="shared" si="61"/>
        <v>179</v>
      </c>
      <c r="R154" s="569">
        <v>0</v>
      </c>
      <c r="S154" s="569">
        <v>0</v>
      </c>
      <c r="T154" s="569">
        <f t="shared" si="62"/>
        <v>0</v>
      </c>
    </row>
    <row r="155" spans="1:20" ht="25.5" hidden="1" outlineLevel="1">
      <c r="A155" s="924"/>
      <c r="B155" s="566" t="s">
        <v>1557</v>
      </c>
      <c r="C155" s="567">
        <v>349</v>
      </c>
      <c r="D155" s="567">
        <v>19</v>
      </c>
      <c r="E155" s="567">
        <v>35</v>
      </c>
      <c r="F155" s="567">
        <v>39</v>
      </c>
      <c r="G155" s="567">
        <v>15</v>
      </c>
      <c r="H155" s="569">
        <v>221</v>
      </c>
      <c r="I155" s="567">
        <v>3</v>
      </c>
      <c r="J155" s="568">
        <v>0</v>
      </c>
      <c r="K155" s="568">
        <v>0</v>
      </c>
      <c r="L155" s="568">
        <v>0</v>
      </c>
      <c r="M155" s="568">
        <v>0</v>
      </c>
      <c r="N155" s="568">
        <v>2</v>
      </c>
      <c r="O155" s="569">
        <f t="shared" si="59"/>
        <v>678</v>
      </c>
      <c r="P155" s="570">
        <f t="shared" si="60"/>
        <v>5</v>
      </c>
      <c r="Q155" s="569">
        <f t="shared" si="61"/>
        <v>683</v>
      </c>
      <c r="R155" s="569">
        <v>1</v>
      </c>
      <c r="S155" s="569">
        <v>0</v>
      </c>
      <c r="T155" s="569">
        <f t="shared" si="62"/>
        <v>1</v>
      </c>
    </row>
    <row r="156" spans="1:20" ht="25.5" hidden="1" outlineLevel="1">
      <c r="A156" s="924"/>
      <c r="B156" s="566" t="s">
        <v>1558</v>
      </c>
      <c r="C156" s="569">
        <v>18</v>
      </c>
      <c r="D156" s="570">
        <v>1</v>
      </c>
      <c r="E156" s="570">
        <v>2</v>
      </c>
      <c r="F156" s="569">
        <v>1</v>
      </c>
      <c r="G156" s="569">
        <v>0</v>
      </c>
      <c r="H156" s="569">
        <v>6</v>
      </c>
      <c r="I156" s="569">
        <v>11</v>
      </c>
      <c r="J156" s="570">
        <v>3</v>
      </c>
      <c r="K156" s="570">
        <v>0</v>
      </c>
      <c r="L156" s="569">
        <v>0</v>
      </c>
      <c r="M156" s="570">
        <v>1</v>
      </c>
      <c r="N156" s="569">
        <v>3</v>
      </c>
      <c r="O156" s="569">
        <f t="shared" si="59"/>
        <v>28</v>
      </c>
      <c r="P156" s="570">
        <f t="shared" si="60"/>
        <v>18</v>
      </c>
      <c r="Q156" s="569">
        <f t="shared" si="61"/>
        <v>46</v>
      </c>
      <c r="R156" s="569">
        <v>0</v>
      </c>
      <c r="S156" s="569">
        <v>0</v>
      </c>
      <c r="T156" s="569">
        <f t="shared" si="62"/>
        <v>0</v>
      </c>
    </row>
    <row r="157" spans="1:20" ht="25.5" hidden="1" outlineLevel="1">
      <c r="A157" s="924"/>
      <c r="B157" s="566" t="s">
        <v>1559</v>
      </c>
      <c r="C157" s="567">
        <v>22</v>
      </c>
      <c r="D157" s="567">
        <v>0</v>
      </c>
      <c r="E157" s="567">
        <v>3</v>
      </c>
      <c r="F157" s="567">
        <v>6</v>
      </c>
      <c r="G157" s="568">
        <v>0</v>
      </c>
      <c r="H157" s="569">
        <v>18</v>
      </c>
      <c r="I157" s="568">
        <v>0</v>
      </c>
      <c r="J157" s="568">
        <v>0</v>
      </c>
      <c r="K157" s="568">
        <v>0</v>
      </c>
      <c r="L157" s="568">
        <v>0</v>
      </c>
      <c r="M157" s="568">
        <v>0</v>
      </c>
      <c r="N157" s="569">
        <v>0</v>
      </c>
      <c r="O157" s="569">
        <f>SUM(C157:I157)</f>
        <v>49</v>
      </c>
      <c r="P157" s="570">
        <f t="shared" si="60"/>
        <v>0</v>
      </c>
      <c r="Q157" s="569">
        <f t="shared" si="61"/>
        <v>49</v>
      </c>
      <c r="R157" s="569">
        <v>0</v>
      </c>
      <c r="S157" s="569">
        <v>0</v>
      </c>
      <c r="T157" s="569">
        <f t="shared" si="62"/>
        <v>0</v>
      </c>
    </row>
    <row r="158" spans="1:20" hidden="1" outlineLevel="1">
      <c r="A158" s="924"/>
      <c r="B158" s="566" t="s">
        <v>1560</v>
      </c>
      <c r="C158" s="569">
        <v>17</v>
      </c>
      <c r="D158" s="570">
        <v>0</v>
      </c>
      <c r="E158" s="569">
        <v>1</v>
      </c>
      <c r="F158" s="569">
        <v>0</v>
      </c>
      <c r="G158" s="570">
        <v>0</v>
      </c>
      <c r="H158" s="569">
        <v>4</v>
      </c>
      <c r="I158" s="570">
        <v>2</v>
      </c>
      <c r="J158" s="570">
        <v>0</v>
      </c>
      <c r="K158" s="570">
        <v>0</v>
      </c>
      <c r="L158" s="570">
        <v>0</v>
      </c>
      <c r="M158" s="570">
        <v>0</v>
      </c>
      <c r="N158" s="569">
        <v>0</v>
      </c>
      <c r="O158" s="569">
        <f t="shared" si="59"/>
        <v>22</v>
      </c>
      <c r="P158" s="570">
        <f t="shared" si="60"/>
        <v>2</v>
      </c>
      <c r="Q158" s="569">
        <f t="shared" si="61"/>
        <v>24</v>
      </c>
      <c r="R158" s="569">
        <v>0</v>
      </c>
      <c r="S158" s="569">
        <v>0</v>
      </c>
      <c r="T158" s="569">
        <f t="shared" si="62"/>
        <v>0</v>
      </c>
    </row>
    <row r="159" spans="1:20" ht="38.25" hidden="1" outlineLevel="1">
      <c r="A159" s="924"/>
      <c r="B159" s="566" t="s">
        <v>1561</v>
      </c>
      <c r="C159" s="567">
        <v>311</v>
      </c>
      <c r="D159" s="567">
        <v>16</v>
      </c>
      <c r="E159" s="567">
        <v>39</v>
      </c>
      <c r="F159" s="567">
        <v>31</v>
      </c>
      <c r="G159" s="567">
        <v>7</v>
      </c>
      <c r="H159" s="569">
        <v>139</v>
      </c>
      <c r="I159" s="567">
        <v>13</v>
      </c>
      <c r="J159" s="567">
        <v>0</v>
      </c>
      <c r="K159" s="567">
        <v>1</v>
      </c>
      <c r="L159" s="568">
        <v>2</v>
      </c>
      <c r="M159" s="568">
        <v>0</v>
      </c>
      <c r="N159" s="569">
        <v>2</v>
      </c>
      <c r="O159" s="569">
        <f t="shared" si="59"/>
        <v>543</v>
      </c>
      <c r="P159" s="570">
        <f t="shared" si="60"/>
        <v>18</v>
      </c>
      <c r="Q159" s="569">
        <f t="shared" si="61"/>
        <v>561</v>
      </c>
      <c r="R159" s="569">
        <v>2</v>
      </c>
      <c r="S159" s="569">
        <v>0</v>
      </c>
      <c r="T159" s="569">
        <f t="shared" si="62"/>
        <v>2</v>
      </c>
    </row>
    <row r="160" spans="1:20" hidden="1" outlineLevel="1">
      <c r="A160" s="924" t="s">
        <v>1562</v>
      </c>
      <c r="B160" s="566" t="s">
        <v>1563</v>
      </c>
      <c r="C160" s="569">
        <v>30</v>
      </c>
      <c r="D160" s="569">
        <v>3</v>
      </c>
      <c r="E160" s="569">
        <v>4</v>
      </c>
      <c r="F160" s="569">
        <v>4</v>
      </c>
      <c r="G160" s="569">
        <v>1</v>
      </c>
      <c r="H160" s="569">
        <v>21</v>
      </c>
      <c r="I160" s="570">
        <v>1</v>
      </c>
      <c r="J160" s="570">
        <v>0</v>
      </c>
      <c r="K160" s="570">
        <v>0</v>
      </c>
      <c r="L160" s="570">
        <v>0</v>
      </c>
      <c r="M160" s="570">
        <v>0</v>
      </c>
      <c r="N160" s="570">
        <v>0</v>
      </c>
      <c r="O160" s="569">
        <f t="shared" si="59"/>
        <v>63</v>
      </c>
      <c r="P160" s="570">
        <f t="shared" si="60"/>
        <v>1</v>
      </c>
      <c r="Q160" s="569">
        <f t="shared" si="61"/>
        <v>64</v>
      </c>
      <c r="R160" s="569">
        <v>0</v>
      </c>
      <c r="S160" s="569">
        <v>0</v>
      </c>
      <c r="T160" s="569">
        <f t="shared" si="62"/>
        <v>0</v>
      </c>
    </row>
    <row r="161" spans="1:20" hidden="1" outlineLevel="1">
      <c r="A161" s="924"/>
      <c r="B161" s="566" t="s">
        <v>1564</v>
      </c>
      <c r="C161" s="567">
        <v>165</v>
      </c>
      <c r="D161" s="567">
        <v>7</v>
      </c>
      <c r="E161" s="567">
        <v>18</v>
      </c>
      <c r="F161" s="567">
        <v>29</v>
      </c>
      <c r="G161" s="567">
        <v>13</v>
      </c>
      <c r="H161" s="569">
        <v>145</v>
      </c>
      <c r="I161" s="567">
        <v>7</v>
      </c>
      <c r="J161" s="568">
        <v>0</v>
      </c>
      <c r="K161" s="567">
        <v>0</v>
      </c>
      <c r="L161" s="567">
        <v>3</v>
      </c>
      <c r="M161" s="568">
        <v>0</v>
      </c>
      <c r="N161" s="568">
        <v>3</v>
      </c>
      <c r="O161" s="569">
        <f t="shared" si="59"/>
        <v>377</v>
      </c>
      <c r="P161" s="570">
        <f t="shared" si="60"/>
        <v>13</v>
      </c>
      <c r="Q161" s="569">
        <f t="shared" si="61"/>
        <v>390</v>
      </c>
      <c r="R161" s="569">
        <v>1</v>
      </c>
      <c r="S161" s="569">
        <v>1</v>
      </c>
      <c r="T161" s="569">
        <f t="shared" si="62"/>
        <v>2</v>
      </c>
    </row>
    <row r="162" spans="1:20" hidden="1" outlineLevel="1">
      <c r="A162" s="924"/>
      <c r="B162" s="566" t="s">
        <v>1565</v>
      </c>
      <c r="C162" s="569">
        <v>126</v>
      </c>
      <c r="D162" s="570">
        <v>3</v>
      </c>
      <c r="E162" s="569">
        <v>3</v>
      </c>
      <c r="F162" s="569">
        <v>8</v>
      </c>
      <c r="G162" s="569">
        <v>1</v>
      </c>
      <c r="H162" s="569">
        <v>42</v>
      </c>
      <c r="I162" s="569">
        <v>4</v>
      </c>
      <c r="J162" s="570">
        <v>0</v>
      </c>
      <c r="K162" s="570">
        <v>0</v>
      </c>
      <c r="L162" s="570">
        <v>0</v>
      </c>
      <c r="M162" s="570">
        <v>0</v>
      </c>
      <c r="N162" s="569">
        <v>0</v>
      </c>
      <c r="O162" s="569">
        <f t="shared" si="59"/>
        <v>183</v>
      </c>
      <c r="P162" s="570">
        <f t="shared" si="60"/>
        <v>4</v>
      </c>
      <c r="Q162" s="569">
        <f t="shared" si="61"/>
        <v>187</v>
      </c>
      <c r="R162" s="569">
        <v>4</v>
      </c>
      <c r="S162" s="569">
        <v>0</v>
      </c>
      <c r="T162" s="569">
        <f t="shared" si="62"/>
        <v>4</v>
      </c>
    </row>
    <row r="163" spans="1:20" hidden="1" outlineLevel="1">
      <c r="A163" s="924" t="s">
        <v>1566</v>
      </c>
      <c r="B163" s="566" t="s">
        <v>1567</v>
      </c>
      <c r="C163" s="567">
        <v>44</v>
      </c>
      <c r="D163" s="567">
        <v>2</v>
      </c>
      <c r="E163" s="567">
        <v>2</v>
      </c>
      <c r="F163" s="567">
        <v>5</v>
      </c>
      <c r="G163" s="568">
        <v>0</v>
      </c>
      <c r="H163" s="569">
        <v>26</v>
      </c>
      <c r="I163" s="568">
        <v>2</v>
      </c>
      <c r="J163" s="568">
        <v>0</v>
      </c>
      <c r="K163" s="568">
        <v>0</v>
      </c>
      <c r="L163" s="568">
        <v>0</v>
      </c>
      <c r="M163" s="568">
        <v>0</v>
      </c>
      <c r="N163" s="568">
        <v>0</v>
      </c>
      <c r="O163" s="569">
        <f t="shared" si="59"/>
        <v>79</v>
      </c>
      <c r="P163" s="570">
        <f t="shared" si="60"/>
        <v>2</v>
      </c>
      <c r="Q163" s="569">
        <f t="shared" si="61"/>
        <v>81</v>
      </c>
      <c r="R163" s="569">
        <v>2</v>
      </c>
      <c r="S163" s="569">
        <v>1</v>
      </c>
      <c r="T163" s="569">
        <f t="shared" si="62"/>
        <v>3</v>
      </c>
    </row>
    <row r="164" spans="1:20" ht="25.5" hidden="1" outlineLevel="1">
      <c r="A164" s="924"/>
      <c r="B164" s="566" t="s">
        <v>1568</v>
      </c>
      <c r="C164" s="569">
        <v>3</v>
      </c>
      <c r="D164" s="570">
        <v>0</v>
      </c>
      <c r="E164" s="569">
        <v>0</v>
      </c>
      <c r="F164" s="570">
        <v>0</v>
      </c>
      <c r="G164" s="570">
        <v>0</v>
      </c>
      <c r="H164" s="569">
        <v>0</v>
      </c>
      <c r="I164" s="570">
        <v>0</v>
      </c>
      <c r="J164" s="570">
        <v>0</v>
      </c>
      <c r="K164" s="570">
        <v>0</v>
      </c>
      <c r="L164" s="570">
        <v>0</v>
      </c>
      <c r="M164" s="570">
        <v>0</v>
      </c>
      <c r="N164" s="570">
        <v>0</v>
      </c>
      <c r="O164" s="569">
        <f>SUM(C164:N164)</f>
        <v>3</v>
      </c>
      <c r="P164" s="570">
        <f t="shared" si="60"/>
        <v>0</v>
      </c>
      <c r="Q164" s="569">
        <f t="shared" si="61"/>
        <v>3</v>
      </c>
      <c r="R164" s="569">
        <v>0</v>
      </c>
      <c r="S164" s="569">
        <v>0</v>
      </c>
      <c r="T164" s="569">
        <f t="shared" si="62"/>
        <v>0</v>
      </c>
    </row>
    <row r="165" spans="1:20" ht="25.5" hidden="1" outlineLevel="1">
      <c r="A165" s="924"/>
      <c r="B165" s="566" t="s">
        <v>1569</v>
      </c>
      <c r="C165" s="567">
        <v>9</v>
      </c>
      <c r="D165" s="568">
        <v>0</v>
      </c>
      <c r="E165" s="568">
        <v>0</v>
      </c>
      <c r="F165" s="568">
        <v>1</v>
      </c>
      <c r="G165" s="568">
        <v>2</v>
      </c>
      <c r="H165" s="569">
        <v>5</v>
      </c>
      <c r="I165" s="567">
        <v>7</v>
      </c>
      <c r="J165" s="568">
        <v>0</v>
      </c>
      <c r="K165" s="567">
        <v>1</v>
      </c>
      <c r="L165" s="568">
        <v>1</v>
      </c>
      <c r="M165" s="568">
        <v>0</v>
      </c>
      <c r="N165" s="568">
        <v>1</v>
      </c>
      <c r="O165" s="569">
        <f t="shared" si="59"/>
        <v>17</v>
      </c>
      <c r="P165" s="570">
        <f t="shared" si="60"/>
        <v>10</v>
      </c>
      <c r="Q165" s="569">
        <f t="shared" si="61"/>
        <v>27</v>
      </c>
      <c r="R165" s="569">
        <v>1</v>
      </c>
      <c r="S165" s="569">
        <v>0</v>
      </c>
      <c r="T165" s="569">
        <f t="shared" si="62"/>
        <v>1</v>
      </c>
    </row>
    <row r="166" spans="1:20" ht="25.5" hidden="1" outlineLevel="1">
      <c r="A166" s="924"/>
      <c r="B166" s="566" t="s">
        <v>1570</v>
      </c>
      <c r="C166" s="569">
        <v>14</v>
      </c>
      <c r="D166" s="569">
        <v>0</v>
      </c>
      <c r="E166" s="569">
        <v>2</v>
      </c>
      <c r="F166" s="570">
        <v>0</v>
      </c>
      <c r="G166" s="570">
        <v>0</v>
      </c>
      <c r="H166" s="569">
        <v>4</v>
      </c>
      <c r="I166" s="570">
        <v>0</v>
      </c>
      <c r="J166" s="570">
        <v>0</v>
      </c>
      <c r="K166" s="570">
        <v>0</v>
      </c>
      <c r="L166" s="570">
        <v>0</v>
      </c>
      <c r="M166" s="570">
        <v>0</v>
      </c>
      <c r="N166" s="570">
        <v>1</v>
      </c>
      <c r="O166" s="569">
        <f t="shared" si="59"/>
        <v>20</v>
      </c>
      <c r="P166" s="570">
        <f t="shared" si="60"/>
        <v>1</v>
      </c>
      <c r="Q166" s="569">
        <f t="shared" si="61"/>
        <v>21</v>
      </c>
      <c r="R166" s="569">
        <v>0</v>
      </c>
      <c r="S166" s="569">
        <v>0</v>
      </c>
      <c r="T166" s="569">
        <f t="shared" si="62"/>
        <v>0</v>
      </c>
    </row>
    <row r="167" spans="1:20" hidden="1" outlineLevel="1">
      <c r="A167" s="924"/>
      <c r="B167" s="566" t="s">
        <v>1571</v>
      </c>
      <c r="C167" s="567">
        <v>141</v>
      </c>
      <c r="D167" s="567">
        <v>5</v>
      </c>
      <c r="E167" s="567">
        <v>11</v>
      </c>
      <c r="F167" s="567">
        <v>8</v>
      </c>
      <c r="G167" s="567">
        <v>1</v>
      </c>
      <c r="H167" s="569">
        <v>75</v>
      </c>
      <c r="I167" s="567">
        <v>10</v>
      </c>
      <c r="J167" s="567">
        <v>1</v>
      </c>
      <c r="K167" s="567">
        <v>1</v>
      </c>
      <c r="L167" s="568">
        <v>0</v>
      </c>
      <c r="M167" s="568">
        <v>0</v>
      </c>
      <c r="N167" s="569">
        <v>3</v>
      </c>
      <c r="O167" s="569">
        <f t="shared" si="59"/>
        <v>241</v>
      </c>
      <c r="P167" s="570">
        <f t="shared" si="60"/>
        <v>15</v>
      </c>
      <c r="Q167" s="569">
        <f t="shared" si="61"/>
        <v>256</v>
      </c>
      <c r="R167" s="569">
        <v>0</v>
      </c>
      <c r="S167" s="569">
        <v>0</v>
      </c>
      <c r="T167" s="569">
        <f t="shared" si="62"/>
        <v>0</v>
      </c>
    </row>
    <row r="168" spans="1:20" ht="25.5" hidden="1" outlineLevel="1">
      <c r="A168" s="924"/>
      <c r="B168" s="566" t="s">
        <v>1572</v>
      </c>
      <c r="C168" s="569">
        <v>394</v>
      </c>
      <c r="D168" s="569">
        <v>10</v>
      </c>
      <c r="E168" s="569">
        <v>28</v>
      </c>
      <c r="F168" s="569">
        <v>27</v>
      </c>
      <c r="G168" s="569">
        <v>4</v>
      </c>
      <c r="H168" s="569">
        <v>215</v>
      </c>
      <c r="I168" s="569">
        <v>17</v>
      </c>
      <c r="J168" s="569">
        <v>1</v>
      </c>
      <c r="K168" s="569">
        <v>6</v>
      </c>
      <c r="L168" s="569">
        <v>2</v>
      </c>
      <c r="M168" s="569">
        <v>1</v>
      </c>
      <c r="N168" s="569">
        <v>12</v>
      </c>
      <c r="O168" s="569">
        <f t="shared" si="59"/>
        <v>678</v>
      </c>
      <c r="P168" s="570">
        <f t="shared" si="60"/>
        <v>39</v>
      </c>
      <c r="Q168" s="569">
        <f t="shared" si="61"/>
        <v>717</v>
      </c>
      <c r="R168" s="569">
        <v>6</v>
      </c>
      <c r="S168" s="569">
        <v>0</v>
      </c>
      <c r="T168" s="569">
        <f t="shared" si="62"/>
        <v>6</v>
      </c>
    </row>
    <row r="169" spans="1:20" ht="25.5" hidden="1" outlineLevel="1">
      <c r="A169" s="924" t="s">
        <v>1573</v>
      </c>
      <c r="B169" s="566" t="s">
        <v>1574</v>
      </c>
      <c r="C169" s="567">
        <v>11</v>
      </c>
      <c r="D169" s="567">
        <v>0</v>
      </c>
      <c r="E169" s="568">
        <v>1</v>
      </c>
      <c r="F169" s="567">
        <v>2</v>
      </c>
      <c r="G169" s="567">
        <v>1</v>
      </c>
      <c r="H169" s="569">
        <v>6</v>
      </c>
      <c r="I169" s="567">
        <v>1</v>
      </c>
      <c r="J169" s="568">
        <v>0</v>
      </c>
      <c r="K169" s="568">
        <v>0</v>
      </c>
      <c r="L169" s="568">
        <v>0</v>
      </c>
      <c r="M169" s="568">
        <v>0</v>
      </c>
      <c r="N169" s="568">
        <v>0</v>
      </c>
      <c r="O169" s="569">
        <f t="shared" si="59"/>
        <v>21</v>
      </c>
      <c r="P169" s="570">
        <f t="shared" si="60"/>
        <v>1</v>
      </c>
      <c r="Q169" s="569">
        <f t="shared" si="61"/>
        <v>22</v>
      </c>
      <c r="R169" s="569">
        <v>0</v>
      </c>
      <c r="S169" s="569">
        <v>0</v>
      </c>
      <c r="T169" s="569">
        <f t="shared" si="62"/>
        <v>0</v>
      </c>
    </row>
    <row r="170" spans="1:20" hidden="1" outlineLevel="1">
      <c r="A170" s="924"/>
      <c r="B170" s="566" t="s">
        <v>1575</v>
      </c>
      <c r="C170" s="569">
        <v>2</v>
      </c>
      <c r="D170" s="570">
        <v>0</v>
      </c>
      <c r="E170" s="570">
        <v>0</v>
      </c>
      <c r="F170" s="570">
        <v>0</v>
      </c>
      <c r="G170" s="570">
        <v>0</v>
      </c>
      <c r="H170" s="569">
        <v>1</v>
      </c>
      <c r="I170" s="570">
        <v>1</v>
      </c>
      <c r="J170" s="570">
        <v>0</v>
      </c>
      <c r="K170" s="570">
        <v>0</v>
      </c>
      <c r="L170" s="570">
        <v>0</v>
      </c>
      <c r="M170" s="570">
        <v>0</v>
      </c>
      <c r="N170" s="570">
        <v>0</v>
      </c>
      <c r="O170" s="569">
        <f t="shared" si="59"/>
        <v>3</v>
      </c>
      <c r="P170" s="570">
        <f t="shared" si="60"/>
        <v>1</v>
      </c>
      <c r="Q170" s="569">
        <f t="shared" si="61"/>
        <v>4</v>
      </c>
      <c r="R170" s="569">
        <v>0</v>
      </c>
      <c r="S170" s="569">
        <v>0</v>
      </c>
      <c r="T170" s="569">
        <f t="shared" si="62"/>
        <v>0</v>
      </c>
    </row>
    <row r="171" spans="1:20" hidden="1" outlineLevel="1">
      <c r="A171" s="924"/>
      <c r="B171" s="566" t="s">
        <v>1576</v>
      </c>
      <c r="C171" s="567">
        <v>3</v>
      </c>
      <c r="D171" s="568">
        <v>0</v>
      </c>
      <c r="E171" s="568">
        <v>0</v>
      </c>
      <c r="F171" s="568">
        <v>0</v>
      </c>
      <c r="G171" s="568">
        <v>0</v>
      </c>
      <c r="H171" s="568">
        <v>2</v>
      </c>
      <c r="I171" s="568">
        <v>0</v>
      </c>
      <c r="J171" s="568">
        <v>0</v>
      </c>
      <c r="K171" s="568">
        <v>0</v>
      </c>
      <c r="L171" s="568">
        <v>0</v>
      </c>
      <c r="M171" s="568">
        <v>0</v>
      </c>
      <c r="N171" s="568">
        <v>0</v>
      </c>
      <c r="O171" s="569">
        <f>SUM(C171:N171)</f>
        <v>5</v>
      </c>
      <c r="P171" s="570">
        <f t="shared" si="60"/>
        <v>0</v>
      </c>
      <c r="Q171" s="569">
        <f t="shared" si="61"/>
        <v>5</v>
      </c>
      <c r="R171" s="569">
        <v>0</v>
      </c>
      <c r="S171" s="569">
        <v>0</v>
      </c>
      <c r="T171" s="569">
        <f t="shared" si="62"/>
        <v>0</v>
      </c>
    </row>
    <row r="172" spans="1:20" ht="11.25" hidden="1" customHeight="1" outlineLevel="1">
      <c r="A172" s="924" t="s">
        <v>1577</v>
      </c>
      <c r="B172" s="566" t="s">
        <v>1578</v>
      </c>
      <c r="C172" s="569">
        <v>21</v>
      </c>
      <c r="D172" s="570">
        <v>0</v>
      </c>
      <c r="E172" s="570">
        <v>3</v>
      </c>
      <c r="F172" s="570">
        <v>1</v>
      </c>
      <c r="G172" s="570">
        <v>0</v>
      </c>
      <c r="H172" s="569">
        <v>6</v>
      </c>
      <c r="I172" s="570">
        <v>0</v>
      </c>
      <c r="J172" s="570">
        <v>0</v>
      </c>
      <c r="K172" s="570">
        <v>0</v>
      </c>
      <c r="L172" s="570">
        <v>0</v>
      </c>
      <c r="M172" s="570">
        <v>0</v>
      </c>
      <c r="N172" s="570">
        <v>0</v>
      </c>
      <c r="O172" s="569">
        <f>SUM(C172:N172)</f>
        <v>31</v>
      </c>
      <c r="P172" s="570">
        <f t="shared" si="60"/>
        <v>0</v>
      </c>
      <c r="Q172" s="569">
        <f t="shared" si="61"/>
        <v>31</v>
      </c>
      <c r="R172" s="569">
        <v>0</v>
      </c>
      <c r="S172" s="569">
        <v>0</v>
      </c>
      <c r="T172" s="569">
        <f t="shared" si="62"/>
        <v>0</v>
      </c>
    </row>
    <row r="173" spans="1:20" ht="25.5" hidden="1" outlineLevel="1">
      <c r="A173" s="924"/>
      <c r="B173" s="566" t="s">
        <v>1579</v>
      </c>
      <c r="C173" s="567">
        <v>20</v>
      </c>
      <c r="D173" s="568">
        <v>0</v>
      </c>
      <c r="E173" s="567">
        <v>0</v>
      </c>
      <c r="F173" s="568">
        <v>2</v>
      </c>
      <c r="G173" s="568">
        <v>0</v>
      </c>
      <c r="H173" s="569">
        <v>7</v>
      </c>
      <c r="I173" s="568">
        <v>0</v>
      </c>
      <c r="J173" s="568">
        <v>0</v>
      </c>
      <c r="K173" s="568">
        <v>0</v>
      </c>
      <c r="L173" s="568">
        <v>0</v>
      </c>
      <c r="M173" s="568">
        <v>0</v>
      </c>
      <c r="N173" s="568">
        <v>0</v>
      </c>
      <c r="O173" s="569">
        <f>SUM(C173:N173)</f>
        <v>29</v>
      </c>
      <c r="P173" s="570">
        <f t="shared" si="60"/>
        <v>0</v>
      </c>
      <c r="Q173" s="569">
        <f t="shared" si="61"/>
        <v>29</v>
      </c>
      <c r="R173" s="569">
        <v>4</v>
      </c>
      <c r="S173" s="569">
        <v>0</v>
      </c>
      <c r="T173" s="569">
        <f t="shared" si="62"/>
        <v>4</v>
      </c>
    </row>
    <row r="174" spans="1:20" ht="38.25" hidden="1" outlineLevel="1">
      <c r="A174" s="924"/>
      <c r="B174" s="566" t="s">
        <v>1580</v>
      </c>
      <c r="C174" s="569">
        <v>76</v>
      </c>
      <c r="D174" s="569">
        <v>7</v>
      </c>
      <c r="E174" s="569">
        <v>13</v>
      </c>
      <c r="F174" s="569">
        <v>9</v>
      </c>
      <c r="G174" s="569">
        <v>2</v>
      </c>
      <c r="H174" s="569">
        <v>29</v>
      </c>
      <c r="I174" s="570">
        <v>1</v>
      </c>
      <c r="J174" s="570">
        <v>0</v>
      </c>
      <c r="K174" s="570">
        <v>1</v>
      </c>
      <c r="L174" s="570">
        <v>0</v>
      </c>
      <c r="M174" s="570">
        <v>0</v>
      </c>
      <c r="N174" s="569">
        <v>0</v>
      </c>
      <c r="O174" s="569">
        <f t="shared" si="59"/>
        <v>136</v>
      </c>
      <c r="P174" s="570">
        <f t="shared" si="60"/>
        <v>2</v>
      </c>
      <c r="Q174" s="569">
        <f t="shared" si="61"/>
        <v>138</v>
      </c>
      <c r="R174" s="569">
        <v>1</v>
      </c>
      <c r="S174" s="569">
        <v>0</v>
      </c>
      <c r="T174" s="569">
        <f t="shared" si="62"/>
        <v>1</v>
      </c>
    </row>
    <row r="175" spans="1:20" hidden="1" outlineLevel="1">
      <c r="A175" s="924"/>
      <c r="B175" s="566" t="s">
        <v>1581</v>
      </c>
      <c r="C175" s="567">
        <v>0</v>
      </c>
      <c r="D175" s="568">
        <v>0</v>
      </c>
      <c r="E175" s="568">
        <v>0</v>
      </c>
      <c r="F175" s="568">
        <v>0</v>
      </c>
      <c r="G175" s="568">
        <v>0</v>
      </c>
      <c r="H175" s="569">
        <v>0</v>
      </c>
      <c r="I175" s="568">
        <v>1</v>
      </c>
      <c r="J175" s="568">
        <v>0</v>
      </c>
      <c r="K175" s="568">
        <v>0</v>
      </c>
      <c r="L175" s="568">
        <v>0</v>
      </c>
      <c r="M175" s="568">
        <v>0</v>
      </c>
      <c r="N175" s="568">
        <v>0</v>
      </c>
      <c r="O175" s="569">
        <f t="shared" si="59"/>
        <v>0</v>
      </c>
      <c r="P175" s="570">
        <f t="shared" si="60"/>
        <v>1</v>
      </c>
      <c r="Q175" s="569">
        <f t="shared" si="61"/>
        <v>1</v>
      </c>
      <c r="R175" s="569">
        <v>0</v>
      </c>
      <c r="S175" s="569">
        <v>0</v>
      </c>
      <c r="T175" s="569">
        <f t="shared" si="62"/>
        <v>0</v>
      </c>
    </row>
    <row r="176" spans="1:20" ht="25.5" hidden="1" outlineLevel="1">
      <c r="A176" s="924"/>
      <c r="B176" s="566" t="s">
        <v>1582</v>
      </c>
      <c r="C176" s="569">
        <v>33</v>
      </c>
      <c r="D176" s="569">
        <v>3</v>
      </c>
      <c r="E176" s="569">
        <v>2</v>
      </c>
      <c r="F176" s="569">
        <v>4</v>
      </c>
      <c r="G176" s="570">
        <v>1</v>
      </c>
      <c r="H176" s="569">
        <v>17</v>
      </c>
      <c r="I176" s="569">
        <v>0</v>
      </c>
      <c r="J176" s="570">
        <v>0</v>
      </c>
      <c r="K176" s="570">
        <v>0</v>
      </c>
      <c r="L176" s="570">
        <v>0</v>
      </c>
      <c r="M176" s="570">
        <v>0</v>
      </c>
      <c r="N176" s="570">
        <v>0</v>
      </c>
      <c r="O176" s="569">
        <f>SUM(C176:N176)</f>
        <v>60</v>
      </c>
      <c r="P176" s="570">
        <f t="shared" si="60"/>
        <v>0</v>
      </c>
      <c r="Q176" s="569">
        <f t="shared" si="61"/>
        <v>60</v>
      </c>
      <c r="R176" s="569">
        <v>0</v>
      </c>
      <c r="S176" s="569">
        <v>0</v>
      </c>
      <c r="T176" s="569">
        <f t="shared" si="62"/>
        <v>0</v>
      </c>
    </row>
    <row r="177" spans="1:20" ht="17.100000000000001" customHeight="1" collapsed="1">
      <c r="A177" s="923" t="s">
        <v>1583</v>
      </c>
      <c r="B177" s="923"/>
      <c r="C177" s="571">
        <f>SUM(C178:C194)</f>
        <v>164</v>
      </c>
      <c r="D177" s="571">
        <f t="shared" ref="D177:T177" si="63">SUM(D178:D194)</f>
        <v>3</v>
      </c>
      <c r="E177" s="571">
        <f t="shared" si="63"/>
        <v>5</v>
      </c>
      <c r="F177" s="571">
        <f t="shared" si="63"/>
        <v>3</v>
      </c>
      <c r="G177" s="571">
        <f t="shared" si="63"/>
        <v>4</v>
      </c>
      <c r="H177" s="571">
        <f t="shared" si="63"/>
        <v>38</v>
      </c>
      <c r="I177" s="571">
        <f t="shared" si="63"/>
        <v>256</v>
      </c>
      <c r="J177" s="571">
        <f t="shared" si="63"/>
        <v>1</v>
      </c>
      <c r="K177" s="571">
        <f t="shared" si="63"/>
        <v>3</v>
      </c>
      <c r="L177" s="571">
        <f t="shared" si="63"/>
        <v>4</v>
      </c>
      <c r="M177" s="571">
        <f t="shared" si="63"/>
        <v>0</v>
      </c>
      <c r="N177" s="571">
        <f t="shared" si="63"/>
        <v>19</v>
      </c>
      <c r="O177" s="571">
        <f t="shared" si="63"/>
        <v>217</v>
      </c>
      <c r="P177" s="571">
        <f t="shared" si="63"/>
        <v>283</v>
      </c>
      <c r="Q177" s="572">
        <f t="shared" si="63"/>
        <v>500</v>
      </c>
      <c r="R177" s="571">
        <f t="shared" si="63"/>
        <v>1</v>
      </c>
      <c r="S177" s="571">
        <f t="shared" si="63"/>
        <v>1</v>
      </c>
      <c r="T177" s="572">
        <f t="shared" si="63"/>
        <v>2</v>
      </c>
    </row>
    <row r="178" spans="1:20" ht="25.5" hidden="1" outlineLevel="1">
      <c r="A178" s="924" t="s">
        <v>1584</v>
      </c>
      <c r="B178" s="566" t="s">
        <v>1585</v>
      </c>
      <c r="C178" s="567">
        <v>9</v>
      </c>
      <c r="D178" s="568">
        <v>0</v>
      </c>
      <c r="E178" s="568">
        <v>0</v>
      </c>
      <c r="F178" s="568">
        <v>1</v>
      </c>
      <c r="G178" s="568">
        <v>0</v>
      </c>
      <c r="H178" s="569">
        <v>0</v>
      </c>
      <c r="I178" s="567">
        <v>2</v>
      </c>
      <c r="J178" s="568">
        <v>0</v>
      </c>
      <c r="K178" s="568">
        <v>0</v>
      </c>
      <c r="L178" s="568">
        <v>1</v>
      </c>
      <c r="M178" s="568">
        <v>0</v>
      </c>
      <c r="N178" s="569">
        <v>0</v>
      </c>
      <c r="O178" s="569">
        <f t="shared" ref="O178:O194" si="64">SUM(C178:H178)</f>
        <v>10</v>
      </c>
      <c r="P178" s="570">
        <f t="shared" ref="P178:P194" si="65">SUM(I178:N178)</f>
        <v>3</v>
      </c>
      <c r="Q178" s="569">
        <f t="shared" ref="Q178:Q194" si="66">+P178+O178</f>
        <v>13</v>
      </c>
      <c r="R178" s="569">
        <v>0</v>
      </c>
      <c r="S178" s="569">
        <v>0</v>
      </c>
      <c r="T178" s="569">
        <f t="shared" ref="T178:T194" si="67">+S178+R178</f>
        <v>0</v>
      </c>
    </row>
    <row r="179" spans="1:20" ht="25.5" hidden="1" outlineLevel="1">
      <c r="A179" s="924"/>
      <c r="B179" s="566" t="s">
        <v>1586</v>
      </c>
      <c r="C179" s="569">
        <v>4</v>
      </c>
      <c r="D179" s="569">
        <v>0</v>
      </c>
      <c r="E179" s="570">
        <v>0</v>
      </c>
      <c r="F179" s="570">
        <v>0</v>
      </c>
      <c r="G179" s="570">
        <v>0</v>
      </c>
      <c r="H179" s="569">
        <v>1</v>
      </c>
      <c r="I179" s="569">
        <v>15</v>
      </c>
      <c r="J179" s="570">
        <v>0</v>
      </c>
      <c r="K179" s="570">
        <v>0</v>
      </c>
      <c r="L179" s="570">
        <v>0</v>
      </c>
      <c r="M179" s="570">
        <v>0</v>
      </c>
      <c r="N179" s="570">
        <v>2</v>
      </c>
      <c r="O179" s="569">
        <f t="shared" si="64"/>
        <v>5</v>
      </c>
      <c r="P179" s="570">
        <f t="shared" si="65"/>
        <v>17</v>
      </c>
      <c r="Q179" s="569">
        <f t="shared" si="66"/>
        <v>22</v>
      </c>
      <c r="R179" s="569">
        <v>0</v>
      </c>
      <c r="S179" s="569">
        <v>0</v>
      </c>
      <c r="T179" s="569">
        <f t="shared" si="67"/>
        <v>0</v>
      </c>
    </row>
    <row r="180" spans="1:20" ht="25.5" hidden="1" outlineLevel="1">
      <c r="A180" s="924"/>
      <c r="B180" s="566" t="s">
        <v>1587</v>
      </c>
      <c r="C180" s="567">
        <v>5</v>
      </c>
      <c r="D180" s="568">
        <v>0</v>
      </c>
      <c r="E180" s="568">
        <v>0</v>
      </c>
      <c r="F180" s="568">
        <v>0</v>
      </c>
      <c r="G180" s="568">
        <v>0</v>
      </c>
      <c r="H180" s="569">
        <v>0</v>
      </c>
      <c r="I180" s="568">
        <v>6</v>
      </c>
      <c r="J180" s="568">
        <v>0</v>
      </c>
      <c r="K180" s="568">
        <v>0</v>
      </c>
      <c r="L180" s="568">
        <v>0</v>
      </c>
      <c r="M180" s="568">
        <v>0</v>
      </c>
      <c r="N180" s="568">
        <v>0</v>
      </c>
      <c r="O180" s="569">
        <f t="shared" si="64"/>
        <v>5</v>
      </c>
      <c r="P180" s="570">
        <f t="shared" si="65"/>
        <v>6</v>
      </c>
      <c r="Q180" s="569">
        <f t="shared" si="66"/>
        <v>11</v>
      </c>
      <c r="R180" s="569">
        <v>0</v>
      </c>
      <c r="S180" s="569">
        <v>0</v>
      </c>
      <c r="T180" s="569">
        <f t="shared" si="67"/>
        <v>0</v>
      </c>
    </row>
    <row r="181" spans="1:20" ht="25.5" hidden="1" outlineLevel="1">
      <c r="A181" s="924"/>
      <c r="B181" s="566" t="s">
        <v>1588</v>
      </c>
      <c r="C181" s="570">
        <v>0</v>
      </c>
      <c r="D181" s="570">
        <v>0</v>
      </c>
      <c r="E181" s="570">
        <v>0</v>
      </c>
      <c r="F181" s="570">
        <v>0</v>
      </c>
      <c r="G181" s="570">
        <v>0</v>
      </c>
      <c r="H181" s="570">
        <v>1</v>
      </c>
      <c r="I181" s="569">
        <v>0</v>
      </c>
      <c r="J181" s="570">
        <v>0</v>
      </c>
      <c r="K181" s="570">
        <v>0</v>
      </c>
      <c r="L181" s="570">
        <v>0</v>
      </c>
      <c r="M181" s="570">
        <v>0</v>
      </c>
      <c r="N181" s="570">
        <v>0</v>
      </c>
      <c r="O181" s="569">
        <f>SUM(C181:N181)</f>
        <v>1</v>
      </c>
      <c r="P181" s="570">
        <f t="shared" si="65"/>
        <v>0</v>
      </c>
      <c r="Q181" s="569">
        <f t="shared" si="66"/>
        <v>1</v>
      </c>
      <c r="R181" s="569">
        <v>0</v>
      </c>
      <c r="S181" s="569">
        <v>0</v>
      </c>
      <c r="T181" s="569">
        <f t="shared" si="67"/>
        <v>0</v>
      </c>
    </row>
    <row r="182" spans="1:20" ht="25.5" hidden="1" outlineLevel="1">
      <c r="A182" s="924" t="s">
        <v>1589</v>
      </c>
      <c r="B182" s="566" t="s">
        <v>1590</v>
      </c>
      <c r="C182" s="567">
        <v>31</v>
      </c>
      <c r="D182" s="568">
        <v>0</v>
      </c>
      <c r="E182" s="568">
        <v>0</v>
      </c>
      <c r="F182" s="567">
        <v>1</v>
      </c>
      <c r="G182" s="567">
        <v>0</v>
      </c>
      <c r="H182" s="569">
        <v>4</v>
      </c>
      <c r="I182" s="567">
        <v>107</v>
      </c>
      <c r="J182" s="567">
        <v>0</v>
      </c>
      <c r="K182" s="568">
        <v>0</v>
      </c>
      <c r="L182" s="568">
        <v>1</v>
      </c>
      <c r="M182" s="568">
        <v>0</v>
      </c>
      <c r="N182" s="569">
        <v>6</v>
      </c>
      <c r="O182" s="569">
        <f t="shared" si="64"/>
        <v>36</v>
      </c>
      <c r="P182" s="570">
        <f t="shared" si="65"/>
        <v>114</v>
      </c>
      <c r="Q182" s="569">
        <f t="shared" si="66"/>
        <v>150</v>
      </c>
      <c r="R182" s="569">
        <v>0</v>
      </c>
      <c r="S182" s="569">
        <v>0</v>
      </c>
      <c r="T182" s="569">
        <f t="shared" si="67"/>
        <v>0</v>
      </c>
    </row>
    <row r="183" spans="1:20" ht="25.5" hidden="1" outlineLevel="1">
      <c r="A183" s="924"/>
      <c r="B183" s="566" t="s">
        <v>1591</v>
      </c>
      <c r="C183" s="570">
        <v>0</v>
      </c>
      <c r="D183" s="570">
        <v>0</v>
      </c>
      <c r="E183" s="570">
        <v>0</v>
      </c>
      <c r="F183" s="570">
        <v>0</v>
      </c>
      <c r="G183" s="570">
        <v>0</v>
      </c>
      <c r="H183" s="570">
        <v>2</v>
      </c>
      <c r="I183" s="569">
        <v>6</v>
      </c>
      <c r="J183" s="570">
        <v>0</v>
      </c>
      <c r="K183" s="570">
        <v>0</v>
      </c>
      <c r="L183" s="570">
        <v>0</v>
      </c>
      <c r="M183" s="570">
        <v>0</v>
      </c>
      <c r="N183" s="569">
        <v>0</v>
      </c>
      <c r="O183" s="569">
        <f t="shared" si="64"/>
        <v>2</v>
      </c>
      <c r="P183" s="570">
        <f t="shared" si="65"/>
        <v>6</v>
      </c>
      <c r="Q183" s="569">
        <f t="shared" si="66"/>
        <v>8</v>
      </c>
      <c r="R183" s="569">
        <v>0</v>
      </c>
      <c r="S183" s="569">
        <v>0</v>
      </c>
      <c r="T183" s="569">
        <f t="shared" si="67"/>
        <v>0</v>
      </c>
    </row>
    <row r="184" spans="1:20" ht="38.25" hidden="1" outlineLevel="1">
      <c r="A184" s="566" t="s">
        <v>1592</v>
      </c>
      <c r="B184" s="566" t="s">
        <v>1593</v>
      </c>
      <c r="C184" s="568">
        <v>6</v>
      </c>
      <c r="D184" s="568">
        <v>0</v>
      </c>
      <c r="E184" s="568">
        <v>0</v>
      </c>
      <c r="F184" s="567">
        <v>0</v>
      </c>
      <c r="G184" s="568">
        <v>0</v>
      </c>
      <c r="H184" s="569">
        <v>3</v>
      </c>
      <c r="I184" s="567">
        <v>6</v>
      </c>
      <c r="J184" s="568">
        <v>0</v>
      </c>
      <c r="K184" s="568">
        <v>0</v>
      </c>
      <c r="L184" s="568">
        <v>1</v>
      </c>
      <c r="M184" s="568">
        <v>0</v>
      </c>
      <c r="N184" s="569">
        <v>0</v>
      </c>
      <c r="O184" s="569">
        <f t="shared" si="64"/>
        <v>9</v>
      </c>
      <c r="P184" s="570">
        <f t="shared" si="65"/>
        <v>7</v>
      </c>
      <c r="Q184" s="569">
        <f t="shared" si="66"/>
        <v>16</v>
      </c>
      <c r="R184" s="569">
        <v>0</v>
      </c>
      <c r="S184" s="569">
        <v>0</v>
      </c>
      <c r="T184" s="569">
        <f t="shared" si="67"/>
        <v>0</v>
      </c>
    </row>
    <row r="185" spans="1:20" ht="25.5" hidden="1" outlineLevel="1">
      <c r="A185" s="566" t="s">
        <v>1594</v>
      </c>
      <c r="B185" s="566" t="s">
        <v>1595</v>
      </c>
      <c r="C185" s="569">
        <v>12</v>
      </c>
      <c r="D185" s="569">
        <v>1</v>
      </c>
      <c r="E185" s="570">
        <v>3</v>
      </c>
      <c r="F185" s="569">
        <v>1</v>
      </c>
      <c r="G185" s="570">
        <v>0</v>
      </c>
      <c r="H185" s="569">
        <v>2</v>
      </c>
      <c r="I185" s="570">
        <v>2</v>
      </c>
      <c r="J185" s="570">
        <v>0</v>
      </c>
      <c r="K185" s="570">
        <v>0</v>
      </c>
      <c r="L185" s="570">
        <v>0</v>
      </c>
      <c r="M185" s="570">
        <v>0</v>
      </c>
      <c r="N185" s="569">
        <v>0</v>
      </c>
      <c r="O185" s="569">
        <f t="shared" si="64"/>
        <v>19</v>
      </c>
      <c r="P185" s="570">
        <f t="shared" si="65"/>
        <v>2</v>
      </c>
      <c r="Q185" s="569">
        <f t="shared" si="66"/>
        <v>21</v>
      </c>
      <c r="R185" s="569">
        <v>0</v>
      </c>
      <c r="S185" s="569">
        <v>0</v>
      </c>
      <c r="T185" s="569">
        <f t="shared" si="67"/>
        <v>0</v>
      </c>
    </row>
    <row r="186" spans="1:20" ht="11.25" hidden="1" customHeight="1" outlineLevel="1">
      <c r="A186" s="924" t="s">
        <v>1596</v>
      </c>
      <c r="B186" s="566" t="s">
        <v>1597</v>
      </c>
      <c r="C186" s="568">
        <v>1</v>
      </c>
      <c r="D186" s="568">
        <v>0</v>
      </c>
      <c r="E186" s="568">
        <v>0</v>
      </c>
      <c r="F186" s="568">
        <v>0</v>
      </c>
      <c r="G186" s="568">
        <v>0</v>
      </c>
      <c r="H186" s="569">
        <v>0</v>
      </c>
      <c r="I186" s="567">
        <v>5</v>
      </c>
      <c r="J186" s="568">
        <v>0</v>
      </c>
      <c r="K186" s="568">
        <v>1</v>
      </c>
      <c r="L186" s="568">
        <v>0</v>
      </c>
      <c r="M186" s="568">
        <v>0</v>
      </c>
      <c r="N186" s="568">
        <v>0</v>
      </c>
      <c r="O186" s="569">
        <f t="shared" si="64"/>
        <v>1</v>
      </c>
      <c r="P186" s="570">
        <f t="shared" si="65"/>
        <v>6</v>
      </c>
      <c r="Q186" s="569">
        <f t="shared" si="66"/>
        <v>7</v>
      </c>
      <c r="R186" s="569">
        <v>0</v>
      </c>
      <c r="S186" s="569">
        <v>0</v>
      </c>
      <c r="T186" s="569">
        <f t="shared" si="67"/>
        <v>0</v>
      </c>
    </row>
    <row r="187" spans="1:20" ht="25.5" hidden="1" outlineLevel="1">
      <c r="A187" s="924"/>
      <c r="B187" s="566" t="s">
        <v>1598</v>
      </c>
      <c r="C187" s="570">
        <v>7</v>
      </c>
      <c r="D187" s="570">
        <v>0</v>
      </c>
      <c r="E187" s="570">
        <v>0</v>
      </c>
      <c r="F187" s="569">
        <v>0</v>
      </c>
      <c r="G187" s="570">
        <v>0</v>
      </c>
      <c r="H187" s="569">
        <v>0</v>
      </c>
      <c r="I187" s="569">
        <v>8</v>
      </c>
      <c r="J187" s="570">
        <v>0</v>
      </c>
      <c r="K187" s="570">
        <v>0</v>
      </c>
      <c r="L187" s="570">
        <v>0</v>
      </c>
      <c r="M187" s="570">
        <v>0</v>
      </c>
      <c r="N187" s="569">
        <v>2</v>
      </c>
      <c r="O187" s="569">
        <f t="shared" si="64"/>
        <v>7</v>
      </c>
      <c r="P187" s="570">
        <f t="shared" si="65"/>
        <v>10</v>
      </c>
      <c r="Q187" s="569">
        <f t="shared" si="66"/>
        <v>17</v>
      </c>
      <c r="R187" s="569">
        <v>0</v>
      </c>
      <c r="S187" s="569">
        <v>0</v>
      </c>
      <c r="T187" s="569">
        <f t="shared" si="67"/>
        <v>0</v>
      </c>
    </row>
    <row r="188" spans="1:20" hidden="1" outlineLevel="1">
      <c r="A188" s="924"/>
      <c r="B188" s="566" t="s">
        <v>1599</v>
      </c>
      <c r="C188" s="568">
        <v>3</v>
      </c>
      <c r="D188" s="568">
        <v>0</v>
      </c>
      <c r="E188" s="568">
        <v>0</v>
      </c>
      <c r="F188" s="568">
        <v>0</v>
      </c>
      <c r="G188" s="568">
        <v>0</v>
      </c>
      <c r="H188" s="569">
        <v>0</v>
      </c>
      <c r="I188" s="567">
        <v>1</v>
      </c>
      <c r="J188" s="568">
        <v>0</v>
      </c>
      <c r="K188" s="568">
        <v>0</v>
      </c>
      <c r="L188" s="568">
        <v>0</v>
      </c>
      <c r="M188" s="568">
        <v>0</v>
      </c>
      <c r="N188" s="568">
        <v>0</v>
      </c>
      <c r="O188" s="569">
        <f t="shared" si="64"/>
        <v>3</v>
      </c>
      <c r="P188" s="570">
        <f t="shared" si="65"/>
        <v>1</v>
      </c>
      <c r="Q188" s="569">
        <f t="shared" si="66"/>
        <v>4</v>
      </c>
      <c r="R188" s="569">
        <v>0</v>
      </c>
      <c r="S188" s="569">
        <v>0</v>
      </c>
      <c r="T188" s="569">
        <f t="shared" si="67"/>
        <v>0</v>
      </c>
    </row>
    <row r="189" spans="1:20" hidden="1" outlineLevel="1">
      <c r="A189" s="924"/>
      <c r="B189" s="566" t="s">
        <v>1600</v>
      </c>
      <c r="C189" s="570">
        <v>0</v>
      </c>
      <c r="D189" s="570">
        <v>0</v>
      </c>
      <c r="E189" s="570">
        <v>0</v>
      </c>
      <c r="F189" s="570">
        <v>0</v>
      </c>
      <c r="G189" s="570">
        <v>0</v>
      </c>
      <c r="H189" s="570">
        <v>0</v>
      </c>
      <c r="I189" s="570">
        <v>0</v>
      </c>
      <c r="J189" s="570">
        <v>0</v>
      </c>
      <c r="K189" s="570">
        <v>0</v>
      </c>
      <c r="L189" s="570">
        <v>0</v>
      </c>
      <c r="M189" s="570">
        <v>0</v>
      </c>
      <c r="N189" s="570">
        <v>0</v>
      </c>
      <c r="O189" s="569">
        <f>SUM(C189:N189)</f>
        <v>0</v>
      </c>
      <c r="P189" s="570">
        <f t="shared" si="65"/>
        <v>0</v>
      </c>
      <c r="Q189" s="569">
        <f t="shared" si="66"/>
        <v>0</v>
      </c>
      <c r="R189" s="569">
        <v>0</v>
      </c>
      <c r="S189" s="569">
        <v>0</v>
      </c>
      <c r="T189" s="569">
        <f t="shared" si="67"/>
        <v>0</v>
      </c>
    </row>
    <row r="190" spans="1:20" ht="25.5" hidden="1" outlineLevel="1">
      <c r="A190" s="924"/>
      <c r="B190" s="566" t="s">
        <v>1601</v>
      </c>
      <c r="C190" s="568">
        <v>0</v>
      </c>
      <c r="D190" s="568">
        <v>0</v>
      </c>
      <c r="E190" s="568">
        <v>0</v>
      </c>
      <c r="F190" s="568">
        <v>0</v>
      </c>
      <c r="G190" s="568">
        <v>0</v>
      </c>
      <c r="H190" s="568">
        <v>0</v>
      </c>
      <c r="I190" s="568">
        <v>0</v>
      </c>
      <c r="J190" s="568">
        <v>0</v>
      </c>
      <c r="K190" s="568">
        <v>0</v>
      </c>
      <c r="L190" s="568">
        <v>0</v>
      </c>
      <c r="M190" s="568">
        <v>0</v>
      </c>
      <c r="N190" s="568">
        <v>0</v>
      </c>
      <c r="O190" s="569">
        <f>SUM(C190:N190)</f>
        <v>0</v>
      </c>
      <c r="P190" s="570">
        <f t="shared" si="65"/>
        <v>0</v>
      </c>
      <c r="Q190" s="569">
        <f t="shared" si="66"/>
        <v>0</v>
      </c>
      <c r="R190" s="569">
        <v>0</v>
      </c>
      <c r="S190" s="569">
        <v>0</v>
      </c>
      <c r="T190" s="569">
        <f t="shared" si="67"/>
        <v>0</v>
      </c>
    </row>
    <row r="191" spans="1:20" hidden="1" outlineLevel="1">
      <c r="A191" s="924"/>
      <c r="B191" s="566" t="s">
        <v>1602</v>
      </c>
      <c r="C191" s="569">
        <v>6</v>
      </c>
      <c r="D191" s="570">
        <v>0</v>
      </c>
      <c r="E191" s="570">
        <v>0</v>
      </c>
      <c r="F191" s="570">
        <v>0</v>
      </c>
      <c r="G191" s="570">
        <v>0</v>
      </c>
      <c r="H191" s="569">
        <v>1</v>
      </c>
      <c r="I191" s="569">
        <v>6</v>
      </c>
      <c r="J191" s="570">
        <v>0</v>
      </c>
      <c r="K191" s="570">
        <v>0</v>
      </c>
      <c r="L191" s="570">
        <v>0</v>
      </c>
      <c r="M191" s="570">
        <v>0</v>
      </c>
      <c r="N191" s="569">
        <v>1</v>
      </c>
      <c r="O191" s="569">
        <f t="shared" si="64"/>
        <v>7</v>
      </c>
      <c r="P191" s="570">
        <f t="shared" si="65"/>
        <v>7</v>
      </c>
      <c r="Q191" s="569">
        <f t="shared" si="66"/>
        <v>14</v>
      </c>
      <c r="R191" s="569">
        <v>0</v>
      </c>
      <c r="S191" s="569">
        <v>1</v>
      </c>
      <c r="T191" s="569">
        <f t="shared" si="67"/>
        <v>1</v>
      </c>
    </row>
    <row r="192" spans="1:20" ht="38.25" hidden="1" outlineLevel="1">
      <c r="A192" s="924"/>
      <c r="B192" s="566" t="s">
        <v>1603</v>
      </c>
      <c r="C192" s="567">
        <v>6</v>
      </c>
      <c r="D192" s="567">
        <v>0</v>
      </c>
      <c r="E192" s="568">
        <v>1</v>
      </c>
      <c r="F192" s="568">
        <v>0</v>
      </c>
      <c r="G192" s="568">
        <v>0</v>
      </c>
      <c r="H192" s="569">
        <v>0</v>
      </c>
      <c r="I192" s="567">
        <v>4</v>
      </c>
      <c r="J192" s="568">
        <v>0</v>
      </c>
      <c r="K192" s="568">
        <v>0</v>
      </c>
      <c r="L192" s="568">
        <v>0</v>
      </c>
      <c r="M192" s="568">
        <v>0</v>
      </c>
      <c r="N192" s="568">
        <v>0</v>
      </c>
      <c r="O192" s="569">
        <f t="shared" si="64"/>
        <v>7</v>
      </c>
      <c r="P192" s="570">
        <f t="shared" si="65"/>
        <v>4</v>
      </c>
      <c r="Q192" s="569">
        <f t="shared" si="66"/>
        <v>11</v>
      </c>
      <c r="R192" s="569">
        <v>0</v>
      </c>
      <c r="S192" s="569">
        <v>0</v>
      </c>
      <c r="T192" s="569">
        <f t="shared" si="67"/>
        <v>0</v>
      </c>
    </row>
    <row r="193" spans="1:20" hidden="1" outlineLevel="1">
      <c r="A193" s="924"/>
      <c r="B193" s="566" t="s">
        <v>1604</v>
      </c>
      <c r="C193" s="569">
        <v>4</v>
      </c>
      <c r="D193" s="570">
        <v>0</v>
      </c>
      <c r="E193" s="570">
        <v>0</v>
      </c>
      <c r="F193" s="570">
        <v>0</v>
      </c>
      <c r="G193" s="570">
        <v>0</v>
      </c>
      <c r="H193" s="569">
        <v>2</v>
      </c>
      <c r="I193" s="569">
        <v>1</v>
      </c>
      <c r="J193" s="570">
        <v>0</v>
      </c>
      <c r="K193" s="570">
        <v>0</v>
      </c>
      <c r="L193" s="569">
        <v>0</v>
      </c>
      <c r="M193" s="570">
        <v>0</v>
      </c>
      <c r="N193" s="570">
        <v>0</v>
      </c>
      <c r="O193" s="569">
        <f t="shared" si="64"/>
        <v>6</v>
      </c>
      <c r="P193" s="570">
        <f t="shared" si="65"/>
        <v>1</v>
      </c>
      <c r="Q193" s="569">
        <f t="shared" si="66"/>
        <v>7</v>
      </c>
      <c r="R193" s="569">
        <v>0</v>
      </c>
      <c r="S193" s="569">
        <v>0</v>
      </c>
      <c r="T193" s="569">
        <f t="shared" si="67"/>
        <v>0</v>
      </c>
    </row>
    <row r="194" spans="1:20" ht="38.25" hidden="1" outlineLevel="1">
      <c r="A194" s="924"/>
      <c r="B194" s="566" t="s">
        <v>1605</v>
      </c>
      <c r="C194" s="567">
        <v>70</v>
      </c>
      <c r="D194" s="567">
        <v>2</v>
      </c>
      <c r="E194" s="567">
        <v>1</v>
      </c>
      <c r="F194" s="567">
        <v>0</v>
      </c>
      <c r="G194" s="567">
        <v>4</v>
      </c>
      <c r="H194" s="569">
        <v>22</v>
      </c>
      <c r="I194" s="567">
        <v>87</v>
      </c>
      <c r="J194" s="567">
        <v>1</v>
      </c>
      <c r="K194" s="567">
        <v>2</v>
      </c>
      <c r="L194" s="568">
        <v>1</v>
      </c>
      <c r="M194" s="568">
        <v>0</v>
      </c>
      <c r="N194" s="569">
        <v>8</v>
      </c>
      <c r="O194" s="569">
        <f t="shared" si="64"/>
        <v>99</v>
      </c>
      <c r="P194" s="570">
        <f t="shared" si="65"/>
        <v>99</v>
      </c>
      <c r="Q194" s="569">
        <f t="shared" si="66"/>
        <v>198</v>
      </c>
      <c r="R194" s="569">
        <v>1</v>
      </c>
      <c r="S194" s="569">
        <v>0</v>
      </c>
      <c r="T194" s="569">
        <f t="shared" si="67"/>
        <v>1</v>
      </c>
    </row>
    <row r="195" spans="1:20" ht="17.100000000000001" customHeight="1" collapsed="1">
      <c r="A195" s="923" t="s">
        <v>1606</v>
      </c>
      <c r="B195" s="923"/>
      <c r="C195" s="565">
        <f>SUM(C196:C219)</f>
        <v>550</v>
      </c>
      <c r="D195" s="565">
        <f t="shared" ref="D195:T195" si="68">SUM(D196:D219)</f>
        <v>22</v>
      </c>
      <c r="E195" s="565">
        <f t="shared" si="68"/>
        <v>28</v>
      </c>
      <c r="F195" s="565">
        <f t="shared" si="68"/>
        <v>50</v>
      </c>
      <c r="G195" s="565">
        <f t="shared" si="68"/>
        <v>12</v>
      </c>
      <c r="H195" s="565">
        <f t="shared" si="68"/>
        <v>301</v>
      </c>
      <c r="I195" s="565">
        <f t="shared" si="68"/>
        <v>22</v>
      </c>
      <c r="J195" s="565">
        <f t="shared" si="68"/>
        <v>1</v>
      </c>
      <c r="K195" s="565">
        <f t="shared" si="68"/>
        <v>3</v>
      </c>
      <c r="L195" s="565">
        <f t="shared" si="68"/>
        <v>2</v>
      </c>
      <c r="M195" s="565">
        <f t="shared" si="68"/>
        <v>1</v>
      </c>
      <c r="N195" s="565">
        <f t="shared" si="68"/>
        <v>7</v>
      </c>
      <c r="O195" s="565">
        <f t="shared" si="68"/>
        <v>963</v>
      </c>
      <c r="P195" s="565">
        <f t="shared" si="68"/>
        <v>36</v>
      </c>
      <c r="Q195" s="562">
        <f t="shared" si="68"/>
        <v>999</v>
      </c>
      <c r="R195" s="565">
        <f t="shared" si="68"/>
        <v>8</v>
      </c>
      <c r="S195" s="565">
        <f t="shared" si="68"/>
        <v>0</v>
      </c>
      <c r="T195" s="562">
        <f t="shared" si="68"/>
        <v>8</v>
      </c>
    </row>
    <row r="196" spans="1:20" ht="25.5" hidden="1" outlineLevel="1">
      <c r="A196" s="924" t="s">
        <v>1607</v>
      </c>
      <c r="B196" s="566" t="s">
        <v>1608</v>
      </c>
      <c r="C196" s="569">
        <v>0</v>
      </c>
      <c r="D196" s="570">
        <v>0</v>
      </c>
      <c r="E196" s="570">
        <v>0</v>
      </c>
      <c r="F196" s="570">
        <v>0</v>
      </c>
      <c r="G196" s="570">
        <v>0</v>
      </c>
      <c r="H196" s="570">
        <v>0</v>
      </c>
      <c r="I196" s="570">
        <v>0</v>
      </c>
      <c r="J196" s="570">
        <v>0</v>
      </c>
      <c r="K196" s="570">
        <v>0</v>
      </c>
      <c r="L196" s="570">
        <v>0</v>
      </c>
      <c r="M196" s="570">
        <v>0</v>
      </c>
      <c r="N196" s="570">
        <v>0</v>
      </c>
      <c r="O196" s="569">
        <f>SUM(C196:N196)</f>
        <v>0</v>
      </c>
      <c r="P196" s="570">
        <f t="shared" ref="P196:P219" si="69">SUM(I196:N196)</f>
        <v>0</v>
      </c>
      <c r="Q196" s="569">
        <f t="shared" ref="Q196:Q219" si="70">+P196+O196</f>
        <v>0</v>
      </c>
      <c r="R196" s="569">
        <v>0</v>
      </c>
      <c r="S196" s="569">
        <v>0</v>
      </c>
      <c r="T196" s="569">
        <f t="shared" ref="T196:T219" si="71">+S196+R196</f>
        <v>0</v>
      </c>
    </row>
    <row r="197" spans="1:20" hidden="1" outlineLevel="1">
      <c r="A197" s="924"/>
      <c r="B197" s="566" t="s">
        <v>1609</v>
      </c>
      <c r="C197" s="568">
        <v>0</v>
      </c>
      <c r="D197" s="568">
        <v>0</v>
      </c>
      <c r="E197" s="568">
        <v>0</v>
      </c>
      <c r="F197" s="568">
        <v>0</v>
      </c>
      <c r="G197" s="568">
        <v>0</v>
      </c>
      <c r="H197" s="568">
        <v>0</v>
      </c>
      <c r="I197" s="568">
        <v>0</v>
      </c>
      <c r="J197" s="568">
        <v>0</v>
      </c>
      <c r="K197" s="568">
        <v>0</v>
      </c>
      <c r="L197" s="568">
        <v>0</v>
      </c>
      <c r="M197" s="568">
        <v>0</v>
      </c>
      <c r="N197" s="568">
        <v>0</v>
      </c>
      <c r="O197" s="569">
        <f>SUM(C197:N197)</f>
        <v>0</v>
      </c>
      <c r="P197" s="570">
        <f t="shared" si="69"/>
        <v>0</v>
      </c>
      <c r="Q197" s="569">
        <f t="shared" si="70"/>
        <v>0</v>
      </c>
      <c r="R197" s="569">
        <v>0</v>
      </c>
      <c r="S197" s="569">
        <v>0</v>
      </c>
      <c r="T197" s="569">
        <f t="shared" si="71"/>
        <v>0</v>
      </c>
    </row>
    <row r="198" spans="1:20" ht="25.5" hidden="1" outlineLevel="1">
      <c r="A198" s="924"/>
      <c r="B198" s="566" t="s">
        <v>1610</v>
      </c>
      <c r="C198" s="569">
        <v>4</v>
      </c>
      <c r="D198" s="570">
        <v>0</v>
      </c>
      <c r="E198" s="570">
        <v>1</v>
      </c>
      <c r="F198" s="569">
        <v>0</v>
      </c>
      <c r="G198" s="569">
        <v>0</v>
      </c>
      <c r="H198" s="569">
        <v>2</v>
      </c>
      <c r="I198" s="570">
        <v>1</v>
      </c>
      <c r="J198" s="570">
        <v>0</v>
      </c>
      <c r="K198" s="570">
        <v>0</v>
      </c>
      <c r="L198" s="570">
        <v>0</v>
      </c>
      <c r="M198" s="570">
        <v>0</v>
      </c>
      <c r="N198" s="570">
        <v>0</v>
      </c>
      <c r="O198" s="569">
        <f t="shared" ref="O198:O219" si="72">SUM(C198:H198)</f>
        <v>7</v>
      </c>
      <c r="P198" s="570">
        <f t="shared" si="69"/>
        <v>1</v>
      </c>
      <c r="Q198" s="569">
        <f t="shared" si="70"/>
        <v>8</v>
      </c>
      <c r="R198" s="569">
        <v>0</v>
      </c>
      <c r="S198" s="569">
        <v>0</v>
      </c>
      <c r="T198" s="569">
        <f t="shared" si="71"/>
        <v>0</v>
      </c>
    </row>
    <row r="199" spans="1:20" ht="38.25" hidden="1" outlineLevel="1">
      <c r="A199" s="924"/>
      <c r="B199" s="566" t="s">
        <v>1611</v>
      </c>
      <c r="C199" s="568">
        <v>3</v>
      </c>
      <c r="D199" s="568">
        <v>0</v>
      </c>
      <c r="E199" s="568">
        <v>0</v>
      </c>
      <c r="F199" s="568">
        <v>0</v>
      </c>
      <c r="G199" s="568">
        <v>1</v>
      </c>
      <c r="H199" s="569">
        <v>2</v>
      </c>
      <c r="I199" s="568">
        <v>1</v>
      </c>
      <c r="J199" s="568">
        <v>0</v>
      </c>
      <c r="K199" s="568">
        <v>0</v>
      </c>
      <c r="L199" s="568">
        <v>0</v>
      </c>
      <c r="M199" s="568">
        <v>0</v>
      </c>
      <c r="N199" s="568">
        <v>2</v>
      </c>
      <c r="O199" s="569">
        <f t="shared" si="72"/>
        <v>6</v>
      </c>
      <c r="P199" s="570">
        <f t="shared" si="69"/>
        <v>3</v>
      </c>
      <c r="Q199" s="569">
        <f t="shared" si="70"/>
        <v>9</v>
      </c>
      <c r="R199" s="569">
        <v>0</v>
      </c>
      <c r="S199" s="569">
        <v>0</v>
      </c>
      <c r="T199" s="569">
        <f t="shared" si="71"/>
        <v>0</v>
      </c>
    </row>
    <row r="200" spans="1:20" hidden="1" outlineLevel="1">
      <c r="A200" s="924"/>
      <c r="B200" s="566" t="s">
        <v>1612</v>
      </c>
      <c r="C200" s="569">
        <v>4</v>
      </c>
      <c r="D200" s="570">
        <v>0</v>
      </c>
      <c r="E200" s="570">
        <v>0</v>
      </c>
      <c r="F200" s="570">
        <v>0</v>
      </c>
      <c r="G200" s="570">
        <v>0</v>
      </c>
      <c r="H200" s="569">
        <v>0</v>
      </c>
      <c r="I200" s="570">
        <v>0</v>
      </c>
      <c r="J200" s="570">
        <v>0</v>
      </c>
      <c r="K200" s="570">
        <v>0</v>
      </c>
      <c r="L200" s="570">
        <v>0</v>
      </c>
      <c r="M200" s="570">
        <v>0</v>
      </c>
      <c r="N200" s="570">
        <v>0</v>
      </c>
      <c r="O200" s="569">
        <f>SUM(C200:N200)</f>
        <v>4</v>
      </c>
      <c r="P200" s="570">
        <f t="shared" si="69"/>
        <v>0</v>
      </c>
      <c r="Q200" s="569">
        <f t="shared" si="70"/>
        <v>4</v>
      </c>
      <c r="R200" s="569">
        <v>0</v>
      </c>
      <c r="S200" s="569">
        <v>0</v>
      </c>
      <c r="T200" s="569">
        <f t="shared" si="71"/>
        <v>0</v>
      </c>
    </row>
    <row r="201" spans="1:20" ht="11.25" hidden="1" customHeight="1" outlineLevel="1">
      <c r="A201" s="924" t="s">
        <v>1613</v>
      </c>
      <c r="B201" s="566" t="s">
        <v>1614</v>
      </c>
      <c r="C201" s="567">
        <v>0</v>
      </c>
      <c r="D201" s="568">
        <v>0</v>
      </c>
      <c r="E201" s="568">
        <v>0</v>
      </c>
      <c r="F201" s="568">
        <v>0</v>
      </c>
      <c r="G201" s="568">
        <v>0</v>
      </c>
      <c r="H201" s="568">
        <v>0</v>
      </c>
      <c r="I201" s="568">
        <v>1</v>
      </c>
      <c r="J201" s="568">
        <v>0</v>
      </c>
      <c r="K201" s="568">
        <v>0</v>
      </c>
      <c r="L201" s="568">
        <v>0</v>
      </c>
      <c r="M201" s="568">
        <v>0</v>
      </c>
      <c r="N201" s="568">
        <v>0</v>
      </c>
      <c r="O201" s="569">
        <f t="shared" si="72"/>
        <v>0</v>
      </c>
      <c r="P201" s="570">
        <f t="shared" si="69"/>
        <v>1</v>
      </c>
      <c r="Q201" s="569">
        <f t="shared" si="70"/>
        <v>1</v>
      </c>
      <c r="R201" s="569">
        <v>0</v>
      </c>
      <c r="S201" s="569">
        <v>0</v>
      </c>
      <c r="T201" s="569">
        <f t="shared" si="71"/>
        <v>0</v>
      </c>
    </row>
    <row r="202" spans="1:20" hidden="1" outlineLevel="1">
      <c r="A202" s="924"/>
      <c r="B202" s="566" t="s">
        <v>1615</v>
      </c>
      <c r="C202" s="569">
        <v>7</v>
      </c>
      <c r="D202" s="570">
        <v>0</v>
      </c>
      <c r="E202" s="569">
        <v>0</v>
      </c>
      <c r="F202" s="570">
        <v>0</v>
      </c>
      <c r="G202" s="570">
        <v>0</v>
      </c>
      <c r="H202" s="569">
        <v>4</v>
      </c>
      <c r="I202" s="570">
        <v>0</v>
      </c>
      <c r="J202" s="570">
        <v>0</v>
      </c>
      <c r="K202" s="570">
        <v>0</v>
      </c>
      <c r="L202" s="570">
        <v>1</v>
      </c>
      <c r="M202" s="570">
        <v>0</v>
      </c>
      <c r="N202" s="570">
        <v>1</v>
      </c>
      <c r="O202" s="569">
        <f t="shared" si="72"/>
        <v>11</v>
      </c>
      <c r="P202" s="570">
        <f t="shared" si="69"/>
        <v>2</v>
      </c>
      <c r="Q202" s="569">
        <f t="shared" si="70"/>
        <v>13</v>
      </c>
      <c r="R202" s="569">
        <v>1</v>
      </c>
      <c r="S202" s="569">
        <v>0</v>
      </c>
      <c r="T202" s="569">
        <f t="shared" si="71"/>
        <v>1</v>
      </c>
    </row>
    <row r="203" spans="1:20" hidden="1" outlineLevel="1">
      <c r="A203" s="924"/>
      <c r="B203" s="566" t="s">
        <v>1616</v>
      </c>
      <c r="C203" s="567">
        <v>2</v>
      </c>
      <c r="D203" s="568">
        <v>0</v>
      </c>
      <c r="E203" s="568">
        <v>0</v>
      </c>
      <c r="F203" s="568">
        <v>1</v>
      </c>
      <c r="G203" s="568">
        <v>0</v>
      </c>
      <c r="H203" s="569">
        <v>4</v>
      </c>
      <c r="I203" s="567">
        <v>2</v>
      </c>
      <c r="J203" s="568">
        <v>0</v>
      </c>
      <c r="K203" s="568">
        <v>0</v>
      </c>
      <c r="L203" s="568">
        <v>0</v>
      </c>
      <c r="M203" s="568">
        <v>0</v>
      </c>
      <c r="N203" s="568">
        <v>0</v>
      </c>
      <c r="O203" s="569">
        <f t="shared" si="72"/>
        <v>7</v>
      </c>
      <c r="P203" s="570">
        <f t="shared" si="69"/>
        <v>2</v>
      </c>
      <c r="Q203" s="569">
        <f t="shared" si="70"/>
        <v>9</v>
      </c>
      <c r="R203" s="569">
        <v>0</v>
      </c>
      <c r="S203" s="569">
        <v>0</v>
      </c>
      <c r="T203" s="569">
        <f t="shared" si="71"/>
        <v>0</v>
      </c>
    </row>
    <row r="204" spans="1:20" hidden="1" outlineLevel="1">
      <c r="A204" s="924"/>
      <c r="B204" s="566" t="s">
        <v>1617</v>
      </c>
      <c r="C204" s="570">
        <v>0</v>
      </c>
      <c r="D204" s="570">
        <v>0</v>
      </c>
      <c r="E204" s="570">
        <v>0</v>
      </c>
      <c r="F204" s="570">
        <v>0</v>
      </c>
      <c r="G204" s="570">
        <v>0</v>
      </c>
      <c r="H204" s="569">
        <v>0</v>
      </c>
      <c r="I204" s="570">
        <v>0</v>
      </c>
      <c r="J204" s="570">
        <v>0</v>
      </c>
      <c r="K204" s="570">
        <v>0</v>
      </c>
      <c r="L204" s="570">
        <v>0</v>
      </c>
      <c r="M204" s="570">
        <v>0</v>
      </c>
      <c r="N204" s="570">
        <v>0</v>
      </c>
      <c r="O204" s="569">
        <f>SUM(C204:N204)</f>
        <v>0</v>
      </c>
      <c r="P204" s="570">
        <f t="shared" si="69"/>
        <v>0</v>
      </c>
      <c r="Q204" s="569">
        <f t="shared" si="70"/>
        <v>0</v>
      </c>
      <c r="R204" s="569">
        <v>0</v>
      </c>
      <c r="S204" s="569">
        <v>0</v>
      </c>
      <c r="T204" s="569">
        <f t="shared" si="71"/>
        <v>0</v>
      </c>
    </row>
    <row r="205" spans="1:20" ht="25.5" hidden="1" outlineLevel="1">
      <c r="A205" s="924" t="s">
        <v>1618</v>
      </c>
      <c r="B205" s="566" t="s">
        <v>1619</v>
      </c>
      <c r="C205" s="567">
        <v>9</v>
      </c>
      <c r="D205" s="568">
        <v>1</v>
      </c>
      <c r="E205" s="568">
        <v>0</v>
      </c>
      <c r="F205" s="568">
        <v>0</v>
      </c>
      <c r="G205" s="568">
        <v>0</v>
      </c>
      <c r="H205" s="569">
        <v>4</v>
      </c>
      <c r="I205" s="568">
        <v>1</v>
      </c>
      <c r="J205" s="568">
        <v>0</v>
      </c>
      <c r="K205" s="568">
        <v>0</v>
      </c>
      <c r="L205" s="568">
        <v>0</v>
      </c>
      <c r="M205" s="568">
        <v>0</v>
      </c>
      <c r="N205" s="568">
        <v>0</v>
      </c>
      <c r="O205" s="569">
        <f t="shared" si="72"/>
        <v>14</v>
      </c>
      <c r="P205" s="570">
        <f t="shared" si="69"/>
        <v>1</v>
      </c>
      <c r="Q205" s="569">
        <f t="shared" si="70"/>
        <v>15</v>
      </c>
      <c r="R205" s="569">
        <v>0</v>
      </c>
      <c r="S205" s="569">
        <v>0</v>
      </c>
      <c r="T205" s="569">
        <f t="shared" si="71"/>
        <v>0</v>
      </c>
    </row>
    <row r="206" spans="1:20" ht="25.5" hidden="1" outlineLevel="1">
      <c r="A206" s="924"/>
      <c r="B206" s="566" t="s">
        <v>1620</v>
      </c>
      <c r="C206" s="569">
        <v>3</v>
      </c>
      <c r="D206" s="570">
        <v>0</v>
      </c>
      <c r="E206" s="569">
        <v>0</v>
      </c>
      <c r="F206" s="570">
        <v>0</v>
      </c>
      <c r="G206" s="570">
        <v>0</v>
      </c>
      <c r="H206" s="569">
        <v>2</v>
      </c>
      <c r="I206" s="570">
        <v>0</v>
      </c>
      <c r="J206" s="570">
        <v>0</v>
      </c>
      <c r="K206" s="570">
        <v>0</v>
      </c>
      <c r="L206" s="570">
        <v>0</v>
      </c>
      <c r="M206" s="570">
        <v>0</v>
      </c>
      <c r="N206" s="570">
        <v>0</v>
      </c>
      <c r="O206" s="569">
        <f>SUM(C206:N206)</f>
        <v>5</v>
      </c>
      <c r="P206" s="570">
        <f t="shared" si="69"/>
        <v>0</v>
      </c>
      <c r="Q206" s="569">
        <f t="shared" si="70"/>
        <v>5</v>
      </c>
      <c r="R206" s="569">
        <v>0</v>
      </c>
      <c r="S206" s="569">
        <v>0</v>
      </c>
      <c r="T206" s="569">
        <f t="shared" si="71"/>
        <v>0</v>
      </c>
    </row>
    <row r="207" spans="1:20" hidden="1" outlineLevel="1">
      <c r="A207" s="924"/>
      <c r="B207" s="566" t="s">
        <v>1621</v>
      </c>
      <c r="C207" s="567">
        <v>169</v>
      </c>
      <c r="D207" s="568">
        <v>7</v>
      </c>
      <c r="E207" s="567">
        <v>6</v>
      </c>
      <c r="F207" s="567">
        <v>12</v>
      </c>
      <c r="G207" s="567">
        <v>1</v>
      </c>
      <c r="H207" s="569">
        <v>41</v>
      </c>
      <c r="I207" s="567">
        <v>1</v>
      </c>
      <c r="J207" s="568">
        <v>0</v>
      </c>
      <c r="K207" s="567">
        <v>0</v>
      </c>
      <c r="L207" s="568">
        <v>0</v>
      </c>
      <c r="M207" s="568">
        <v>0</v>
      </c>
      <c r="N207" s="568">
        <v>0</v>
      </c>
      <c r="O207" s="569">
        <f t="shared" si="72"/>
        <v>236</v>
      </c>
      <c r="P207" s="570">
        <f t="shared" si="69"/>
        <v>1</v>
      </c>
      <c r="Q207" s="569">
        <f t="shared" si="70"/>
        <v>237</v>
      </c>
      <c r="R207" s="569">
        <v>0</v>
      </c>
      <c r="S207" s="569">
        <v>0</v>
      </c>
      <c r="T207" s="569">
        <f t="shared" si="71"/>
        <v>0</v>
      </c>
    </row>
    <row r="208" spans="1:20" ht="25.5" hidden="1" outlineLevel="1">
      <c r="A208" s="924"/>
      <c r="B208" s="566" t="s">
        <v>1622</v>
      </c>
      <c r="C208" s="569">
        <v>0</v>
      </c>
      <c r="D208" s="570">
        <v>0</v>
      </c>
      <c r="E208" s="570">
        <v>0</v>
      </c>
      <c r="F208" s="569">
        <v>0</v>
      </c>
      <c r="G208" s="570">
        <v>0</v>
      </c>
      <c r="H208" s="570">
        <v>1</v>
      </c>
      <c r="I208" s="569">
        <v>0</v>
      </c>
      <c r="J208" s="570">
        <v>0</v>
      </c>
      <c r="K208" s="570">
        <v>0</v>
      </c>
      <c r="L208" s="570">
        <v>0</v>
      </c>
      <c r="M208" s="570">
        <v>0</v>
      </c>
      <c r="N208" s="570">
        <v>0</v>
      </c>
      <c r="O208" s="569">
        <f>SUM(C208:N208)</f>
        <v>1</v>
      </c>
      <c r="P208" s="570">
        <f t="shared" si="69"/>
        <v>0</v>
      </c>
      <c r="Q208" s="569">
        <f t="shared" si="70"/>
        <v>1</v>
      </c>
      <c r="R208" s="569">
        <v>0</v>
      </c>
      <c r="S208" s="569">
        <v>0</v>
      </c>
      <c r="T208" s="569">
        <f t="shared" si="71"/>
        <v>0</v>
      </c>
    </row>
    <row r="209" spans="1:20" ht="25.5" hidden="1" outlineLevel="1">
      <c r="A209" s="924"/>
      <c r="B209" s="566" t="s">
        <v>1623</v>
      </c>
      <c r="C209" s="567">
        <v>321</v>
      </c>
      <c r="D209" s="567">
        <v>11</v>
      </c>
      <c r="E209" s="567">
        <v>18</v>
      </c>
      <c r="F209" s="567">
        <v>33</v>
      </c>
      <c r="G209" s="567">
        <v>9</v>
      </c>
      <c r="H209" s="569">
        <v>220</v>
      </c>
      <c r="I209" s="567">
        <v>11</v>
      </c>
      <c r="J209" s="568">
        <v>1</v>
      </c>
      <c r="K209" s="567">
        <v>2</v>
      </c>
      <c r="L209" s="567">
        <v>1</v>
      </c>
      <c r="M209" s="567">
        <v>0</v>
      </c>
      <c r="N209" s="569">
        <v>4</v>
      </c>
      <c r="O209" s="569">
        <f t="shared" si="72"/>
        <v>612</v>
      </c>
      <c r="P209" s="570">
        <f t="shared" si="69"/>
        <v>19</v>
      </c>
      <c r="Q209" s="569">
        <f t="shared" si="70"/>
        <v>631</v>
      </c>
      <c r="R209" s="569">
        <v>6</v>
      </c>
      <c r="S209" s="569">
        <v>0</v>
      </c>
      <c r="T209" s="569">
        <f t="shared" si="71"/>
        <v>6</v>
      </c>
    </row>
    <row r="210" spans="1:20" hidden="1" outlineLevel="1">
      <c r="A210" s="924" t="s">
        <v>1624</v>
      </c>
      <c r="B210" s="566" t="s">
        <v>1625</v>
      </c>
      <c r="C210" s="569">
        <v>4</v>
      </c>
      <c r="D210" s="570">
        <v>0</v>
      </c>
      <c r="E210" s="570">
        <v>1</v>
      </c>
      <c r="F210" s="570">
        <v>0</v>
      </c>
      <c r="G210" s="569">
        <v>0</v>
      </c>
      <c r="H210" s="569">
        <v>3</v>
      </c>
      <c r="I210" s="569">
        <v>0</v>
      </c>
      <c r="J210" s="570">
        <v>0</v>
      </c>
      <c r="K210" s="570">
        <v>0</v>
      </c>
      <c r="L210" s="570">
        <v>0</v>
      </c>
      <c r="M210" s="570">
        <v>1</v>
      </c>
      <c r="N210" s="569">
        <v>0</v>
      </c>
      <c r="O210" s="569">
        <f t="shared" si="72"/>
        <v>8</v>
      </c>
      <c r="P210" s="570">
        <f t="shared" si="69"/>
        <v>1</v>
      </c>
      <c r="Q210" s="569">
        <f t="shared" si="70"/>
        <v>9</v>
      </c>
      <c r="R210" s="569">
        <v>0</v>
      </c>
      <c r="S210" s="569">
        <v>0</v>
      </c>
      <c r="T210" s="569">
        <f t="shared" si="71"/>
        <v>0</v>
      </c>
    </row>
    <row r="211" spans="1:20" hidden="1" outlineLevel="1">
      <c r="A211" s="924"/>
      <c r="B211" s="566" t="s">
        <v>1626</v>
      </c>
      <c r="C211" s="567">
        <v>0</v>
      </c>
      <c r="D211" s="568">
        <v>0</v>
      </c>
      <c r="E211" s="568">
        <v>0</v>
      </c>
      <c r="F211" s="568">
        <v>0</v>
      </c>
      <c r="G211" s="568">
        <v>0</v>
      </c>
      <c r="H211" s="568">
        <v>0</v>
      </c>
      <c r="I211" s="568">
        <v>0</v>
      </c>
      <c r="J211" s="568">
        <v>0</v>
      </c>
      <c r="K211" s="568">
        <v>0</v>
      </c>
      <c r="L211" s="568">
        <v>0</v>
      </c>
      <c r="M211" s="568">
        <v>0</v>
      </c>
      <c r="N211" s="568">
        <v>0</v>
      </c>
      <c r="O211" s="569">
        <f>SUM(C211:N211)</f>
        <v>0</v>
      </c>
      <c r="P211" s="570">
        <f t="shared" si="69"/>
        <v>0</v>
      </c>
      <c r="Q211" s="569">
        <f t="shared" si="70"/>
        <v>0</v>
      </c>
      <c r="R211" s="569">
        <v>0</v>
      </c>
      <c r="S211" s="569">
        <v>0</v>
      </c>
      <c r="T211" s="569">
        <f t="shared" si="71"/>
        <v>0</v>
      </c>
    </row>
    <row r="212" spans="1:20" ht="25.5" hidden="1" outlineLevel="1">
      <c r="A212" s="924"/>
      <c r="B212" s="566" t="s">
        <v>1627</v>
      </c>
      <c r="C212" s="569">
        <v>8</v>
      </c>
      <c r="D212" s="570">
        <v>1</v>
      </c>
      <c r="E212" s="570">
        <v>2</v>
      </c>
      <c r="F212" s="569">
        <v>1</v>
      </c>
      <c r="G212" s="570">
        <v>0</v>
      </c>
      <c r="H212" s="569">
        <v>7</v>
      </c>
      <c r="I212" s="569">
        <v>2</v>
      </c>
      <c r="J212" s="570">
        <v>0</v>
      </c>
      <c r="K212" s="570">
        <v>1</v>
      </c>
      <c r="L212" s="570">
        <v>0</v>
      </c>
      <c r="M212" s="570">
        <v>0</v>
      </c>
      <c r="N212" s="570">
        <v>0</v>
      </c>
      <c r="O212" s="569">
        <f t="shared" si="72"/>
        <v>19</v>
      </c>
      <c r="P212" s="570">
        <f t="shared" si="69"/>
        <v>3</v>
      </c>
      <c r="Q212" s="569">
        <f t="shared" si="70"/>
        <v>22</v>
      </c>
      <c r="R212" s="569">
        <v>1</v>
      </c>
      <c r="S212" s="569">
        <v>0</v>
      </c>
      <c r="T212" s="569">
        <f t="shared" si="71"/>
        <v>1</v>
      </c>
    </row>
    <row r="213" spans="1:20" hidden="1" outlineLevel="1">
      <c r="A213" s="924"/>
      <c r="B213" s="566" t="s">
        <v>1628</v>
      </c>
      <c r="C213" s="567">
        <v>0</v>
      </c>
      <c r="D213" s="568">
        <v>0</v>
      </c>
      <c r="E213" s="568">
        <v>0</v>
      </c>
      <c r="F213" s="568">
        <v>0</v>
      </c>
      <c r="G213" s="568">
        <v>0</v>
      </c>
      <c r="H213" s="568">
        <v>1</v>
      </c>
      <c r="I213" s="568">
        <v>1</v>
      </c>
      <c r="J213" s="568">
        <v>0</v>
      </c>
      <c r="K213" s="568">
        <v>0</v>
      </c>
      <c r="L213" s="568">
        <v>0</v>
      </c>
      <c r="M213" s="568">
        <v>0</v>
      </c>
      <c r="N213" s="568">
        <v>0</v>
      </c>
      <c r="O213" s="569">
        <f t="shared" si="72"/>
        <v>1</v>
      </c>
      <c r="P213" s="570">
        <f t="shared" si="69"/>
        <v>1</v>
      </c>
      <c r="Q213" s="569">
        <f t="shared" si="70"/>
        <v>2</v>
      </c>
      <c r="R213" s="569">
        <v>0</v>
      </c>
      <c r="S213" s="569">
        <v>0</v>
      </c>
      <c r="T213" s="569">
        <f t="shared" si="71"/>
        <v>0</v>
      </c>
    </row>
    <row r="214" spans="1:20" ht="11.25" hidden="1" customHeight="1" outlineLevel="1">
      <c r="A214" s="924" t="s">
        <v>1629</v>
      </c>
      <c r="B214" s="566" t="s">
        <v>1630</v>
      </c>
      <c r="C214" s="569">
        <v>0</v>
      </c>
      <c r="D214" s="570">
        <v>0</v>
      </c>
      <c r="E214" s="570">
        <v>0</v>
      </c>
      <c r="F214" s="570">
        <v>0</v>
      </c>
      <c r="G214" s="570">
        <v>0</v>
      </c>
      <c r="H214" s="570">
        <v>0</v>
      </c>
      <c r="I214" s="570">
        <v>0</v>
      </c>
      <c r="J214" s="570">
        <v>0</v>
      </c>
      <c r="K214" s="570">
        <v>0</v>
      </c>
      <c r="L214" s="570">
        <v>0</v>
      </c>
      <c r="M214" s="570">
        <v>0</v>
      </c>
      <c r="N214" s="570">
        <v>0</v>
      </c>
      <c r="O214" s="569">
        <f>SUM(C214:N214)</f>
        <v>0</v>
      </c>
      <c r="P214" s="570">
        <f t="shared" si="69"/>
        <v>0</v>
      </c>
      <c r="Q214" s="569">
        <f t="shared" si="70"/>
        <v>0</v>
      </c>
      <c r="R214" s="569">
        <v>0</v>
      </c>
      <c r="S214" s="569">
        <v>0</v>
      </c>
      <c r="T214" s="569">
        <f t="shared" si="71"/>
        <v>0</v>
      </c>
    </row>
    <row r="215" spans="1:20" hidden="1" outlineLevel="1">
      <c r="A215" s="924"/>
      <c r="B215" s="566" t="s">
        <v>1631</v>
      </c>
      <c r="C215" s="567">
        <v>0</v>
      </c>
      <c r="D215" s="568">
        <v>0</v>
      </c>
      <c r="E215" s="568">
        <v>0</v>
      </c>
      <c r="F215" s="568">
        <v>0</v>
      </c>
      <c r="G215" s="568">
        <v>0</v>
      </c>
      <c r="H215" s="568">
        <v>0</v>
      </c>
      <c r="I215" s="568">
        <v>0</v>
      </c>
      <c r="J215" s="568">
        <v>0</v>
      </c>
      <c r="K215" s="568">
        <v>0</v>
      </c>
      <c r="L215" s="568">
        <v>0</v>
      </c>
      <c r="M215" s="568">
        <v>0</v>
      </c>
      <c r="N215" s="568">
        <v>0</v>
      </c>
      <c r="O215" s="569">
        <f>SUM(C215:N215)</f>
        <v>0</v>
      </c>
      <c r="P215" s="570">
        <f t="shared" si="69"/>
        <v>0</v>
      </c>
      <c r="Q215" s="569">
        <f t="shared" si="70"/>
        <v>0</v>
      </c>
      <c r="R215" s="569">
        <v>0</v>
      </c>
      <c r="S215" s="569">
        <v>0</v>
      </c>
      <c r="T215" s="569">
        <f t="shared" si="71"/>
        <v>0</v>
      </c>
    </row>
    <row r="216" spans="1:20" hidden="1" outlineLevel="1">
      <c r="A216" s="924"/>
      <c r="B216" s="566" t="s">
        <v>1632</v>
      </c>
      <c r="C216" s="570">
        <v>0</v>
      </c>
      <c r="D216" s="570">
        <v>0</v>
      </c>
      <c r="E216" s="570">
        <v>0</v>
      </c>
      <c r="F216" s="570">
        <v>0</v>
      </c>
      <c r="G216" s="570">
        <v>0</v>
      </c>
      <c r="H216" s="570">
        <v>0</v>
      </c>
      <c r="I216" s="570">
        <v>0</v>
      </c>
      <c r="J216" s="570">
        <v>0</v>
      </c>
      <c r="K216" s="570">
        <v>0</v>
      </c>
      <c r="L216" s="570">
        <v>0</v>
      </c>
      <c r="M216" s="570">
        <v>0</v>
      </c>
      <c r="N216" s="570">
        <v>0</v>
      </c>
      <c r="O216" s="569">
        <f>SUM(C216:N216)</f>
        <v>0</v>
      </c>
      <c r="P216" s="570">
        <f t="shared" si="69"/>
        <v>0</v>
      </c>
      <c r="Q216" s="569">
        <f t="shared" si="70"/>
        <v>0</v>
      </c>
      <c r="R216" s="569">
        <v>0</v>
      </c>
      <c r="S216" s="569">
        <v>0</v>
      </c>
      <c r="T216" s="569">
        <f t="shared" si="71"/>
        <v>0</v>
      </c>
    </row>
    <row r="217" spans="1:20" hidden="1" outlineLevel="1">
      <c r="A217" s="924"/>
      <c r="B217" s="566" t="s">
        <v>1633</v>
      </c>
      <c r="C217" s="568">
        <v>0</v>
      </c>
      <c r="D217" s="568">
        <v>0</v>
      </c>
      <c r="E217" s="568">
        <v>0</v>
      </c>
      <c r="F217" s="568">
        <v>0</v>
      </c>
      <c r="G217" s="568">
        <v>0</v>
      </c>
      <c r="H217" s="568">
        <v>0</v>
      </c>
      <c r="I217" s="568">
        <v>0</v>
      </c>
      <c r="J217" s="568">
        <v>0</v>
      </c>
      <c r="K217" s="568">
        <v>0</v>
      </c>
      <c r="L217" s="568">
        <v>0</v>
      </c>
      <c r="M217" s="568">
        <v>0</v>
      </c>
      <c r="N217" s="568">
        <v>0</v>
      </c>
      <c r="O217" s="569">
        <f>SUM(C217:N217)</f>
        <v>0</v>
      </c>
      <c r="P217" s="570">
        <f t="shared" si="69"/>
        <v>0</v>
      </c>
      <c r="Q217" s="569">
        <f t="shared" si="70"/>
        <v>0</v>
      </c>
      <c r="R217" s="569">
        <v>0</v>
      </c>
      <c r="S217" s="569">
        <v>0</v>
      </c>
      <c r="T217" s="569">
        <f t="shared" si="71"/>
        <v>0</v>
      </c>
    </row>
    <row r="218" spans="1:20" hidden="1" outlineLevel="1">
      <c r="A218" s="924"/>
      <c r="B218" s="566" t="s">
        <v>1634</v>
      </c>
      <c r="C218" s="570">
        <v>0</v>
      </c>
      <c r="D218" s="570">
        <v>0</v>
      </c>
      <c r="E218" s="570">
        <v>0</v>
      </c>
      <c r="F218" s="570">
        <v>0</v>
      </c>
      <c r="G218" s="570">
        <v>0</v>
      </c>
      <c r="H218" s="570">
        <v>0</v>
      </c>
      <c r="I218" s="570">
        <v>0</v>
      </c>
      <c r="J218" s="570">
        <v>0</v>
      </c>
      <c r="K218" s="570">
        <v>0</v>
      </c>
      <c r="L218" s="570">
        <v>0</v>
      </c>
      <c r="M218" s="570">
        <v>0</v>
      </c>
      <c r="N218" s="570">
        <v>0</v>
      </c>
      <c r="O218" s="569">
        <f>SUM(C218:N218)</f>
        <v>0</v>
      </c>
      <c r="P218" s="570">
        <f t="shared" si="69"/>
        <v>0</v>
      </c>
      <c r="Q218" s="569">
        <f t="shared" si="70"/>
        <v>0</v>
      </c>
      <c r="R218" s="569">
        <v>0</v>
      </c>
      <c r="S218" s="569">
        <v>0</v>
      </c>
      <c r="T218" s="569">
        <f t="shared" si="71"/>
        <v>0</v>
      </c>
    </row>
    <row r="219" spans="1:20" ht="51" hidden="1" outlineLevel="1">
      <c r="A219" s="924"/>
      <c r="B219" s="566" t="s">
        <v>1635</v>
      </c>
      <c r="C219" s="567">
        <v>16</v>
      </c>
      <c r="D219" s="568">
        <v>2</v>
      </c>
      <c r="E219" s="567">
        <v>0</v>
      </c>
      <c r="F219" s="567">
        <v>3</v>
      </c>
      <c r="G219" s="567">
        <v>1</v>
      </c>
      <c r="H219" s="569">
        <v>10</v>
      </c>
      <c r="I219" s="567">
        <v>1</v>
      </c>
      <c r="J219" s="568">
        <v>0</v>
      </c>
      <c r="K219" s="568">
        <v>0</v>
      </c>
      <c r="L219" s="568">
        <v>0</v>
      </c>
      <c r="M219" s="568">
        <v>0</v>
      </c>
      <c r="N219" s="568">
        <v>0</v>
      </c>
      <c r="O219" s="569">
        <f t="shared" si="72"/>
        <v>32</v>
      </c>
      <c r="P219" s="570">
        <f t="shared" si="69"/>
        <v>1</v>
      </c>
      <c r="Q219" s="569">
        <f t="shared" si="70"/>
        <v>33</v>
      </c>
      <c r="R219" s="569">
        <v>0</v>
      </c>
      <c r="S219" s="569">
        <v>0</v>
      </c>
      <c r="T219" s="569">
        <f t="shared" si="71"/>
        <v>0</v>
      </c>
    </row>
    <row r="220" spans="1:20" ht="24.75" customHeight="1" collapsed="1">
      <c r="A220" s="923" t="s">
        <v>1636</v>
      </c>
      <c r="B220" s="923"/>
      <c r="C220" s="565">
        <f>SUM(C221:C235)</f>
        <v>23</v>
      </c>
      <c r="D220" s="565">
        <f t="shared" ref="D220:T220" si="73">SUM(D221:D235)</f>
        <v>0</v>
      </c>
      <c r="E220" s="565">
        <f t="shared" si="73"/>
        <v>1</v>
      </c>
      <c r="F220" s="565">
        <f t="shared" si="73"/>
        <v>2</v>
      </c>
      <c r="G220" s="565">
        <f t="shared" si="73"/>
        <v>0</v>
      </c>
      <c r="H220" s="565">
        <f t="shared" si="73"/>
        <v>8</v>
      </c>
      <c r="I220" s="565">
        <f t="shared" si="73"/>
        <v>6</v>
      </c>
      <c r="J220" s="565">
        <f t="shared" si="73"/>
        <v>0</v>
      </c>
      <c r="K220" s="565">
        <f t="shared" si="73"/>
        <v>0</v>
      </c>
      <c r="L220" s="565">
        <f t="shared" si="73"/>
        <v>1</v>
      </c>
      <c r="M220" s="565">
        <f t="shared" si="73"/>
        <v>0</v>
      </c>
      <c r="N220" s="565">
        <f t="shared" si="73"/>
        <v>0</v>
      </c>
      <c r="O220" s="565">
        <f t="shared" si="73"/>
        <v>34</v>
      </c>
      <c r="P220" s="565">
        <f t="shared" si="73"/>
        <v>7</v>
      </c>
      <c r="Q220" s="562">
        <f t="shared" si="73"/>
        <v>41</v>
      </c>
      <c r="R220" s="565">
        <f t="shared" si="73"/>
        <v>0</v>
      </c>
      <c r="S220" s="565">
        <f t="shared" si="73"/>
        <v>0</v>
      </c>
      <c r="T220" s="562">
        <f t="shared" si="73"/>
        <v>0</v>
      </c>
    </row>
    <row r="221" spans="1:20" ht="38.25" hidden="1" outlineLevel="1">
      <c r="A221" s="924" t="s">
        <v>1637</v>
      </c>
      <c r="B221" s="566" t="s">
        <v>1638</v>
      </c>
      <c r="C221" s="569">
        <v>1</v>
      </c>
      <c r="D221" s="570">
        <v>0</v>
      </c>
      <c r="E221" s="570">
        <v>0</v>
      </c>
      <c r="F221" s="570">
        <v>0</v>
      </c>
      <c r="G221" s="570">
        <v>0</v>
      </c>
      <c r="H221" s="569">
        <v>0</v>
      </c>
      <c r="I221" s="570">
        <v>0</v>
      </c>
      <c r="J221" s="569">
        <v>0</v>
      </c>
      <c r="K221" s="570">
        <v>0</v>
      </c>
      <c r="L221" s="570">
        <v>0</v>
      </c>
      <c r="M221" s="570">
        <v>0</v>
      </c>
      <c r="N221" s="570">
        <v>0</v>
      </c>
      <c r="O221" s="569">
        <f>SUM(C221:N221)</f>
        <v>1</v>
      </c>
      <c r="P221" s="570">
        <f t="shared" ref="P221:P235" si="74">SUM(I221:N221)</f>
        <v>0</v>
      </c>
      <c r="Q221" s="569">
        <f t="shared" ref="Q221:Q235" si="75">+P221+O221</f>
        <v>1</v>
      </c>
      <c r="R221" s="569">
        <v>0</v>
      </c>
      <c r="S221" s="569">
        <v>0</v>
      </c>
      <c r="T221" s="569">
        <f t="shared" ref="T221:T235" si="76">+S221+R221</f>
        <v>0</v>
      </c>
    </row>
    <row r="222" spans="1:20" ht="38.25" hidden="1" outlineLevel="1">
      <c r="A222" s="924"/>
      <c r="B222" s="566" t="s">
        <v>1639</v>
      </c>
      <c r="C222" s="567">
        <v>2</v>
      </c>
      <c r="D222" s="568">
        <v>0</v>
      </c>
      <c r="E222" s="568">
        <v>0</v>
      </c>
      <c r="F222" s="568">
        <v>2</v>
      </c>
      <c r="G222" s="568">
        <v>0</v>
      </c>
      <c r="H222" s="569">
        <v>1</v>
      </c>
      <c r="I222" s="567">
        <v>1</v>
      </c>
      <c r="J222" s="567">
        <v>0</v>
      </c>
      <c r="K222" s="568">
        <v>0</v>
      </c>
      <c r="L222" s="568">
        <v>0</v>
      </c>
      <c r="M222" s="568">
        <v>0</v>
      </c>
      <c r="N222" s="569">
        <v>0</v>
      </c>
      <c r="O222" s="569">
        <f t="shared" ref="O222:O231" si="77">SUM(C222:H222)</f>
        <v>5</v>
      </c>
      <c r="P222" s="570">
        <f t="shared" si="74"/>
        <v>1</v>
      </c>
      <c r="Q222" s="569">
        <f t="shared" si="75"/>
        <v>6</v>
      </c>
      <c r="R222" s="569">
        <v>0</v>
      </c>
      <c r="S222" s="569">
        <v>0</v>
      </c>
      <c r="T222" s="569">
        <f t="shared" si="76"/>
        <v>0</v>
      </c>
    </row>
    <row r="223" spans="1:20" ht="25.5" hidden="1" outlineLevel="1">
      <c r="A223" s="924"/>
      <c r="B223" s="566" t="s">
        <v>1640</v>
      </c>
      <c r="C223" s="569">
        <v>0</v>
      </c>
      <c r="D223" s="570">
        <v>0</v>
      </c>
      <c r="E223" s="570">
        <v>0</v>
      </c>
      <c r="F223" s="570">
        <v>0</v>
      </c>
      <c r="G223" s="570">
        <v>0</v>
      </c>
      <c r="H223" s="570">
        <v>0</v>
      </c>
      <c r="I223" s="570">
        <v>0</v>
      </c>
      <c r="J223" s="570">
        <v>0</v>
      </c>
      <c r="K223" s="570">
        <v>0</v>
      </c>
      <c r="L223" s="570">
        <v>0</v>
      </c>
      <c r="M223" s="570">
        <v>0</v>
      </c>
      <c r="N223" s="570">
        <v>0</v>
      </c>
      <c r="O223" s="569">
        <f>SUM(C223:N223)</f>
        <v>0</v>
      </c>
      <c r="P223" s="570">
        <f t="shared" si="74"/>
        <v>0</v>
      </c>
      <c r="Q223" s="569">
        <f t="shared" si="75"/>
        <v>0</v>
      </c>
      <c r="R223" s="569">
        <v>0</v>
      </c>
      <c r="S223" s="569">
        <v>0</v>
      </c>
      <c r="T223" s="569">
        <f t="shared" si="76"/>
        <v>0</v>
      </c>
    </row>
    <row r="224" spans="1:20" hidden="1" outlineLevel="1">
      <c r="A224" s="924" t="s">
        <v>1641</v>
      </c>
      <c r="B224" s="566" t="s">
        <v>1642</v>
      </c>
      <c r="C224" s="568">
        <v>4</v>
      </c>
      <c r="D224" s="567">
        <v>0</v>
      </c>
      <c r="E224" s="568">
        <v>0</v>
      </c>
      <c r="F224" s="568">
        <v>0</v>
      </c>
      <c r="G224" s="568">
        <v>0</v>
      </c>
      <c r="H224" s="569">
        <v>1</v>
      </c>
      <c r="I224" s="568">
        <v>0</v>
      </c>
      <c r="J224" s="568">
        <v>0</v>
      </c>
      <c r="K224" s="568">
        <v>0</v>
      </c>
      <c r="L224" s="568">
        <v>0</v>
      </c>
      <c r="M224" s="568">
        <v>0</v>
      </c>
      <c r="N224" s="568">
        <v>0</v>
      </c>
      <c r="O224" s="569">
        <f>SUM(C224:N224)</f>
        <v>5</v>
      </c>
      <c r="P224" s="570">
        <f t="shared" si="74"/>
        <v>0</v>
      </c>
      <c r="Q224" s="569">
        <f t="shared" si="75"/>
        <v>5</v>
      </c>
      <c r="R224" s="569">
        <v>0</v>
      </c>
      <c r="S224" s="569">
        <v>0</v>
      </c>
      <c r="T224" s="569">
        <f t="shared" si="76"/>
        <v>0</v>
      </c>
    </row>
    <row r="225" spans="1:20" ht="25.5" hidden="1" outlineLevel="1">
      <c r="A225" s="924"/>
      <c r="B225" s="566" t="s">
        <v>1643</v>
      </c>
      <c r="C225" s="569">
        <v>0</v>
      </c>
      <c r="D225" s="570">
        <v>0</v>
      </c>
      <c r="E225" s="570">
        <v>0</v>
      </c>
      <c r="F225" s="570">
        <v>0</v>
      </c>
      <c r="G225" s="570">
        <v>0</v>
      </c>
      <c r="H225" s="570">
        <v>0</v>
      </c>
      <c r="I225" s="570">
        <v>0</v>
      </c>
      <c r="J225" s="570">
        <v>0</v>
      </c>
      <c r="K225" s="570">
        <v>0</v>
      </c>
      <c r="L225" s="570">
        <v>1</v>
      </c>
      <c r="M225" s="570">
        <v>0</v>
      </c>
      <c r="N225" s="570">
        <v>0</v>
      </c>
      <c r="O225" s="569">
        <f t="shared" si="77"/>
        <v>0</v>
      </c>
      <c r="P225" s="570">
        <f t="shared" si="74"/>
        <v>1</v>
      </c>
      <c r="Q225" s="569">
        <f t="shared" si="75"/>
        <v>1</v>
      </c>
      <c r="R225" s="569">
        <v>0</v>
      </c>
      <c r="S225" s="569">
        <v>0</v>
      </c>
      <c r="T225" s="569">
        <f t="shared" si="76"/>
        <v>0</v>
      </c>
    </row>
    <row r="226" spans="1:20" ht="25.5" hidden="1" outlineLevel="1">
      <c r="A226" s="924"/>
      <c r="B226" s="566" t="s">
        <v>1644</v>
      </c>
      <c r="C226" s="567">
        <v>0</v>
      </c>
      <c r="D226" s="568">
        <v>0</v>
      </c>
      <c r="E226" s="568">
        <v>0</v>
      </c>
      <c r="F226" s="568">
        <v>0</v>
      </c>
      <c r="G226" s="568">
        <v>0</v>
      </c>
      <c r="H226" s="568">
        <v>0</v>
      </c>
      <c r="I226" s="568">
        <v>0</v>
      </c>
      <c r="J226" s="568">
        <v>0</v>
      </c>
      <c r="K226" s="568">
        <v>0</v>
      </c>
      <c r="L226" s="568">
        <v>0</v>
      </c>
      <c r="M226" s="568">
        <v>0</v>
      </c>
      <c r="N226" s="568">
        <v>0</v>
      </c>
      <c r="O226" s="569">
        <f>SUM(C226:N226)</f>
        <v>0</v>
      </c>
      <c r="P226" s="570">
        <f t="shared" si="74"/>
        <v>0</v>
      </c>
      <c r="Q226" s="569">
        <f t="shared" si="75"/>
        <v>0</v>
      </c>
      <c r="R226" s="569">
        <v>0</v>
      </c>
      <c r="S226" s="569">
        <v>0</v>
      </c>
      <c r="T226" s="569">
        <f t="shared" si="76"/>
        <v>0</v>
      </c>
    </row>
    <row r="227" spans="1:20" ht="11.25" hidden="1" customHeight="1" outlineLevel="1">
      <c r="A227" s="924" t="s">
        <v>1645</v>
      </c>
      <c r="B227" s="566" t="s">
        <v>1646</v>
      </c>
      <c r="C227" s="570">
        <v>0</v>
      </c>
      <c r="D227" s="570">
        <v>0</v>
      </c>
      <c r="E227" s="570">
        <v>0</v>
      </c>
      <c r="F227" s="570">
        <v>0</v>
      </c>
      <c r="G227" s="570">
        <v>0</v>
      </c>
      <c r="H227" s="570">
        <v>0</v>
      </c>
      <c r="I227" s="570">
        <v>1</v>
      </c>
      <c r="J227" s="570">
        <v>0</v>
      </c>
      <c r="K227" s="570">
        <v>0</v>
      </c>
      <c r="L227" s="570">
        <v>0</v>
      </c>
      <c r="M227" s="570">
        <v>0</v>
      </c>
      <c r="N227" s="570">
        <v>0</v>
      </c>
      <c r="O227" s="569">
        <f t="shared" si="77"/>
        <v>0</v>
      </c>
      <c r="P227" s="570">
        <f t="shared" si="74"/>
        <v>1</v>
      </c>
      <c r="Q227" s="569">
        <f t="shared" si="75"/>
        <v>1</v>
      </c>
      <c r="R227" s="569">
        <v>0</v>
      </c>
      <c r="S227" s="569">
        <v>0</v>
      </c>
      <c r="T227" s="569">
        <f t="shared" si="76"/>
        <v>0</v>
      </c>
    </row>
    <row r="228" spans="1:20" hidden="1" outlineLevel="1">
      <c r="A228" s="924"/>
      <c r="B228" s="566" t="s">
        <v>1647</v>
      </c>
      <c r="C228" s="567">
        <v>1</v>
      </c>
      <c r="D228" s="568">
        <v>0</v>
      </c>
      <c r="E228" s="568">
        <v>0</v>
      </c>
      <c r="F228" s="568">
        <v>0</v>
      </c>
      <c r="G228" s="568">
        <v>0</v>
      </c>
      <c r="H228" s="569">
        <v>0</v>
      </c>
      <c r="I228" s="568">
        <v>0</v>
      </c>
      <c r="J228" s="568">
        <v>0</v>
      </c>
      <c r="K228" s="568">
        <v>0</v>
      </c>
      <c r="L228" s="568">
        <v>0</v>
      </c>
      <c r="M228" s="568">
        <v>0</v>
      </c>
      <c r="N228" s="569">
        <v>0</v>
      </c>
      <c r="O228" s="569">
        <f>SUM(C228:N228)</f>
        <v>1</v>
      </c>
      <c r="P228" s="570">
        <f t="shared" si="74"/>
        <v>0</v>
      </c>
      <c r="Q228" s="569">
        <f t="shared" si="75"/>
        <v>1</v>
      </c>
      <c r="R228" s="569">
        <v>0</v>
      </c>
      <c r="S228" s="569">
        <v>0</v>
      </c>
      <c r="T228" s="569">
        <f t="shared" si="76"/>
        <v>0</v>
      </c>
    </row>
    <row r="229" spans="1:20" ht="25.5" hidden="1" outlineLevel="1">
      <c r="A229" s="924"/>
      <c r="B229" s="566" t="s">
        <v>1648</v>
      </c>
      <c r="C229" s="570">
        <v>0</v>
      </c>
      <c r="D229" s="570">
        <v>0</v>
      </c>
      <c r="E229" s="570">
        <v>0</v>
      </c>
      <c r="F229" s="570">
        <v>0</v>
      </c>
      <c r="G229" s="570">
        <v>0</v>
      </c>
      <c r="H229" s="570">
        <v>0</v>
      </c>
      <c r="I229" s="570">
        <v>0</v>
      </c>
      <c r="J229" s="570">
        <v>0</v>
      </c>
      <c r="K229" s="570">
        <v>0</v>
      </c>
      <c r="L229" s="570">
        <v>0</v>
      </c>
      <c r="M229" s="570">
        <v>0</v>
      </c>
      <c r="N229" s="570">
        <v>0</v>
      </c>
      <c r="O229" s="569">
        <f>SUM(C229:N229)</f>
        <v>0</v>
      </c>
      <c r="P229" s="570">
        <f t="shared" si="74"/>
        <v>0</v>
      </c>
      <c r="Q229" s="569">
        <f t="shared" si="75"/>
        <v>0</v>
      </c>
      <c r="R229" s="569">
        <v>0</v>
      </c>
      <c r="S229" s="569">
        <v>0</v>
      </c>
      <c r="T229" s="569">
        <f t="shared" si="76"/>
        <v>0</v>
      </c>
    </row>
    <row r="230" spans="1:20" ht="25.5" hidden="1" outlineLevel="1">
      <c r="A230" s="924"/>
      <c r="B230" s="566" t="s">
        <v>1649</v>
      </c>
      <c r="C230" s="567">
        <v>3</v>
      </c>
      <c r="D230" s="568">
        <v>0</v>
      </c>
      <c r="E230" s="568">
        <v>1</v>
      </c>
      <c r="F230" s="568">
        <v>0</v>
      </c>
      <c r="G230" s="568">
        <v>0</v>
      </c>
      <c r="H230" s="569">
        <v>0</v>
      </c>
      <c r="I230" s="568">
        <v>3</v>
      </c>
      <c r="J230" s="568">
        <v>0</v>
      </c>
      <c r="K230" s="568">
        <v>0</v>
      </c>
      <c r="L230" s="568">
        <v>0</v>
      </c>
      <c r="M230" s="568">
        <v>0</v>
      </c>
      <c r="N230" s="568">
        <v>0</v>
      </c>
      <c r="O230" s="569">
        <f t="shared" si="77"/>
        <v>4</v>
      </c>
      <c r="P230" s="570">
        <f t="shared" si="74"/>
        <v>3</v>
      </c>
      <c r="Q230" s="569">
        <f t="shared" si="75"/>
        <v>7</v>
      </c>
      <c r="R230" s="569">
        <v>0</v>
      </c>
      <c r="S230" s="569">
        <v>0</v>
      </c>
      <c r="T230" s="569">
        <f t="shared" si="76"/>
        <v>0</v>
      </c>
    </row>
    <row r="231" spans="1:20" ht="38.25" hidden="1" outlineLevel="1">
      <c r="A231" s="924"/>
      <c r="B231" s="566" t="s">
        <v>1650</v>
      </c>
      <c r="C231" s="569">
        <v>7</v>
      </c>
      <c r="D231" s="569">
        <v>0</v>
      </c>
      <c r="E231" s="570">
        <v>0</v>
      </c>
      <c r="F231" s="570">
        <v>0</v>
      </c>
      <c r="G231" s="569">
        <v>0</v>
      </c>
      <c r="H231" s="570">
        <v>4</v>
      </c>
      <c r="I231" s="569">
        <v>1</v>
      </c>
      <c r="J231" s="570">
        <v>0</v>
      </c>
      <c r="K231" s="570">
        <v>0</v>
      </c>
      <c r="L231" s="570">
        <v>0</v>
      </c>
      <c r="M231" s="569">
        <v>0</v>
      </c>
      <c r="N231" s="569">
        <v>0</v>
      </c>
      <c r="O231" s="569">
        <f t="shared" si="77"/>
        <v>11</v>
      </c>
      <c r="P231" s="570">
        <f t="shared" si="74"/>
        <v>1</v>
      </c>
      <c r="Q231" s="569">
        <f t="shared" si="75"/>
        <v>12</v>
      </c>
      <c r="R231" s="569">
        <v>0</v>
      </c>
      <c r="S231" s="569">
        <v>0</v>
      </c>
      <c r="T231" s="569">
        <f t="shared" si="76"/>
        <v>0</v>
      </c>
    </row>
    <row r="232" spans="1:20" ht="25.5" hidden="1" outlineLevel="1">
      <c r="A232" s="924" t="s">
        <v>1651</v>
      </c>
      <c r="B232" s="566" t="s">
        <v>1652</v>
      </c>
      <c r="C232" s="567">
        <v>2</v>
      </c>
      <c r="D232" s="567">
        <v>0</v>
      </c>
      <c r="E232" s="568">
        <v>0</v>
      </c>
      <c r="F232" s="568">
        <v>0</v>
      </c>
      <c r="G232" s="568">
        <v>0</v>
      </c>
      <c r="H232" s="569">
        <v>1</v>
      </c>
      <c r="I232" s="568">
        <v>0</v>
      </c>
      <c r="J232" s="568">
        <v>0</v>
      </c>
      <c r="K232" s="568">
        <v>0</v>
      </c>
      <c r="L232" s="568">
        <v>0</v>
      </c>
      <c r="M232" s="568">
        <v>0</v>
      </c>
      <c r="N232" s="568">
        <v>0</v>
      </c>
      <c r="O232" s="569">
        <f>SUM(C232:N232)</f>
        <v>3</v>
      </c>
      <c r="P232" s="570">
        <f t="shared" si="74"/>
        <v>0</v>
      </c>
      <c r="Q232" s="569">
        <f t="shared" si="75"/>
        <v>3</v>
      </c>
      <c r="R232" s="569">
        <v>0</v>
      </c>
      <c r="S232" s="569">
        <v>0</v>
      </c>
      <c r="T232" s="569">
        <f t="shared" si="76"/>
        <v>0</v>
      </c>
    </row>
    <row r="233" spans="1:20" ht="25.5" hidden="1" outlineLevel="1">
      <c r="A233" s="924"/>
      <c r="B233" s="566" t="s">
        <v>1653</v>
      </c>
      <c r="C233" s="569">
        <v>3</v>
      </c>
      <c r="D233" s="570">
        <v>0</v>
      </c>
      <c r="E233" s="570">
        <v>0</v>
      </c>
      <c r="F233" s="570">
        <v>0</v>
      </c>
      <c r="G233" s="570">
        <v>0</v>
      </c>
      <c r="H233" s="569">
        <v>1</v>
      </c>
      <c r="I233" s="570">
        <v>0</v>
      </c>
      <c r="J233" s="570">
        <v>0</v>
      </c>
      <c r="K233" s="570">
        <v>0</v>
      </c>
      <c r="L233" s="570">
        <v>0</v>
      </c>
      <c r="M233" s="570">
        <v>0</v>
      </c>
      <c r="N233" s="570">
        <v>0</v>
      </c>
      <c r="O233" s="569">
        <f>SUM(C233:N233)</f>
        <v>4</v>
      </c>
      <c r="P233" s="570">
        <f t="shared" si="74"/>
        <v>0</v>
      </c>
      <c r="Q233" s="569">
        <f t="shared" si="75"/>
        <v>4</v>
      </c>
      <c r="R233" s="569">
        <v>0</v>
      </c>
      <c r="S233" s="569">
        <v>0</v>
      </c>
      <c r="T233" s="569">
        <f t="shared" si="76"/>
        <v>0</v>
      </c>
    </row>
    <row r="234" spans="1:20" ht="25.5" hidden="1" outlineLevel="1">
      <c r="A234" s="924"/>
      <c r="B234" s="566" t="s">
        <v>1654</v>
      </c>
      <c r="C234" s="567">
        <v>0</v>
      </c>
      <c r="D234" s="567">
        <v>0</v>
      </c>
      <c r="E234" s="568">
        <v>0</v>
      </c>
      <c r="F234" s="568">
        <v>0</v>
      </c>
      <c r="G234" s="568">
        <v>0</v>
      </c>
      <c r="H234" s="568">
        <v>0</v>
      </c>
      <c r="I234" s="567">
        <v>0</v>
      </c>
      <c r="J234" s="568">
        <v>0</v>
      </c>
      <c r="K234" s="568">
        <v>0</v>
      </c>
      <c r="L234" s="568">
        <v>0</v>
      </c>
      <c r="M234" s="568">
        <v>0</v>
      </c>
      <c r="N234" s="568">
        <v>0</v>
      </c>
      <c r="O234" s="569">
        <f>SUM(C234:N234)</f>
        <v>0</v>
      </c>
      <c r="P234" s="570">
        <f t="shared" si="74"/>
        <v>0</v>
      </c>
      <c r="Q234" s="569">
        <f t="shared" si="75"/>
        <v>0</v>
      </c>
      <c r="R234" s="569">
        <v>0</v>
      </c>
      <c r="S234" s="569">
        <v>0</v>
      </c>
      <c r="T234" s="569">
        <f t="shared" si="76"/>
        <v>0</v>
      </c>
    </row>
    <row r="235" spans="1:20" hidden="1" outlineLevel="1">
      <c r="A235" s="924"/>
      <c r="B235" s="566" t="s">
        <v>1655</v>
      </c>
      <c r="C235" s="570">
        <v>0</v>
      </c>
      <c r="D235" s="570">
        <v>0</v>
      </c>
      <c r="E235" s="570">
        <v>0</v>
      </c>
      <c r="F235" s="570">
        <v>0</v>
      </c>
      <c r="G235" s="570">
        <v>0</v>
      </c>
      <c r="H235" s="569">
        <v>0</v>
      </c>
      <c r="I235" s="570">
        <v>0</v>
      </c>
      <c r="J235" s="570">
        <v>0</v>
      </c>
      <c r="K235" s="570">
        <v>0</v>
      </c>
      <c r="L235" s="570">
        <v>0</v>
      </c>
      <c r="M235" s="570">
        <v>0</v>
      </c>
      <c r="N235" s="570">
        <v>0</v>
      </c>
      <c r="O235" s="569">
        <f>SUM(C235:N235)</f>
        <v>0</v>
      </c>
      <c r="P235" s="570">
        <f t="shared" si="74"/>
        <v>0</v>
      </c>
      <c r="Q235" s="569">
        <f t="shared" si="75"/>
        <v>0</v>
      </c>
      <c r="R235" s="569">
        <v>0</v>
      </c>
      <c r="S235" s="569">
        <v>0</v>
      </c>
      <c r="T235" s="569">
        <f t="shared" si="76"/>
        <v>0</v>
      </c>
    </row>
    <row r="236" spans="1:20" ht="17.100000000000001" customHeight="1" collapsed="1">
      <c r="A236" s="923" t="s">
        <v>1656</v>
      </c>
      <c r="B236" s="923"/>
      <c r="C236" s="571">
        <f t="shared" ref="C236:T236" si="78">SUM(C237:C238)</f>
        <v>369</v>
      </c>
      <c r="D236" s="571">
        <f t="shared" si="78"/>
        <v>4</v>
      </c>
      <c r="E236" s="571">
        <f t="shared" si="78"/>
        <v>22</v>
      </c>
      <c r="F236" s="571">
        <f t="shared" si="78"/>
        <v>15</v>
      </c>
      <c r="G236" s="571">
        <f t="shared" si="78"/>
        <v>9</v>
      </c>
      <c r="H236" s="571">
        <f t="shared" si="78"/>
        <v>156</v>
      </c>
      <c r="I236" s="571">
        <f t="shared" si="78"/>
        <v>11</v>
      </c>
      <c r="J236" s="571">
        <f t="shared" si="78"/>
        <v>0</v>
      </c>
      <c r="K236" s="571">
        <f t="shared" si="78"/>
        <v>0</v>
      </c>
      <c r="L236" s="571">
        <f t="shared" si="78"/>
        <v>0</v>
      </c>
      <c r="M236" s="571">
        <f t="shared" si="78"/>
        <v>0</v>
      </c>
      <c r="N236" s="571">
        <f t="shared" si="78"/>
        <v>1</v>
      </c>
      <c r="O236" s="571">
        <f t="shared" si="78"/>
        <v>575</v>
      </c>
      <c r="P236" s="571">
        <f t="shared" si="78"/>
        <v>12</v>
      </c>
      <c r="Q236" s="572">
        <f t="shared" si="78"/>
        <v>587</v>
      </c>
      <c r="R236" s="571">
        <f t="shared" si="78"/>
        <v>10</v>
      </c>
      <c r="S236" s="571">
        <f t="shared" si="78"/>
        <v>0</v>
      </c>
      <c r="T236" s="572">
        <f t="shared" si="78"/>
        <v>10</v>
      </c>
    </row>
    <row r="237" spans="1:20" ht="11.25" hidden="1" customHeight="1" outlineLevel="1">
      <c r="A237" s="924" t="s">
        <v>1657</v>
      </c>
      <c r="B237" s="566" t="s">
        <v>1658</v>
      </c>
      <c r="C237" s="567">
        <v>86</v>
      </c>
      <c r="D237" s="567">
        <v>0</v>
      </c>
      <c r="E237" s="567">
        <v>6</v>
      </c>
      <c r="F237" s="567">
        <v>4</v>
      </c>
      <c r="G237" s="567">
        <v>0</v>
      </c>
      <c r="H237" s="569">
        <v>37</v>
      </c>
      <c r="I237" s="567">
        <v>0</v>
      </c>
      <c r="J237" s="568">
        <v>0</v>
      </c>
      <c r="K237" s="568">
        <v>0</v>
      </c>
      <c r="L237" s="568">
        <v>0</v>
      </c>
      <c r="M237" s="568">
        <v>0</v>
      </c>
      <c r="N237" s="568">
        <v>0</v>
      </c>
      <c r="O237" s="569">
        <f>SUM(C237:K237)</f>
        <v>133</v>
      </c>
      <c r="P237" s="570">
        <f t="shared" ref="P237:P238" si="79">SUM(I237:N237)</f>
        <v>0</v>
      </c>
      <c r="Q237" s="569">
        <f t="shared" ref="Q237:Q238" si="80">+P237+O237</f>
        <v>133</v>
      </c>
      <c r="R237" s="569">
        <v>0</v>
      </c>
      <c r="S237" s="569">
        <v>0</v>
      </c>
      <c r="T237" s="569">
        <f t="shared" ref="T237:T238" si="81">+S237+R237</f>
        <v>0</v>
      </c>
    </row>
    <row r="238" spans="1:20" ht="25.5" hidden="1" outlineLevel="1">
      <c r="A238" s="924"/>
      <c r="B238" s="566" t="s">
        <v>1659</v>
      </c>
      <c r="C238" s="569">
        <v>283</v>
      </c>
      <c r="D238" s="569">
        <v>4</v>
      </c>
      <c r="E238" s="569">
        <v>16</v>
      </c>
      <c r="F238" s="569">
        <v>11</v>
      </c>
      <c r="G238" s="569">
        <v>9</v>
      </c>
      <c r="H238" s="569">
        <v>119</v>
      </c>
      <c r="I238" s="569">
        <v>11</v>
      </c>
      <c r="J238" s="570">
        <v>0</v>
      </c>
      <c r="K238" s="569">
        <v>0</v>
      </c>
      <c r="L238" s="569">
        <v>0</v>
      </c>
      <c r="M238" s="570">
        <v>0</v>
      </c>
      <c r="N238" s="569">
        <v>1</v>
      </c>
      <c r="O238" s="569">
        <f t="shared" ref="O238" si="82">SUM(C238:H238)</f>
        <v>442</v>
      </c>
      <c r="P238" s="570">
        <f t="shared" si="79"/>
        <v>12</v>
      </c>
      <c r="Q238" s="569">
        <f t="shared" si="80"/>
        <v>454</v>
      </c>
      <c r="R238" s="569">
        <v>10</v>
      </c>
      <c r="S238" s="569">
        <v>0</v>
      </c>
      <c r="T238" s="569">
        <f t="shared" si="81"/>
        <v>10</v>
      </c>
    </row>
    <row r="239" spans="1:20" ht="17.100000000000001" customHeight="1" collapsed="1">
      <c r="A239" s="921" t="s">
        <v>1660</v>
      </c>
      <c r="B239" s="921"/>
      <c r="C239" s="572">
        <f>C240+C245+C258+C265</f>
        <v>1942</v>
      </c>
      <c r="D239" s="572">
        <f t="shared" ref="D239:T239" si="83">D240+D245+D258+D265</f>
        <v>53</v>
      </c>
      <c r="E239" s="572">
        <f t="shared" si="83"/>
        <v>101</v>
      </c>
      <c r="F239" s="572">
        <f t="shared" si="83"/>
        <v>130</v>
      </c>
      <c r="G239" s="572">
        <f t="shared" si="83"/>
        <v>35</v>
      </c>
      <c r="H239" s="572">
        <f t="shared" si="83"/>
        <v>975</v>
      </c>
      <c r="I239" s="572">
        <f t="shared" si="83"/>
        <v>1115</v>
      </c>
      <c r="J239" s="572">
        <f t="shared" si="83"/>
        <v>26</v>
      </c>
      <c r="K239" s="572">
        <f t="shared" si="83"/>
        <v>47</v>
      </c>
      <c r="L239" s="572">
        <f t="shared" si="83"/>
        <v>51</v>
      </c>
      <c r="M239" s="572">
        <f t="shared" si="83"/>
        <v>17</v>
      </c>
      <c r="N239" s="572">
        <f t="shared" si="83"/>
        <v>286</v>
      </c>
      <c r="O239" s="572">
        <f t="shared" si="83"/>
        <v>3236</v>
      </c>
      <c r="P239" s="572">
        <f t="shared" si="83"/>
        <v>1542</v>
      </c>
      <c r="Q239" s="572">
        <f t="shared" si="83"/>
        <v>4778</v>
      </c>
      <c r="R239" s="572">
        <f t="shared" si="83"/>
        <v>29</v>
      </c>
      <c r="S239" s="572">
        <f t="shared" si="83"/>
        <v>4</v>
      </c>
      <c r="T239" s="572">
        <f t="shared" si="83"/>
        <v>33</v>
      </c>
    </row>
    <row r="240" spans="1:20" ht="17.100000000000001" customHeight="1">
      <c r="A240" s="923" t="s">
        <v>1661</v>
      </c>
      <c r="B240" s="923"/>
      <c r="C240" s="571">
        <f>SUM(C241:C244)</f>
        <v>842</v>
      </c>
      <c r="D240" s="571">
        <f t="shared" ref="D240:T240" si="84">SUM(D241:D244)</f>
        <v>22</v>
      </c>
      <c r="E240" s="571">
        <f t="shared" si="84"/>
        <v>45</v>
      </c>
      <c r="F240" s="571">
        <f t="shared" si="84"/>
        <v>65</v>
      </c>
      <c r="G240" s="571">
        <f t="shared" si="84"/>
        <v>15</v>
      </c>
      <c r="H240" s="571">
        <f t="shared" si="84"/>
        <v>509</v>
      </c>
      <c r="I240" s="571">
        <f t="shared" si="84"/>
        <v>508</v>
      </c>
      <c r="J240" s="571">
        <f t="shared" si="84"/>
        <v>8</v>
      </c>
      <c r="K240" s="571">
        <f t="shared" si="84"/>
        <v>27</v>
      </c>
      <c r="L240" s="571">
        <f t="shared" si="84"/>
        <v>29</v>
      </c>
      <c r="M240" s="571">
        <f t="shared" si="84"/>
        <v>5</v>
      </c>
      <c r="N240" s="571">
        <f t="shared" si="84"/>
        <v>140</v>
      </c>
      <c r="O240" s="571">
        <f t="shared" si="84"/>
        <v>1498</v>
      </c>
      <c r="P240" s="571">
        <f t="shared" si="84"/>
        <v>717</v>
      </c>
      <c r="Q240" s="572">
        <f t="shared" si="84"/>
        <v>2215</v>
      </c>
      <c r="R240" s="571">
        <f t="shared" si="84"/>
        <v>8</v>
      </c>
      <c r="S240" s="571">
        <f t="shared" si="84"/>
        <v>2</v>
      </c>
      <c r="T240" s="572">
        <f t="shared" si="84"/>
        <v>10</v>
      </c>
    </row>
    <row r="241" spans="1:20" hidden="1" outlineLevel="1">
      <c r="A241" s="566" t="s">
        <v>1662</v>
      </c>
      <c r="B241" s="566" t="s">
        <v>1663</v>
      </c>
      <c r="C241" s="567">
        <v>775</v>
      </c>
      <c r="D241" s="567">
        <v>21</v>
      </c>
      <c r="E241" s="567">
        <v>40</v>
      </c>
      <c r="F241" s="567">
        <v>58</v>
      </c>
      <c r="G241" s="567">
        <v>14</v>
      </c>
      <c r="H241" s="569">
        <v>474</v>
      </c>
      <c r="I241" s="567">
        <v>414</v>
      </c>
      <c r="J241" s="567">
        <v>7</v>
      </c>
      <c r="K241" s="567">
        <v>20</v>
      </c>
      <c r="L241" s="567">
        <v>24</v>
      </c>
      <c r="M241" s="567">
        <v>3</v>
      </c>
      <c r="N241" s="569">
        <v>108</v>
      </c>
      <c r="O241" s="569">
        <f t="shared" ref="O241:O244" si="85">SUM(C241:H241)</f>
        <v>1382</v>
      </c>
      <c r="P241" s="570">
        <f t="shared" ref="P241:P244" si="86">SUM(I241:N241)</f>
        <v>576</v>
      </c>
      <c r="Q241" s="569">
        <f t="shared" ref="Q241:Q244" si="87">+P241+O241</f>
        <v>1958</v>
      </c>
      <c r="R241" s="569">
        <v>8</v>
      </c>
      <c r="S241" s="569">
        <v>2</v>
      </c>
      <c r="T241" s="569">
        <f t="shared" ref="T241:T244" si="88">+S241+R241</f>
        <v>10</v>
      </c>
    </row>
    <row r="242" spans="1:20" hidden="1" outlineLevel="1">
      <c r="A242" s="566" t="s">
        <v>1664</v>
      </c>
      <c r="B242" s="566" t="s">
        <v>1665</v>
      </c>
      <c r="C242" s="569">
        <v>29</v>
      </c>
      <c r="D242" s="569">
        <v>0</v>
      </c>
      <c r="E242" s="569">
        <v>1</v>
      </c>
      <c r="F242" s="569">
        <v>4</v>
      </c>
      <c r="G242" s="570">
        <v>1</v>
      </c>
      <c r="H242" s="569">
        <v>24</v>
      </c>
      <c r="I242" s="569">
        <v>60</v>
      </c>
      <c r="J242" s="570">
        <v>1</v>
      </c>
      <c r="K242" s="569">
        <v>3</v>
      </c>
      <c r="L242" s="569">
        <v>4</v>
      </c>
      <c r="M242" s="570">
        <v>1</v>
      </c>
      <c r="N242" s="569">
        <v>27</v>
      </c>
      <c r="O242" s="569">
        <f t="shared" si="85"/>
        <v>59</v>
      </c>
      <c r="P242" s="570">
        <f t="shared" si="86"/>
        <v>96</v>
      </c>
      <c r="Q242" s="569">
        <f t="shared" si="87"/>
        <v>155</v>
      </c>
      <c r="R242" s="569">
        <v>0</v>
      </c>
      <c r="S242" s="569">
        <v>0</v>
      </c>
      <c r="T242" s="569">
        <f t="shared" si="88"/>
        <v>0</v>
      </c>
    </row>
    <row r="243" spans="1:20" ht="25.5" hidden="1" outlineLevel="1">
      <c r="A243" s="924" t="s">
        <v>1666</v>
      </c>
      <c r="B243" s="566" t="s">
        <v>1667</v>
      </c>
      <c r="C243" s="567">
        <v>1</v>
      </c>
      <c r="D243" s="568">
        <v>0</v>
      </c>
      <c r="E243" s="568">
        <v>0</v>
      </c>
      <c r="F243" s="567">
        <v>0</v>
      </c>
      <c r="G243" s="568">
        <v>0</v>
      </c>
      <c r="H243" s="568">
        <v>2</v>
      </c>
      <c r="I243" s="567">
        <v>1</v>
      </c>
      <c r="J243" s="568">
        <v>0</v>
      </c>
      <c r="K243" s="568">
        <v>0</v>
      </c>
      <c r="L243" s="568">
        <v>0</v>
      </c>
      <c r="M243" s="568">
        <v>0</v>
      </c>
      <c r="N243" s="568">
        <v>1</v>
      </c>
      <c r="O243" s="569">
        <f t="shared" si="85"/>
        <v>3</v>
      </c>
      <c r="P243" s="570">
        <f t="shared" si="86"/>
        <v>2</v>
      </c>
      <c r="Q243" s="569">
        <f t="shared" si="87"/>
        <v>5</v>
      </c>
      <c r="R243" s="569">
        <v>0</v>
      </c>
      <c r="S243" s="569">
        <v>0</v>
      </c>
      <c r="T243" s="569">
        <f t="shared" si="88"/>
        <v>0</v>
      </c>
    </row>
    <row r="244" spans="1:20" hidden="1" outlineLevel="1">
      <c r="A244" s="924"/>
      <c r="B244" s="566" t="s">
        <v>1668</v>
      </c>
      <c r="C244" s="569">
        <v>37</v>
      </c>
      <c r="D244" s="570">
        <v>1</v>
      </c>
      <c r="E244" s="569">
        <v>4</v>
      </c>
      <c r="F244" s="570">
        <v>3</v>
      </c>
      <c r="G244" s="569">
        <v>0</v>
      </c>
      <c r="H244" s="569">
        <v>9</v>
      </c>
      <c r="I244" s="569">
        <v>33</v>
      </c>
      <c r="J244" s="569">
        <v>0</v>
      </c>
      <c r="K244" s="569">
        <v>4</v>
      </c>
      <c r="L244" s="569">
        <v>1</v>
      </c>
      <c r="M244" s="569">
        <v>1</v>
      </c>
      <c r="N244" s="569">
        <v>4</v>
      </c>
      <c r="O244" s="569">
        <f t="shared" si="85"/>
        <v>54</v>
      </c>
      <c r="P244" s="570">
        <f t="shared" si="86"/>
        <v>43</v>
      </c>
      <c r="Q244" s="569">
        <f t="shared" si="87"/>
        <v>97</v>
      </c>
      <c r="R244" s="569">
        <v>0</v>
      </c>
      <c r="S244" s="569">
        <v>0</v>
      </c>
      <c r="T244" s="569">
        <f t="shared" si="88"/>
        <v>0</v>
      </c>
    </row>
    <row r="245" spans="1:20" ht="17.100000000000001" customHeight="1" collapsed="1">
      <c r="A245" s="923" t="s">
        <v>1669</v>
      </c>
      <c r="B245" s="923"/>
      <c r="C245" s="571">
        <f>SUM(C246:C257)</f>
        <v>155</v>
      </c>
      <c r="D245" s="571">
        <f t="shared" ref="D245:T245" si="89">SUM(D246:D257)</f>
        <v>0</v>
      </c>
      <c r="E245" s="571">
        <f t="shared" si="89"/>
        <v>3</v>
      </c>
      <c r="F245" s="571">
        <f t="shared" si="89"/>
        <v>7</v>
      </c>
      <c r="G245" s="571">
        <f t="shared" si="89"/>
        <v>1</v>
      </c>
      <c r="H245" s="571">
        <f t="shared" si="89"/>
        <v>38</v>
      </c>
      <c r="I245" s="571">
        <f t="shared" si="89"/>
        <v>230</v>
      </c>
      <c r="J245" s="571">
        <f t="shared" si="89"/>
        <v>2</v>
      </c>
      <c r="K245" s="571">
        <f t="shared" si="89"/>
        <v>6</v>
      </c>
      <c r="L245" s="571">
        <f t="shared" si="89"/>
        <v>6</v>
      </c>
      <c r="M245" s="571">
        <f t="shared" si="89"/>
        <v>1</v>
      </c>
      <c r="N245" s="571">
        <f t="shared" si="89"/>
        <v>38</v>
      </c>
      <c r="O245" s="571">
        <f t="shared" si="89"/>
        <v>204</v>
      </c>
      <c r="P245" s="571">
        <f t="shared" si="89"/>
        <v>283</v>
      </c>
      <c r="Q245" s="572">
        <f t="shared" si="89"/>
        <v>487</v>
      </c>
      <c r="R245" s="571">
        <f t="shared" si="89"/>
        <v>3</v>
      </c>
      <c r="S245" s="571">
        <f t="shared" si="89"/>
        <v>0</v>
      </c>
      <c r="T245" s="572">
        <f t="shared" si="89"/>
        <v>3</v>
      </c>
    </row>
    <row r="246" spans="1:20" ht="25.5" hidden="1" outlineLevel="1">
      <c r="A246" s="924" t="s">
        <v>1670</v>
      </c>
      <c r="B246" s="566" t="s">
        <v>1671</v>
      </c>
      <c r="C246" s="568">
        <v>4</v>
      </c>
      <c r="D246" s="568">
        <v>0</v>
      </c>
      <c r="E246" s="568">
        <v>0</v>
      </c>
      <c r="F246" s="568">
        <v>0</v>
      </c>
      <c r="G246" s="568">
        <v>0</v>
      </c>
      <c r="H246" s="569">
        <v>3</v>
      </c>
      <c r="I246" s="567">
        <v>2</v>
      </c>
      <c r="J246" s="568">
        <v>0</v>
      </c>
      <c r="K246" s="568">
        <v>0</v>
      </c>
      <c r="L246" s="568">
        <v>1</v>
      </c>
      <c r="M246" s="568">
        <v>0</v>
      </c>
      <c r="N246" s="569">
        <v>0</v>
      </c>
      <c r="O246" s="569">
        <f t="shared" ref="O246:O257" si="90">SUM(C246:H246)</f>
        <v>7</v>
      </c>
      <c r="P246" s="570">
        <f t="shared" ref="P246:P257" si="91">SUM(I246:N246)</f>
        <v>3</v>
      </c>
      <c r="Q246" s="569">
        <f t="shared" ref="Q246:Q257" si="92">+P246+O246</f>
        <v>10</v>
      </c>
      <c r="R246" s="569">
        <v>0</v>
      </c>
      <c r="S246" s="569">
        <v>0</v>
      </c>
      <c r="T246" s="569">
        <f t="shared" ref="T246:T257" si="93">+S246+R246</f>
        <v>0</v>
      </c>
    </row>
    <row r="247" spans="1:20" ht="25.5" hidden="1" outlineLevel="1">
      <c r="A247" s="924"/>
      <c r="B247" s="566" t="s">
        <v>1672</v>
      </c>
      <c r="C247" s="570">
        <v>0</v>
      </c>
      <c r="D247" s="570">
        <v>0</v>
      </c>
      <c r="E247" s="570">
        <v>0</v>
      </c>
      <c r="F247" s="570">
        <v>0</v>
      </c>
      <c r="G247" s="570">
        <v>0</v>
      </c>
      <c r="H247" s="569">
        <v>1</v>
      </c>
      <c r="I247" s="570">
        <v>0</v>
      </c>
      <c r="J247" s="570">
        <v>0</v>
      </c>
      <c r="K247" s="570">
        <v>0</v>
      </c>
      <c r="L247" s="570">
        <v>0</v>
      </c>
      <c r="M247" s="570">
        <v>0</v>
      </c>
      <c r="N247" s="570">
        <v>0</v>
      </c>
      <c r="O247" s="569">
        <f>SUM(C247:N247)</f>
        <v>1</v>
      </c>
      <c r="P247" s="570">
        <f t="shared" si="91"/>
        <v>0</v>
      </c>
      <c r="Q247" s="569">
        <f t="shared" si="92"/>
        <v>1</v>
      </c>
      <c r="R247" s="569">
        <v>0</v>
      </c>
      <c r="S247" s="569">
        <v>0</v>
      </c>
      <c r="T247" s="569">
        <f t="shared" si="93"/>
        <v>0</v>
      </c>
    </row>
    <row r="248" spans="1:20" hidden="1" outlineLevel="1">
      <c r="A248" s="924"/>
      <c r="B248" s="566" t="s">
        <v>1673</v>
      </c>
      <c r="C248" s="568">
        <v>0</v>
      </c>
      <c r="D248" s="568">
        <v>0</v>
      </c>
      <c r="E248" s="568">
        <v>0</v>
      </c>
      <c r="F248" s="568">
        <v>0</v>
      </c>
      <c r="G248" s="568">
        <v>0</v>
      </c>
      <c r="H248" s="568">
        <v>0</v>
      </c>
      <c r="I248" s="568">
        <v>0</v>
      </c>
      <c r="J248" s="568">
        <v>0</v>
      </c>
      <c r="K248" s="568">
        <v>0</v>
      </c>
      <c r="L248" s="568">
        <v>0</v>
      </c>
      <c r="M248" s="568">
        <v>0</v>
      </c>
      <c r="N248" s="568">
        <v>0</v>
      </c>
      <c r="O248" s="569">
        <f>SUM(C248:N248)</f>
        <v>0</v>
      </c>
      <c r="P248" s="570">
        <f t="shared" si="91"/>
        <v>0</v>
      </c>
      <c r="Q248" s="569">
        <f t="shared" si="92"/>
        <v>0</v>
      </c>
      <c r="R248" s="569">
        <v>0</v>
      </c>
      <c r="S248" s="569">
        <v>0</v>
      </c>
      <c r="T248" s="569">
        <f t="shared" si="93"/>
        <v>0</v>
      </c>
    </row>
    <row r="249" spans="1:20" ht="25.5" hidden="1" outlineLevel="1">
      <c r="A249" s="924"/>
      <c r="B249" s="566" t="s">
        <v>1674</v>
      </c>
      <c r="C249" s="569">
        <v>9</v>
      </c>
      <c r="D249" s="570">
        <v>0</v>
      </c>
      <c r="E249" s="570">
        <v>0</v>
      </c>
      <c r="F249" s="570">
        <v>2</v>
      </c>
      <c r="G249" s="570">
        <v>0</v>
      </c>
      <c r="H249" s="569">
        <v>4</v>
      </c>
      <c r="I249" s="569">
        <v>5</v>
      </c>
      <c r="J249" s="570">
        <v>1</v>
      </c>
      <c r="K249" s="570">
        <v>0</v>
      </c>
      <c r="L249" s="570">
        <v>0</v>
      </c>
      <c r="M249" s="570">
        <v>0</v>
      </c>
      <c r="N249" s="570">
        <v>1</v>
      </c>
      <c r="O249" s="569">
        <f t="shared" si="90"/>
        <v>15</v>
      </c>
      <c r="P249" s="570">
        <f t="shared" si="91"/>
        <v>7</v>
      </c>
      <c r="Q249" s="569">
        <f t="shared" si="92"/>
        <v>22</v>
      </c>
      <c r="R249" s="569">
        <v>0</v>
      </c>
      <c r="S249" s="569">
        <v>0</v>
      </c>
      <c r="T249" s="569">
        <f t="shared" si="93"/>
        <v>0</v>
      </c>
    </row>
    <row r="250" spans="1:20" ht="25.5" hidden="1" outlineLevel="1" collapsed="1">
      <c r="A250" s="924" t="s">
        <v>1675</v>
      </c>
      <c r="B250" s="566" t="s">
        <v>1676</v>
      </c>
      <c r="C250" s="567">
        <v>6</v>
      </c>
      <c r="D250" s="568">
        <v>0</v>
      </c>
      <c r="E250" s="567">
        <v>0</v>
      </c>
      <c r="F250" s="568">
        <v>1</v>
      </c>
      <c r="G250" s="568">
        <v>0</v>
      </c>
      <c r="H250" s="569">
        <v>3</v>
      </c>
      <c r="I250" s="567">
        <v>11</v>
      </c>
      <c r="J250" s="568">
        <v>0</v>
      </c>
      <c r="K250" s="568">
        <v>1</v>
      </c>
      <c r="L250" s="568">
        <v>0</v>
      </c>
      <c r="M250" s="568">
        <v>0</v>
      </c>
      <c r="N250" s="569">
        <v>2</v>
      </c>
      <c r="O250" s="569">
        <f t="shared" si="90"/>
        <v>10</v>
      </c>
      <c r="P250" s="570">
        <f t="shared" si="91"/>
        <v>14</v>
      </c>
      <c r="Q250" s="569">
        <f t="shared" si="92"/>
        <v>24</v>
      </c>
      <c r="R250" s="569">
        <v>0</v>
      </c>
      <c r="S250" s="569">
        <v>0</v>
      </c>
      <c r="T250" s="569">
        <f t="shared" si="93"/>
        <v>0</v>
      </c>
    </row>
    <row r="251" spans="1:20" ht="25.5" hidden="1" outlineLevel="1">
      <c r="A251" s="924"/>
      <c r="B251" s="566" t="s">
        <v>1677</v>
      </c>
      <c r="C251" s="569">
        <v>35</v>
      </c>
      <c r="D251" s="570">
        <v>0</v>
      </c>
      <c r="E251" s="570">
        <v>0</v>
      </c>
      <c r="F251" s="570">
        <v>2</v>
      </c>
      <c r="G251" s="570">
        <v>0</v>
      </c>
      <c r="H251" s="569">
        <v>6</v>
      </c>
      <c r="I251" s="569">
        <v>73</v>
      </c>
      <c r="J251" s="570">
        <v>1</v>
      </c>
      <c r="K251" s="570">
        <v>2</v>
      </c>
      <c r="L251" s="569">
        <v>3</v>
      </c>
      <c r="M251" s="570">
        <v>1</v>
      </c>
      <c r="N251" s="569">
        <v>9</v>
      </c>
      <c r="O251" s="569">
        <f t="shared" si="90"/>
        <v>43</v>
      </c>
      <c r="P251" s="570">
        <f t="shared" si="91"/>
        <v>89</v>
      </c>
      <c r="Q251" s="569">
        <f t="shared" si="92"/>
        <v>132</v>
      </c>
      <c r="R251" s="569">
        <v>0</v>
      </c>
      <c r="S251" s="569">
        <v>0</v>
      </c>
      <c r="T251" s="569">
        <f t="shared" si="93"/>
        <v>0</v>
      </c>
    </row>
    <row r="252" spans="1:20" hidden="1" outlineLevel="1">
      <c r="A252" s="924"/>
      <c r="B252" s="566" t="s">
        <v>1678</v>
      </c>
      <c r="C252" s="567">
        <v>22</v>
      </c>
      <c r="D252" s="568">
        <v>0</v>
      </c>
      <c r="E252" s="568">
        <v>0</v>
      </c>
      <c r="F252" s="567">
        <v>0</v>
      </c>
      <c r="G252" s="568">
        <v>0</v>
      </c>
      <c r="H252" s="569">
        <v>6</v>
      </c>
      <c r="I252" s="567">
        <v>47</v>
      </c>
      <c r="J252" s="568">
        <v>0</v>
      </c>
      <c r="K252" s="568">
        <v>1</v>
      </c>
      <c r="L252" s="568">
        <v>0</v>
      </c>
      <c r="M252" s="568">
        <v>0</v>
      </c>
      <c r="N252" s="569">
        <v>10</v>
      </c>
      <c r="O252" s="569">
        <f t="shared" si="90"/>
        <v>28</v>
      </c>
      <c r="P252" s="570">
        <f t="shared" si="91"/>
        <v>58</v>
      </c>
      <c r="Q252" s="569">
        <f t="shared" si="92"/>
        <v>86</v>
      </c>
      <c r="R252" s="569">
        <v>0</v>
      </c>
      <c r="S252" s="569">
        <v>0</v>
      </c>
      <c r="T252" s="569">
        <f t="shared" si="93"/>
        <v>0</v>
      </c>
    </row>
    <row r="253" spans="1:20" hidden="1" outlineLevel="1">
      <c r="A253" s="924"/>
      <c r="B253" s="566" t="s">
        <v>1679</v>
      </c>
      <c r="C253" s="569">
        <v>3</v>
      </c>
      <c r="D253" s="570">
        <v>0</v>
      </c>
      <c r="E253" s="569">
        <v>0</v>
      </c>
      <c r="F253" s="570">
        <v>0</v>
      </c>
      <c r="G253" s="570">
        <v>0</v>
      </c>
      <c r="H253" s="569">
        <v>0</v>
      </c>
      <c r="I253" s="569">
        <v>5</v>
      </c>
      <c r="J253" s="570">
        <v>0</v>
      </c>
      <c r="K253" s="570">
        <v>0</v>
      </c>
      <c r="L253" s="570">
        <v>0</v>
      </c>
      <c r="M253" s="570">
        <v>0</v>
      </c>
      <c r="N253" s="569">
        <v>1</v>
      </c>
      <c r="O253" s="569">
        <f t="shared" si="90"/>
        <v>3</v>
      </c>
      <c r="P253" s="570">
        <f t="shared" si="91"/>
        <v>6</v>
      </c>
      <c r="Q253" s="569">
        <f t="shared" si="92"/>
        <v>9</v>
      </c>
      <c r="R253" s="569">
        <v>0</v>
      </c>
      <c r="S253" s="569">
        <v>0</v>
      </c>
      <c r="T253" s="569">
        <f t="shared" si="93"/>
        <v>0</v>
      </c>
    </row>
    <row r="254" spans="1:20" hidden="1" outlineLevel="1">
      <c r="A254" s="924"/>
      <c r="B254" s="566" t="s">
        <v>1680</v>
      </c>
      <c r="C254" s="567">
        <v>23</v>
      </c>
      <c r="D254" s="568">
        <v>0</v>
      </c>
      <c r="E254" s="568">
        <v>0</v>
      </c>
      <c r="F254" s="567">
        <v>2</v>
      </c>
      <c r="G254" s="568">
        <v>0</v>
      </c>
      <c r="H254" s="569">
        <v>3</v>
      </c>
      <c r="I254" s="567">
        <v>25</v>
      </c>
      <c r="J254" s="568">
        <v>0</v>
      </c>
      <c r="K254" s="568">
        <v>1</v>
      </c>
      <c r="L254" s="567">
        <v>1</v>
      </c>
      <c r="M254" s="568">
        <v>0</v>
      </c>
      <c r="N254" s="569">
        <v>2</v>
      </c>
      <c r="O254" s="569">
        <f t="shared" si="90"/>
        <v>28</v>
      </c>
      <c r="P254" s="570">
        <f t="shared" si="91"/>
        <v>29</v>
      </c>
      <c r="Q254" s="569">
        <f t="shared" si="92"/>
        <v>57</v>
      </c>
      <c r="R254" s="569">
        <v>1</v>
      </c>
      <c r="S254" s="569">
        <v>0</v>
      </c>
      <c r="T254" s="569">
        <f t="shared" si="93"/>
        <v>1</v>
      </c>
    </row>
    <row r="255" spans="1:20" hidden="1" outlineLevel="1">
      <c r="A255" s="924"/>
      <c r="B255" s="566" t="s">
        <v>1681</v>
      </c>
      <c r="C255" s="569">
        <v>7</v>
      </c>
      <c r="D255" s="570">
        <v>0</v>
      </c>
      <c r="E255" s="570">
        <v>0</v>
      </c>
      <c r="F255" s="570">
        <v>0</v>
      </c>
      <c r="G255" s="570">
        <v>0</v>
      </c>
      <c r="H255" s="570">
        <v>0</v>
      </c>
      <c r="I255" s="569">
        <v>7</v>
      </c>
      <c r="J255" s="570">
        <v>0</v>
      </c>
      <c r="K255" s="570">
        <v>1</v>
      </c>
      <c r="L255" s="570">
        <v>0</v>
      </c>
      <c r="M255" s="570">
        <v>0</v>
      </c>
      <c r="N255" s="570">
        <v>1</v>
      </c>
      <c r="O255" s="569">
        <f t="shared" si="90"/>
        <v>7</v>
      </c>
      <c r="P255" s="570">
        <f t="shared" si="91"/>
        <v>9</v>
      </c>
      <c r="Q255" s="569">
        <f t="shared" si="92"/>
        <v>16</v>
      </c>
      <c r="R255" s="569">
        <v>0</v>
      </c>
      <c r="S255" s="569">
        <v>0</v>
      </c>
      <c r="T255" s="569">
        <f t="shared" si="93"/>
        <v>0</v>
      </c>
    </row>
    <row r="256" spans="1:20" ht="25.5" hidden="1" outlineLevel="1">
      <c r="A256" s="924"/>
      <c r="B256" s="566" t="s">
        <v>1682</v>
      </c>
      <c r="C256" s="568">
        <v>1</v>
      </c>
      <c r="D256" s="568">
        <v>0</v>
      </c>
      <c r="E256" s="568">
        <v>0</v>
      </c>
      <c r="F256" s="568">
        <v>0</v>
      </c>
      <c r="G256" s="568">
        <v>0</v>
      </c>
      <c r="H256" s="568">
        <v>0</v>
      </c>
      <c r="I256" s="567">
        <v>1</v>
      </c>
      <c r="J256" s="568">
        <v>0</v>
      </c>
      <c r="K256" s="568">
        <v>0</v>
      </c>
      <c r="L256" s="568">
        <v>0</v>
      </c>
      <c r="M256" s="568">
        <v>0</v>
      </c>
      <c r="N256" s="568">
        <v>1</v>
      </c>
      <c r="O256" s="569">
        <f t="shared" si="90"/>
        <v>1</v>
      </c>
      <c r="P256" s="570">
        <f t="shared" si="91"/>
        <v>2</v>
      </c>
      <c r="Q256" s="569">
        <f t="shared" si="92"/>
        <v>3</v>
      </c>
      <c r="R256" s="569">
        <v>0</v>
      </c>
      <c r="S256" s="569">
        <v>0</v>
      </c>
      <c r="T256" s="569">
        <f t="shared" si="93"/>
        <v>0</v>
      </c>
    </row>
    <row r="257" spans="1:20" ht="25.5" hidden="1" outlineLevel="1">
      <c r="A257" s="926"/>
      <c r="B257" s="586" t="s">
        <v>1683</v>
      </c>
      <c r="C257" s="580">
        <v>45</v>
      </c>
      <c r="D257" s="580">
        <v>0</v>
      </c>
      <c r="E257" s="580">
        <v>3</v>
      </c>
      <c r="F257" s="580">
        <v>0</v>
      </c>
      <c r="G257" s="580">
        <v>1</v>
      </c>
      <c r="H257" s="580">
        <v>12</v>
      </c>
      <c r="I257" s="580">
        <v>54</v>
      </c>
      <c r="J257" s="587">
        <v>0</v>
      </c>
      <c r="K257" s="580">
        <v>0</v>
      </c>
      <c r="L257" s="580">
        <v>1</v>
      </c>
      <c r="M257" s="580">
        <v>0</v>
      </c>
      <c r="N257" s="580">
        <v>11</v>
      </c>
      <c r="O257" s="580">
        <f t="shared" si="90"/>
        <v>61</v>
      </c>
      <c r="P257" s="587">
        <f t="shared" si="91"/>
        <v>66</v>
      </c>
      <c r="Q257" s="580">
        <f t="shared" si="92"/>
        <v>127</v>
      </c>
      <c r="R257" s="580">
        <v>2</v>
      </c>
      <c r="S257" s="580">
        <v>0</v>
      </c>
      <c r="T257" s="580">
        <f t="shared" si="93"/>
        <v>2</v>
      </c>
    </row>
    <row r="258" spans="1:20" ht="17.100000000000001" customHeight="1" collapsed="1">
      <c r="A258" s="923" t="s">
        <v>1684</v>
      </c>
      <c r="B258" s="923"/>
      <c r="C258" s="571">
        <f>SUM(C259:C264)</f>
        <v>140</v>
      </c>
      <c r="D258" s="571">
        <f t="shared" ref="D258:T258" si="94">SUM(D259:D264)</f>
        <v>4</v>
      </c>
      <c r="E258" s="571">
        <f t="shared" si="94"/>
        <v>8</v>
      </c>
      <c r="F258" s="571">
        <f t="shared" si="94"/>
        <v>9</v>
      </c>
      <c r="G258" s="571">
        <f t="shared" si="94"/>
        <v>1</v>
      </c>
      <c r="H258" s="571">
        <f t="shared" si="94"/>
        <v>62</v>
      </c>
      <c r="I258" s="571">
        <f t="shared" si="94"/>
        <v>42</v>
      </c>
      <c r="J258" s="571">
        <f t="shared" si="94"/>
        <v>2</v>
      </c>
      <c r="K258" s="571">
        <f t="shared" si="94"/>
        <v>0</v>
      </c>
      <c r="L258" s="571">
        <f t="shared" si="94"/>
        <v>3</v>
      </c>
      <c r="M258" s="571">
        <f t="shared" si="94"/>
        <v>1</v>
      </c>
      <c r="N258" s="571">
        <f t="shared" si="94"/>
        <v>10</v>
      </c>
      <c r="O258" s="571">
        <f t="shared" si="94"/>
        <v>224</v>
      </c>
      <c r="P258" s="571">
        <f t="shared" si="94"/>
        <v>58</v>
      </c>
      <c r="Q258" s="572">
        <f t="shared" si="94"/>
        <v>282</v>
      </c>
      <c r="R258" s="571">
        <f t="shared" si="94"/>
        <v>4</v>
      </c>
      <c r="S258" s="571">
        <f t="shared" si="94"/>
        <v>1</v>
      </c>
      <c r="T258" s="572">
        <f t="shared" si="94"/>
        <v>5</v>
      </c>
    </row>
    <row r="259" spans="1:20" ht="25.5" hidden="1" outlineLevel="1">
      <c r="A259" s="925" t="s">
        <v>1685</v>
      </c>
      <c r="B259" s="581" t="s">
        <v>1686</v>
      </c>
      <c r="C259" s="582">
        <v>44</v>
      </c>
      <c r="D259" s="582">
        <v>2</v>
      </c>
      <c r="E259" s="582">
        <v>1</v>
      </c>
      <c r="F259" s="582">
        <v>4</v>
      </c>
      <c r="G259" s="582">
        <v>0</v>
      </c>
      <c r="H259" s="584">
        <v>17</v>
      </c>
      <c r="I259" s="582">
        <v>17</v>
      </c>
      <c r="J259" s="582">
        <v>1</v>
      </c>
      <c r="K259" s="583">
        <v>0</v>
      </c>
      <c r="L259" s="582">
        <v>1</v>
      </c>
      <c r="M259" s="583">
        <v>0</v>
      </c>
      <c r="N259" s="584">
        <v>7</v>
      </c>
      <c r="O259" s="584">
        <f t="shared" ref="O259:O264" si="95">SUM(C259:H259)</f>
        <v>68</v>
      </c>
      <c r="P259" s="585">
        <f t="shared" ref="P259:P264" si="96">SUM(I259:N259)</f>
        <v>26</v>
      </c>
      <c r="Q259" s="584">
        <f t="shared" ref="Q259:Q264" si="97">+P259+O259</f>
        <v>94</v>
      </c>
      <c r="R259" s="584">
        <v>3</v>
      </c>
      <c r="S259" s="584">
        <v>1</v>
      </c>
      <c r="T259" s="584">
        <f t="shared" ref="T259:T264" si="98">+S259+R259</f>
        <v>4</v>
      </c>
    </row>
    <row r="260" spans="1:20" ht="25.5" hidden="1" outlineLevel="1">
      <c r="A260" s="924"/>
      <c r="B260" s="566" t="s">
        <v>1687</v>
      </c>
      <c r="C260" s="569">
        <v>4</v>
      </c>
      <c r="D260" s="570">
        <v>0</v>
      </c>
      <c r="E260" s="570">
        <v>0</v>
      </c>
      <c r="F260" s="569">
        <v>0</v>
      </c>
      <c r="G260" s="570">
        <v>0</v>
      </c>
      <c r="H260" s="569">
        <v>1</v>
      </c>
      <c r="I260" s="569">
        <v>12</v>
      </c>
      <c r="J260" s="570">
        <v>0</v>
      </c>
      <c r="K260" s="570">
        <v>0</v>
      </c>
      <c r="L260" s="570">
        <v>1</v>
      </c>
      <c r="M260" s="570">
        <v>1</v>
      </c>
      <c r="N260" s="569">
        <v>1</v>
      </c>
      <c r="O260" s="569">
        <f t="shared" si="95"/>
        <v>5</v>
      </c>
      <c r="P260" s="570">
        <f t="shared" si="96"/>
        <v>15</v>
      </c>
      <c r="Q260" s="569">
        <f t="shared" si="97"/>
        <v>20</v>
      </c>
      <c r="R260" s="569">
        <v>0</v>
      </c>
      <c r="S260" s="569">
        <v>0</v>
      </c>
      <c r="T260" s="569">
        <f t="shared" si="98"/>
        <v>0</v>
      </c>
    </row>
    <row r="261" spans="1:20" ht="25.5" hidden="1" outlineLevel="1">
      <c r="A261" s="924"/>
      <c r="B261" s="566" t="s">
        <v>1688</v>
      </c>
      <c r="C261" s="567">
        <v>12</v>
      </c>
      <c r="D261" s="568">
        <v>0</v>
      </c>
      <c r="E261" s="568">
        <v>2</v>
      </c>
      <c r="F261" s="568">
        <v>1</v>
      </c>
      <c r="G261" s="568">
        <v>0</v>
      </c>
      <c r="H261" s="569">
        <v>2</v>
      </c>
      <c r="I261" s="567">
        <v>4</v>
      </c>
      <c r="J261" s="567">
        <v>1</v>
      </c>
      <c r="K261" s="568">
        <v>0</v>
      </c>
      <c r="L261" s="568">
        <v>0</v>
      </c>
      <c r="M261" s="568">
        <v>0</v>
      </c>
      <c r="N261" s="569">
        <v>0</v>
      </c>
      <c r="O261" s="569">
        <f t="shared" si="95"/>
        <v>17</v>
      </c>
      <c r="P261" s="570">
        <f t="shared" si="96"/>
        <v>5</v>
      </c>
      <c r="Q261" s="569">
        <f t="shared" si="97"/>
        <v>22</v>
      </c>
      <c r="R261" s="569">
        <v>1</v>
      </c>
      <c r="S261" s="569">
        <v>0</v>
      </c>
      <c r="T261" s="569">
        <f t="shared" si="98"/>
        <v>1</v>
      </c>
    </row>
    <row r="262" spans="1:20" ht="11.25" hidden="1" customHeight="1" outlineLevel="1">
      <c r="A262" s="924" t="s">
        <v>1689</v>
      </c>
      <c r="B262" s="566" t="s">
        <v>1690</v>
      </c>
      <c r="C262" s="569">
        <v>49</v>
      </c>
      <c r="D262" s="569">
        <v>2</v>
      </c>
      <c r="E262" s="569">
        <v>2</v>
      </c>
      <c r="F262" s="569">
        <v>3</v>
      </c>
      <c r="G262" s="569">
        <v>1</v>
      </c>
      <c r="H262" s="569">
        <v>27</v>
      </c>
      <c r="I262" s="569">
        <v>4</v>
      </c>
      <c r="J262" s="570">
        <v>0</v>
      </c>
      <c r="K262" s="569">
        <v>0</v>
      </c>
      <c r="L262" s="570">
        <v>1</v>
      </c>
      <c r="M262" s="570">
        <v>0</v>
      </c>
      <c r="N262" s="569">
        <v>0</v>
      </c>
      <c r="O262" s="569">
        <f t="shared" si="95"/>
        <v>84</v>
      </c>
      <c r="P262" s="570">
        <f t="shared" si="96"/>
        <v>5</v>
      </c>
      <c r="Q262" s="569">
        <f t="shared" si="97"/>
        <v>89</v>
      </c>
      <c r="R262" s="569">
        <v>0</v>
      </c>
      <c r="S262" s="569">
        <v>0</v>
      </c>
      <c r="T262" s="569">
        <f t="shared" si="98"/>
        <v>0</v>
      </c>
    </row>
    <row r="263" spans="1:20" hidden="1" outlineLevel="1">
      <c r="A263" s="924"/>
      <c r="B263" s="566" t="s">
        <v>1691</v>
      </c>
      <c r="C263" s="567">
        <v>11</v>
      </c>
      <c r="D263" s="567">
        <v>0</v>
      </c>
      <c r="E263" s="568">
        <v>1</v>
      </c>
      <c r="F263" s="568">
        <v>0</v>
      </c>
      <c r="G263" s="568">
        <v>0</v>
      </c>
      <c r="H263" s="569">
        <v>6</v>
      </c>
      <c r="I263" s="567">
        <v>4</v>
      </c>
      <c r="J263" s="568">
        <v>0</v>
      </c>
      <c r="K263" s="568">
        <v>0</v>
      </c>
      <c r="L263" s="568">
        <v>0</v>
      </c>
      <c r="M263" s="568">
        <v>0</v>
      </c>
      <c r="N263" s="569">
        <v>1</v>
      </c>
      <c r="O263" s="569">
        <f t="shared" si="95"/>
        <v>18</v>
      </c>
      <c r="P263" s="570">
        <f t="shared" si="96"/>
        <v>5</v>
      </c>
      <c r="Q263" s="569">
        <f t="shared" si="97"/>
        <v>23</v>
      </c>
      <c r="R263" s="569">
        <v>0</v>
      </c>
      <c r="S263" s="569">
        <v>0</v>
      </c>
      <c r="T263" s="569">
        <f t="shared" si="98"/>
        <v>0</v>
      </c>
    </row>
    <row r="264" spans="1:20" ht="25.5" hidden="1" outlineLevel="1">
      <c r="A264" s="926"/>
      <c r="B264" s="586" t="s">
        <v>1692</v>
      </c>
      <c r="C264" s="580">
        <v>20</v>
      </c>
      <c r="D264" s="580">
        <v>0</v>
      </c>
      <c r="E264" s="580">
        <v>2</v>
      </c>
      <c r="F264" s="580">
        <v>1</v>
      </c>
      <c r="G264" s="587">
        <v>0</v>
      </c>
      <c r="H264" s="580">
        <v>9</v>
      </c>
      <c r="I264" s="580">
        <v>1</v>
      </c>
      <c r="J264" s="587">
        <v>0</v>
      </c>
      <c r="K264" s="587">
        <v>0</v>
      </c>
      <c r="L264" s="580">
        <v>0</v>
      </c>
      <c r="M264" s="587">
        <v>0</v>
      </c>
      <c r="N264" s="580">
        <v>1</v>
      </c>
      <c r="O264" s="580">
        <f t="shared" si="95"/>
        <v>32</v>
      </c>
      <c r="P264" s="587">
        <f t="shared" si="96"/>
        <v>2</v>
      </c>
      <c r="Q264" s="580">
        <f t="shared" si="97"/>
        <v>34</v>
      </c>
      <c r="R264" s="580">
        <v>0</v>
      </c>
      <c r="S264" s="580">
        <v>0</v>
      </c>
      <c r="T264" s="580">
        <f t="shared" si="98"/>
        <v>0</v>
      </c>
    </row>
    <row r="265" spans="1:20" ht="17.100000000000001" customHeight="1" collapsed="1">
      <c r="A265" s="927" t="s">
        <v>1693</v>
      </c>
      <c r="B265" s="927"/>
      <c r="C265" s="588">
        <f>SUM(C266:C272)</f>
        <v>805</v>
      </c>
      <c r="D265" s="588">
        <f t="shared" ref="D265:T265" si="99">SUM(D266:D272)</f>
        <v>27</v>
      </c>
      <c r="E265" s="588">
        <f t="shared" si="99"/>
        <v>45</v>
      </c>
      <c r="F265" s="588">
        <f t="shared" si="99"/>
        <v>49</v>
      </c>
      <c r="G265" s="588">
        <f t="shared" si="99"/>
        <v>18</v>
      </c>
      <c r="H265" s="588">
        <f t="shared" si="99"/>
        <v>366</v>
      </c>
      <c r="I265" s="588">
        <f t="shared" si="99"/>
        <v>335</v>
      </c>
      <c r="J265" s="588">
        <f t="shared" si="99"/>
        <v>14</v>
      </c>
      <c r="K265" s="588">
        <f t="shared" si="99"/>
        <v>14</v>
      </c>
      <c r="L265" s="588">
        <f t="shared" si="99"/>
        <v>13</v>
      </c>
      <c r="M265" s="588">
        <f t="shared" si="99"/>
        <v>10</v>
      </c>
      <c r="N265" s="588">
        <f t="shared" si="99"/>
        <v>98</v>
      </c>
      <c r="O265" s="588">
        <f t="shared" si="99"/>
        <v>1310</v>
      </c>
      <c r="P265" s="588">
        <f t="shared" si="99"/>
        <v>484</v>
      </c>
      <c r="Q265" s="589">
        <f t="shared" si="99"/>
        <v>1794</v>
      </c>
      <c r="R265" s="588">
        <f t="shared" si="99"/>
        <v>14</v>
      </c>
      <c r="S265" s="588">
        <f t="shared" si="99"/>
        <v>1</v>
      </c>
      <c r="T265" s="589">
        <f t="shared" si="99"/>
        <v>15</v>
      </c>
    </row>
    <row r="266" spans="1:20" ht="11.25" hidden="1" customHeight="1" outlineLevel="1">
      <c r="A266" s="925" t="s">
        <v>1694</v>
      </c>
      <c r="B266" s="581" t="s">
        <v>1695</v>
      </c>
      <c r="C266" s="582">
        <v>0</v>
      </c>
      <c r="D266" s="583">
        <v>0</v>
      </c>
      <c r="E266" s="582">
        <v>0</v>
      </c>
      <c r="F266" s="582">
        <v>0</v>
      </c>
      <c r="G266" s="583">
        <v>0</v>
      </c>
      <c r="H266" s="584">
        <v>0</v>
      </c>
      <c r="I266" s="582">
        <v>1</v>
      </c>
      <c r="J266" s="583">
        <v>0</v>
      </c>
      <c r="K266" s="583">
        <v>0</v>
      </c>
      <c r="L266" s="583">
        <v>0</v>
      </c>
      <c r="M266" s="583">
        <v>0</v>
      </c>
      <c r="N266" s="583">
        <v>0</v>
      </c>
      <c r="O266" s="584">
        <f t="shared" ref="O266:O272" si="100">SUM(C266:H266)</f>
        <v>0</v>
      </c>
      <c r="P266" s="585">
        <f t="shared" ref="P266:P272" si="101">SUM(I266:N266)</f>
        <v>1</v>
      </c>
      <c r="Q266" s="584">
        <f t="shared" ref="Q266:Q272" si="102">+P266+O266</f>
        <v>1</v>
      </c>
      <c r="R266" s="584">
        <v>0</v>
      </c>
      <c r="S266" s="584">
        <v>0</v>
      </c>
      <c r="T266" s="584">
        <f t="shared" ref="T266:T272" si="103">+S266+R266</f>
        <v>0</v>
      </c>
    </row>
    <row r="267" spans="1:20" ht="25.5" hidden="1" outlineLevel="1">
      <c r="A267" s="924"/>
      <c r="B267" s="566" t="s">
        <v>1696</v>
      </c>
      <c r="C267" s="569">
        <v>17</v>
      </c>
      <c r="D267" s="570">
        <v>0</v>
      </c>
      <c r="E267" s="570">
        <v>0</v>
      </c>
      <c r="F267" s="569">
        <v>0</v>
      </c>
      <c r="G267" s="570">
        <v>1</v>
      </c>
      <c r="H267" s="569">
        <v>6</v>
      </c>
      <c r="I267" s="569">
        <v>3</v>
      </c>
      <c r="J267" s="570">
        <v>0</v>
      </c>
      <c r="K267" s="570">
        <v>0</v>
      </c>
      <c r="L267" s="570">
        <v>0</v>
      </c>
      <c r="M267" s="570">
        <v>0</v>
      </c>
      <c r="N267" s="570">
        <v>0</v>
      </c>
      <c r="O267" s="569">
        <f t="shared" si="100"/>
        <v>24</v>
      </c>
      <c r="P267" s="570">
        <f t="shared" si="101"/>
        <v>3</v>
      </c>
      <c r="Q267" s="569">
        <f t="shared" si="102"/>
        <v>27</v>
      </c>
      <c r="R267" s="569">
        <v>0</v>
      </c>
      <c r="S267" s="569">
        <v>0</v>
      </c>
      <c r="T267" s="569">
        <f t="shared" si="103"/>
        <v>0</v>
      </c>
    </row>
    <row r="268" spans="1:20" ht="25.5" hidden="1" outlineLevel="1">
      <c r="A268" s="924"/>
      <c r="B268" s="566" t="s">
        <v>1697</v>
      </c>
      <c r="C268" s="568">
        <v>4</v>
      </c>
      <c r="D268" s="568">
        <v>0</v>
      </c>
      <c r="E268" s="568">
        <v>0</v>
      </c>
      <c r="F268" s="567">
        <v>0</v>
      </c>
      <c r="G268" s="568">
        <v>0</v>
      </c>
      <c r="H268" s="569">
        <v>1</v>
      </c>
      <c r="I268" s="568">
        <v>2</v>
      </c>
      <c r="J268" s="568">
        <v>0</v>
      </c>
      <c r="K268" s="568">
        <v>0</v>
      </c>
      <c r="L268" s="568">
        <v>0</v>
      </c>
      <c r="M268" s="568">
        <v>0</v>
      </c>
      <c r="N268" s="569">
        <v>0</v>
      </c>
      <c r="O268" s="569">
        <f t="shared" si="100"/>
        <v>5</v>
      </c>
      <c r="P268" s="570">
        <f t="shared" si="101"/>
        <v>2</v>
      </c>
      <c r="Q268" s="569">
        <f t="shared" si="102"/>
        <v>7</v>
      </c>
      <c r="R268" s="569">
        <v>0</v>
      </c>
      <c r="S268" s="569">
        <v>0</v>
      </c>
      <c r="T268" s="569">
        <f t="shared" si="103"/>
        <v>0</v>
      </c>
    </row>
    <row r="269" spans="1:20" ht="25.5" hidden="1" outlineLevel="1">
      <c r="A269" s="924"/>
      <c r="B269" s="566" t="s">
        <v>1698</v>
      </c>
      <c r="C269" s="569">
        <v>1</v>
      </c>
      <c r="D269" s="570">
        <v>0</v>
      </c>
      <c r="E269" s="570">
        <v>0</v>
      </c>
      <c r="F269" s="570">
        <v>0</v>
      </c>
      <c r="G269" s="570">
        <v>0</v>
      </c>
      <c r="H269" s="570">
        <v>0</v>
      </c>
      <c r="I269" s="570">
        <v>1</v>
      </c>
      <c r="J269" s="570">
        <v>0</v>
      </c>
      <c r="K269" s="570">
        <v>0</v>
      </c>
      <c r="L269" s="570">
        <v>0</v>
      </c>
      <c r="M269" s="570">
        <v>0</v>
      </c>
      <c r="N269" s="570">
        <v>0</v>
      </c>
      <c r="O269" s="569">
        <f t="shared" si="100"/>
        <v>1</v>
      </c>
      <c r="P269" s="570">
        <f t="shared" si="101"/>
        <v>1</v>
      </c>
      <c r="Q269" s="569">
        <f t="shared" si="102"/>
        <v>2</v>
      </c>
      <c r="R269" s="569">
        <v>0</v>
      </c>
      <c r="S269" s="569">
        <v>0</v>
      </c>
      <c r="T269" s="569">
        <f t="shared" si="103"/>
        <v>0</v>
      </c>
    </row>
    <row r="270" spans="1:20" ht="25.5" hidden="1" outlineLevel="1">
      <c r="A270" s="924"/>
      <c r="B270" s="566" t="s">
        <v>1699</v>
      </c>
      <c r="C270" s="567">
        <v>21</v>
      </c>
      <c r="D270" s="568">
        <v>0</v>
      </c>
      <c r="E270" s="568">
        <v>1</v>
      </c>
      <c r="F270" s="567">
        <v>0</v>
      </c>
      <c r="G270" s="568">
        <v>0</v>
      </c>
      <c r="H270" s="569">
        <v>5</v>
      </c>
      <c r="I270" s="567">
        <v>7</v>
      </c>
      <c r="J270" s="568">
        <v>0</v>
      </c>
      <c r="K270" s="567">
        <v>1</v>
      </c>
      <c r="L270" s="568">
        <v>0</v>
      </c>
      <c r="M270" s="568">
        <v>1</v>
      </c>
      <c r="N270" s="569">
        <v>3</v>
      </c>
      <c r="O270" s="569">
        <f t="shared" si="100"/>
        <v>27</v>
      </c>
      <c r="P270" s="570">
        <f t="shared" si="101"/>
        <v>12</v>
      </c>
      <c r="Q270" s="569">
        <f t="shared" si="102"/>
        <v>39</v>
      </c>
      <c r="R270" s="569">
        <v>0</v>
      </c>
      <c r="S270" s="569">
        <v>0</v>
      </c>
      <c r="T270" s="569">
        <f t="shared" si="103"/>
        <v>0</v>
      </c>
    </row>
    <row r="271" spans="1:20" ht="25.5" hidden="1" outlineLevel="1">
      <c r="A271" s="924"/>
      <c r="B271" s="566" t="s">
        <v>1700</v>
      </c>
      <c r="C271" s="569">
        <v>186</v>
      </c>
      <c r="D271" s="569">
        <v>7</v>
      </c>
      <c r="E271" s="569">
        <v>15</v>
      </c>
      <c r="F271" s="569">
        <v>17</v>
      </c>
      <c r="G271" s="569">
        <v>4</v>
      </c>
      <c r="H271" s="569">
        <v>113</v>
      </c>
      <c r="I271" s="569">
        <v>74</v>
      </c>
      <c r="J271" s="569">
        <v>3</v>
      </c>
      <c r="K271" s="569">
        <v>3</v>
      </c>
      <c r="L271" s="569">
        <v>3</v>
      </c>
      <c r="M271" s="569">
        <v>0</v>
      </c>
      <c r="N271" s="569">
        <v>23</v>
      </c>
      <c r="O271" s="569">
        <f t="shared" si="100"/>
        <v>342</v>
      </c>
      <c r="P271" s="570">
        <f t="shared" si="101"/>
        <v>106</v>
      </c>
      <c r="Q271" s="569">
        <f t="shared" si="102"/>
        <v>448</v>
      </c>
      <c r="R271" s="569">
        <v>3</v>
      </c>
      <c r="S271" s="569">
        <v>0</v>
      </c>
      <c r="T271" s="569">
        <f t="shared" si="103"/>
        <v>3</v>
      </c>
    </row>
    <row r="272" spans="1:20" ht="25.5" hidden="1" outlineLevel="1">
      <c r="A272" s="924"/>
      <c r="B272" s="566" t="s">
        <v>1701</v>
      </c>
      <c r="C272" s="567">
        <v>576</v>
      </c>
      <c r="D272" s="567">
        <v>20</v>
      </c>
      <c r="E272" s="567">
        <v>29</v>
      </c>
      <c r="F272" s="567">
        <v>32</v>
      </c>
      <c r="G272" s="567">
        <v>13</v>
      </c>
      <c r="H272" s="569">
        <v>241</v>
      </c>
      <c r="I272" s="567">
        <v>247</v>
      </c>
      <c r="J272" s="568">
        <v>11</v>
      </c>
      <c r="K272" s="567">
        <v>10</v>
      </c>
      <c r="L272" s="567">
        <v>10</v>
      </c>
      <c r="M272" s="567">
        <v>9</v>
      </c>
      <c r="N272" s="569">
        <v>72</v>
      </c>
      <c r="O272" s="569">
        <f t="shared" si="100"/>
        <v>911</v>
      </c>
      <c r="P272" s="570">
        <f t="shared" si="101"/>
        <v>359</v>
      </c>
      <c r="Q272" s="569">
        <f t="shared" si="102"/>
        <v>1270</v>
      </c>
      <c r="R272" s="569">
        <v>11</v>
      </c>
      <c r="S272" s="580">
        <v>1</v>
      </c>
      <c r="T272" s="580">
        <f t="shared" si="103"/>
        <v>12</v>
      </c>
    </row>
    <row r="273" spans="1:20" ht="24.75" customHeight="1" collapsed="1">
      <c r="A273" s="921"/>
      <c r="B273" s="921"/>
      <c r="C273" s="562"/>
      <c r="D273" s="562"/>
      <c r="E273" s="562"/>
      <c r="F273" s="562"/>
      <c r="G273" s="562"/>
      <c r="H273" s="562"/>
      <c r="I273" s="562"/>
      <c r="J273" s="562"/>
      <c r="K273" s="562"/>
      <c r="L273" s="562"/>
      <c r="M273" s="562"/>
      <c r="N273" s="562"/>
      <c r="O273" s="562"/>
      <c r="P273" s="562"/>
      <c r="Q273" s="562"/>
      <c r="R273" s="562"/>
      <c r="S273" s="917" t="s">
        <v>2975</v>
      </c>
      <c r="T273" s="917"/>
    </row>
    <row r="274" spans="1:20" ht="39.75" customHeight="1">
      <c r="A274" s="928" t="s">
        <v>2912</v>
      </c>
      <c r="B274" s="928"/>
      <c r="C274" s="918" t="s">
        <v>2907</v>
      </c>
      <c r="D274" s="919"/>
      <c r="E274" s="919"/>
      <c r="F274" s="919"/>
      <c r="G274" s="919"/>
      <c r="H274" s="919"/>
      <c r="I274" s="919"/>
      <c r="J274" s="919"/>
      <c r="K274" s="919"/>
      <c r="L274" s="919"/>
      <c r="M274" s="919"/>
      <c r="N274" s="919"/>
      <c r="O274" s="919"/>
      <c r="P274" s="919"/>
      <c r="Q274" s="920"/>
      <c r="R274" s="935" t="s">
        <v>3222</v>
      </c>
      <c r="S274" s="936"/>
      <c r="T274" s="936"/>
    </row>
    <row r="275" spans="1:20" ht="17.25" customHeight="1">
      <c r="A275" s="929"/>
      <c r="B275" s="929"/>
      <c r="C275" s="932" t="s">
        <v>2977</v>
      </c>
      <c r="D275" s="932"/>
      <c r="E275" s="932"/>
      <c r="F275" s="932"/>
      <c r="G275" s="932"/>
      <c r="H275" s="932"/>
      <c r="I275" s="932" t="s">
        <v>2978</v>
      </c>
      <c r="J275" s="932"/>
      <c r="K275" s="932"/>
      <c r="L275" s="932"/>
      <c r="M275" s="932"/>
      <c r="N275" s="932"/>
      <c r="O275" s="918" t="s">
        <v>2143</v>
      </c>
      <c r="P275" s="919"/>
      <c r="Q275" s="920"/>
      <c r="R275" s="937"/>
      <c r="S275" s="938"/>
      <c r="T275" s="938"/>
    </row>
    <row r="276" spans="1:20" ht="76.5" customHeight="1">
      <c r="A276" s="930"/>
      <c r="B276" s="930"/>
      <c r="C276" s="555" t="s">
        <v>2992</v>
      </c>
      <c r="D276" s="555" t="s">
        <v>2993</v>
      </c>
      <c r="E276" s="555" t="s">
        <v>2896</v>
      </c>
      <c r="F276" s="555" t="s">
        <v>2897</v>
      </c>
      <c r="G276" s="555" t="s">
        <v>2898</v>
      </c>
      <c r="H276" s="555" t="s">
        <v>2994</v>
      </c>
      <c r="I276" s="555" t="s">
        <v>2992</v>
      </c>
      <c r="J276" s="555" t="s">
        <v>2993</v>
      </c>
      <c r="K276" s="555" t="s">
        <v>2896</v>
      </c>
      <c r="L276" s="555" t="s">
        <v>2897</v>
      </c>
      <c r="M276" s="555" t="s">
        <v>2898</v>
      </c>
      <c r="N276" s="555" t="s">
        <v>2994</v>
      </c>
      <c r="O276" s="556" t="s">
        <v>3161</v>
      </c>
      <c r="P276" s="556" t="s">
        <v>3162</v>
      </c>
      <c r="Q276" s="556" t="s">
        <v>1010</v>
      </c>
      <c r="R276" s="639" t="s">
        <v>3223</v>
      </c>
      <c r="S276" s="639" t="s">
        <v>3224</v>
      </c>
      <c r="T276" s="640" t="s">
        <v>3225</v>
      </c>
    </row>
    <row r="277" spans="1:20" ht="18" customHeight="1">
      <c r="A277" s="921" t="s">
        <v>1702</v>
      </c>
      <c r="B277" s="921"/>
      <c r="C277" s="562">
        <f>C278+C296+C310+C316</f>
        <v>7170</v>
      </c>
      <c r="D277" s="562">
        <f t="shared" ref="D277:T277" si="104">D278+D296+D310+D316</f>
        <v>135</v>
      </c>
      <c r="E277" s="562">
        <f t="shared" si="104"/>
        <v>268</v>
      </c>
      <c r="F277" s="562">
        <f t="shared" si="104"/>
        <v>381</v>
      </c>
      <c r="G277" s="562">
        <f t="shared" si="104"/>
        <v>94</v>
      </c>
      <c r="H277" s="562">
        <f t="shared" si="104"/>
        <v>2564</v>
      </c>
      <c r="I277" s="562">
        <f t="shared" si="104"/>
        <v>3191</v>
      </c>
      <c r="J277" s="562">
        <f t="shared" si="104"/>
        <v>73</v>
      </c>
      <c r="K277" s="562">
        <f t="shared" si="104"/>
        <v>143</v>
      </c>
      <c r="L277" s="562">
        <f t="shared" si="104"/>
        <v>160</v>
      </c>
      <c r="M277" s="562">
        <f t="shared" si="104"/>
        <v>44</v>
      </c>
      <c r="N277" s="562">
        <f t="shared" si="104"/>
        <v>724</v>
      </c>
      <c r="O277" s="562">
        <f t="shared" si="104"/>
        <v>10612</v>
      </c>
      <c r="P277" s="562">
        <f t="shared" si="104"/>
        <v>4335</v>
      </c>
      <c r="Q277" s="562">
        <f t="shared" si="104"/>
        <v>14947</v>
      </c>
      <c r="R277" s="562">
        <f t="shared" si="104"/>
        <v>91</v>
      </c>
      <c r="S277" s="562">
        <f t="shared" si="104"/>
        <v>9</v>
      </c>
      <c r="T277" s="562">
        <f t="shared" si="104"/>
        <v>100</v>
      </c>
    </row>
    <row r="278" spans="1:20" ht="18" customHeight="1">
      <c r="A278" s="923" t="s">
        <v>1703</v>
      </c>
      <c r="B278" s="923"/>
      <c r="C278" s="565">
        <f>SUM(C279:C295)</f>
        <v>2306</v>
      </c>
      <c r="D278" s="565">
        <f t="shared" ref="D278:T278" si="105">SUM(D279:D295)</f>
        <v>46</v>
      </c>
      <c r="E278" s="565">
        <f t="shared" si="105"/>
        <v>90</v>
      </c>
      <c r="F278" s="565">
        <f t="shared" si="105"/>
        <v>131</v>
      </c>
      <c r="G278" s="565">
        <f t="shared" si="105"/>
        <v>27</v>
      </c>
      <c r="H278" s="565">
        <f t="shared" si="105"/>
        <v>854</v>
      </c>
      <c r="I278" s="565">
        <f t="shared" si="105"/>
        <v>1412</v>
      </c>
      <c r="J278" s="565">
        <f t="shared" si="105"/>
        <v>38</v>
      </c>
      <c r="K278" s="565">
        <f t="shared" si="105"/>
        <v>70</v>
      </c>
      <c r="L278" s="565">
        <f t="shared" si="105"/>
        <v>76</v>
      </c>
      <c r="M278" s="565">
        <f t="shared" si="105"/>
        <v>20</v>
      </c>
      <c r="N278" s="565">
        <f t="shared" si="105"/>
        <v>315</v>
      </c>
      <c r="O278" s="565">
        <f t="shared" si="105"/>
        <v>3454</v>
      </c>
      <c r="P278" s="565">
        <f t="shared" si="105"/>
        <v>1931</v>
      </c>
      <c r="Q278" s="562">
        <f t="shared" si="105"/>
        <v>5385</v>
      </c>
      <c r="R278" s="565">
        <f t="shared" si="105"/>
        <v>32</v>
      </c>
      <c r="S278" s="565">
        <f t="shared" si="105"/>
        <v>3</v>
      </c>
      <c r="T278" s="562">
        <f t="shared" si="105"/>
        <v>35</v>
      </c>
    </row>
    <row r="279" spans="1:20" ht="11.25" hidden="1" customHeight="1" outlineLevel="1">
      <c r="A279" s="924" t="s">
        <v>1704</v>
      </c>
      <c r="B279" s="566" t="s">
        <v>1705</v>
      </c>
      <c r="C279" s="569">
        <v>360</v>
      </c>
      <c r="D279" s="569">
        <v>8</v>
      </c>
      <c r="E279" s="569">
        <v>10</v>
      </c>
      <c r="F279" s="569">
        <v>15</v>
      </c>
      <c r="G279" s="569">
        <v>3</v>
      </c>
      <c r="H279" s="569">
        <v>62</v>
      </c>
      <c r="I279" s="569">
        <v>750</v>
      </c>
      <c r="J279" s="569">
        <v>24</v>
      </c>
      <c r="K279" s="569">
        <v>46</v>
      </c>
      <c r="L279" s="569">
        <v>35</v>
      </c>
      <c r="M279" s="569">
        <v>11</v>
      </c>
      <c r="N279" s="569">
        <v>133</v>
      </c>
      <c r="O279" s="569">
        <f t="shared" ref="O279:O295" si="106">SUM(C279:H279)</f>
        <v>458</v>
      </c>
      <c r="P279" s="570">
        <f t="shared" ref="P279:P295" si="107">SUM(I279:N279)</f>
        <v>999</v>
      </c>
      <c r="Q279" s="569">
        <f t="shared" ref="Q279:Q295" si="108">+P279+O279</f>
        <v>1457</v>
      </c>
      <c r="R279" s="569">
        <v>4</v>
      </c>
      <c r="S279" s="569">
        <v>1</v>
      </c>
      <c r="T279" s="569">
        <f t="shared" ref="T279:T295" si="109">+S279+R279</f>
        <v>5</v>
      </c>
    </row>
    <row r="280" spans="1:20" ht="25.5" hidden="1" outlineLevel="1">
      <c r="A280" s="924"/>
      <c r="B280" s="566" t="s">
        <v>1706</v>
      </c>
      <c r="C280" s="567">
        <v>31</v>
      </c>
      <c r="D280" s="567">
        <v>0</v>
      </c>
      <c r="E280" s="568">
        <v>0</v>
      </c>
      <c r="F280" s="567">
        <v>1</v>
      </c>
      <c r="G280" s="568">
        <v>0</v>
      </c>
      <c r="H280" s="569">
        <v>13</v>
      </c>
      <c r="I280" s="567">
        <v>4</v>
      </c>
      <c r="J280" s="568">
        <v>0</v>
      </c>
      <c r="K280" s="568">
        <v>0</v>
      </c>
      <c r="L280" s="568">
        <v>1</v>
      </c>
      <c r="M280" s="568">
        <v>0</v>
      </c>
      <c r="N280" s="569">
        <v>1</v>
      </c>
      <c r="O280" s="569">
        <f t="shared" si="106"/>
        <v>45</v>
      </c>
      <c r="P280" s="570">
        <f t="shared" si="107"/>
        <v>6</v>
      </c>
      <c r="Q280" s="569">
        <f t="shared" si="108"/>
        <v>51</v>
      </c>
      <c r="R280" s="569">
        <v>2</v>
      </c>
      <c r="S280" s="569">
        <v>0</v>
      </c>
      <c r="T280" s="569">
        <f t="shared" si="109"/>
        <v>2</v>
      </c>
    </row>
    <row r="281" spans="1:20" hidden="1" outlineLevel="1">
      <c r="A281" s="924"/>
      <c r="B281" s="566" t="s">
        <v>1707</v>
      </c>
      <c r="C281" s="570">
        <v>9</v>
      </c>
      <c r="D281" s="570">
        <v>0</v>
      </c>
      <c r="E281" s="570">
        <v>0</v>
      </c>
      <c r="F281" s="570">
        <v>1</v>
      </c>
      <c r="G281" s="570">
        <v>0</v>
      </c>
      <c r="H281" s="569">
        <v>1</v>
      </c>
      <c r="I281" s="569">
        <v>5</v>
      </c>
      <c r="J281" s="570">
        <v>0</v>
      </c>
      <c r="K281" s="570">
        <v>0</v>
      </c>
      <c r="L281" s="570">
        <v>1</v>
      </c>
      <c r="M281" s="570">
        <v>0</v>
      </c>
      <c r="N281" s="570">
        <v>0</v>
      </c>
      <c r="O281" s="569">
        <f t="shared" si="106"/>
        <v>11</v>
      </c>
      <c r="P281" s="570">
        <f t="shared" si="107"/>
        <v>6</v>
      </c>
      <c r="Q281" s="569">
        <f t="shared" si="108"/>
        <v>17</v>
      </c>
      <c r="R281" s="569">
        <v>0</v>
      </c>
      <c r="S281" s="569">
        <v>0</v>
      </c>
      <c r="T281" s="569">
        <f t="shared" si="109"/>
        <v>0</v>
      </c>
    </row>
    <row r="282" spans="1:20" hidden="1" outlineLevel="1">
      <c r="A282" s="566" t="s">
        <v>1708</v>
      </c>
      <c r="B282" s="566" t="s">
        <v>1709</v>
      </c>
      <c r="C282" s="567">
        <v>475</v>
      </c>
      <c r="D282" s="567">
        <v>6</v>
      </c>
      <c r="E282" s="567">
        <v>27</v>
      </c>
      <c r="F282" s="567">
        <v>37</v>
      </c>
      <c r="G282" s="567">
        <v>8</v>
      </c>
      <c r="H282" s="569">
        <v>164</v>
      </c>
      <c r="I282" s="567">
        <v>109</v>
      </c>
      <c r="J282" s="567">
        <v>1</v>
      </c>
      <c r="K282" s="567">
        <v>1</v>
      </c>
      <c r="L282" s="567">
        <v>8</v>
      </c>
      <c r="M282" s="567">
        <v>0</v>
      </c>
      <c r="N282" s="569">
        <v>40</v>
      </c>
      <c r="O282" s="569">
        <f t="shared" si="106"/>
        <v>717</v>
      </c>
      <c r="P282" s="570">
        <f t="shared" si="107"/>
        <v>159</v>
      </c>
      <c r="Q282" s="569">
        <f t="shared" si="108"/>
        <v>876</v>
      </c>
      <c r="R282" s="569">
        <v>3</v>
      </c>
      <c r="S282" s="569">
        <v>0</v>
      </c>
      <c r="T282" s="569">
        <f t="shared" si="109"/>
        <v>3</v>
      </c>
    </row>
    <row r="283" spans="1:20" hidden="1" outlineLevel="1">
      <c r="A283" s="924" t="s">
        <v>1710</v>
      </c>
      <c r="B283" s="566" t="s">
        <v>1711</v>
      </c>
      <c r="C283" s="569">
        <v>520</v>
      </c>
      <c r="D283" s="569">
        <v>10</v>
      </c>
      <c r="E283" s="569">
        <v>20</v>
      </c>
      <c r="F283" s="569">
        <v>32</v>
      </c>
      <c r="G283" s="569">
        <v>2</v>
      </c>
      <c r="H283" s="569">
        <v>136</v>
      </c>
      <c r="I283" s="569">
        <v>240</v>
      </c>
      <c r="J283" s="569">
        <v>5</v>
      </c>
      <c r="K283" s="569">
        <v>3</v>
      </c>
      <c r="L283" s="569">
        <v>10</v>
      </c>
      <c r="M283" s="569">
        <v>3</v>
      </c>
      <c r="N283" s="569">
        <v>36</v>
      </c>
      <c r="O283" s="569">
        <f t="shared" si="106"/>
        <v>720</v>
      </c>
      <c r="P283" s="570">
        <f t="shared" si="107"/>
        <v>297</v>
      </c>
      <c r="Q283" s="569">
        <f t="shared" si="108"/>
        <v>1017</v>
      </c>
      <c r="R283" s="569">
        <v>3</v>
      </c>
      <c r="S283" s="569">
        <v>0</v>
      </c>
      <c r="T283" s="569">
        <f t="shared" si="109"/>
        <v>3</v>
      </c>
    </row>
    <row r="284" spans="1:20" hidden="1" outlineLevel="1">
      <c r="A284" s="924"/>
      <c r="B284" s="566" t="s">
        <v>1712</v>
      </c>
      <c r="C284" s="567">
        <v>109</v>
      </c>
      <c r="D284" s="567">
        <v>0</v>
      </c>
      <c r="E284" s="568">
        <v>6</v>
      </c>
      <c r="F284" s="567">
        <v>3</v>
      </c>
      <c r="G284" s="567">
        <v>0</v>
      </c>
      <c r="H284" s="569">
        <v>23</v>
      </c>
      <c r="I284" s="567">
        <v>31</v>
      </c>
      <c r="J284" s="568">
        <v>0</v>
      </c>
      <c r="K284" s="567">
        <v>1</v>
      </c>
      <c r="L284" s="568">
        <v>3</v>
      </c>
      <c r="M284" s="568">
        <v>0</v>
      </c>
      <c r="N284" s="569">
        <v>8</v>
      </c>
      <c r="O284" s="569">
        <f t="shared" si="106"/>
        <v>141</v>
      </c>
      <c r="P284" s="570">
        <f t="shared" si="107"/>
        <v>43</v>
      </c>
      <c r="Q284" s="569">
        <f t="shared" si="108"/>
        <v>184</v>
      </c>
      <c r="R284" s="569">
        <v>0</v>
      </c>
      <c r="S284" s="569">
        <v>0</v>
      </c>
      <c r="T284" s="569">
        <f t="shared" si="109"/>
        <v>0</v>
      </c>
    </row>
    <row r="285" spans="1:20" ht="11.25" hidden="1" customHeight="1" outlineLevel="1">
      <c r="A285" s="924" t="s">
        <v>1713</v>
      </c>
      <c r="B285" s="566" t="s">
        <v>1714</v>
      </c>
      <c r="C285" s="569">
        <v>6</v>
      </c>
      <c r="D285" s="570">
        <v>0</v>
      </c>
      <c r="E285" s="570">
        <v>0</v>
      </c>
      <c r="F285" s="570">
        <v>0</v>
      </c>
      <c r="G285" s="570">
        <v>0</v>
      </c>
      <c r="H285" s="569">
        <v>3</v>
      </c>
      <c r="I285" s="569">
        <v>5</v>
      </c>
      <c r="J285" s="570">
        <v>0</v>
      </c>
      <c r="K285" s="570">
        <v>0</v>
      </c>
      <c r="L285" s="570">
        <v>0</v>
      </c>
      <c r="M285" s="570">
        <v>0</v>
      </c>
      <c r="N285" s="569">
        <v>3</v>
      </c>
      <c r="O285" s="569">
        <f t="shared" si="106"/>
        <v>9</v>
      </c>
      <c r="P285" s="570">
        <f t="shared" si="107"/>
        <v>8</v>
      </c>
      <c r="Q285" s="569">
        <f t="shared" si="108"/>
        <v>17</v>
      </c>
      <c r="R285" s="569">
        <v>0</v>
      </c>
      <c r="S285" s="569">
        <v>0</v>
      </c>
      <c r="T285" s="569">
        <f t="shared" si="109"/>
        <v>0</v>
      </c>
    </row>
    <row r="286" spans="1:20" ht="25.5" hidden="1" outlineLevel="1">
      <c r="A286" s="924"/>
      <c r="B286" s="566" t="s">
        <v>1715</v>
      </c>
      <c r="C286" s="567">
        <v>0</v>
      </c>
      <c r="D286" s="568">
        <v>0</v>
      </c>
      <c r="E286" s="568">
        <v>0</v>
      </c>
      <c r="F286" s="568">
        <v>0</v>
      </c>
      <c r="G286" s="568">
        <v>0</v>
      </c>
      <c r="H286" s="568">
        <v>0</v>
      </c>
      <c r="I286" s="567">
        <v>6</v>
      </c>
      <c r="J286" s="568">
        <v>0</v>
      </c>
      <c r="K286" s="567">
        <v>1</v>
      </c>
      <c r="L286" s="568">
        <v>0</v>
      </c>
      <c r="M286" s="568">
        <v>0</v>
      </c>
      <c r="N286" s="569">
        <v>0</v>
      </c>
      <c r="O286" s="569">
        <f t="shared" si="106"/>
        <v>0</v>
      </c>
      <c r="P286" s="570">
        <f t="shared" si="107"/>
        <v>7</v>
      </c>
      <c r="Q286" s="569">
        <f t="shared" si="108"/>
        <v>7</v>
      </c>
      <c r="R286" s="569">
        <v>0</v>
      </c>
      <c r="S286" s="569">
        <v>1</v>
      </c>
      <c r="T286" s="569">
        <f t="shared" si="109"/>
        <v>1</v>
      </c>
    </row>
    <row r="287" spans="1:20" ht="38.25" hidden="1" outlineLevel="1">
      <c r="A287" s="924" t="s">
        <v>1716</v>
      </c>
      <c r="B287" s="566" t="s">
        <v>1717</v>
      </c>
      <c r="C287" s="569">
        <v>105</v>
      </c>
      <c r="D287" s="569">
        <v>0</v>
      </c>
      <c r="E287" s="569">
        <v>0</v>
      </c>
      <c r="F287" s="569">
        <v>6</v>
      </c>
      <c r="G287" s="570">
        <v>2</v>
      </c>
      <c r="H287" s="569">
        <v>23</v>
      </c>
      <c r="I287" s="569">
        <v>102</v>
      </c>
      <c r="J287" s="569">
        <v>1</v>
      </c>
      <c r="K287" s="569">
        <v>8</v>
      </c>
      <c r="L287" s="569">
        <v>10</v>
      </c>
      <c r="M287" s="569">
        <v>2</v>
      </c>
      <c r="N287" s="569">
        <v>31</v>
      </c>
      <c r="O287" s="569">
        <f t="shared" si="106"/>
        <v>136</v>
      </c>
      <c r="P287" s="570">
        <f t="shared" si="107"/>
        <v>154</v>
      </c>
      <c r="Q287" s="569">
        <f t="shared" si="108"/>
        <v>290</v>
      </c>
      <c r="R287" s="569">
        <v>2</v>
      </c>
      <c r="S287" s="569">
        <v>0</v>
      </c>
      <c r="T287" s="569">
        <f t="shared" si="109"/>
        <v>2</v>
      </c>
    </row>
    <row r="288" spans="1:20" ht="25.5" hidden="1" outlineLevel="1">
      <c r="A288" s="924"/>
      <c r="B288" s="566" t="s">
        <v>1718</v>
      </c>
      <c r="C288" s="568">
        <v>1</v>
      </c>
      <c r="D288" s="568">
        <v>0</v>
      </c>
      <c r="E288" s="568">
        <v>0</v>
      </c>
      <c r="F288" s="568">
        <v>0</v>
      </c>
      <c r="G288" s="568">
        <v>0</v>
      </c>
      <c r="H288" s="568">
        <v>1</v>
      </c>
      <c r="I288" s="567">
        <v>4</v>
      </c>
      <c r="J288" s="568">
        <v>0</v>
      </c>
      <c r="K288" s="568">
        <v>0</v>
      </c>
      <c r="L288" s="568">
        <v>0</v>
      </c>
      <c r="M288" s="568">
        <v>0</v>
      </c>
      <c r="N288" s="568">
        <v>1</v>
      </c>
      <c r="O288" s="569">
        <f t="shared" si="106"/>
        <v>2</v>
      </c>
      <c r="P288" s="570">
        <f t="shared" si="107"/>
        <v>5</v>
      </c>
      <c r="Q288" s="569">
        <f t="shared" si="108"/>
        <v>7</v>
      </c>
      <c r="R288" s="569">
        <v>0</v>
      </c>
      <c r="S288" s="569">
        <v>0</v>
      </c>
      <c r="T288" s="569">
        <f t="shared" si="109"/>
        <v>0</v>
      </c>
    </row>
    <row r="289" spans="1:20" ht="25.5" hidden="1" outlineLevel="1">
      <c r="A289" s="924"/>
      <c r="B289" s="566" t="s">
        <v>1719</v>
      </c>
      <c r="C289" s="569">
        <v>97</v>
      </c>
      <c r="D289" s="569">
        <v>3</v>
      </c>
      <c r="E289" s="569">
        <v>4</v>
      </c>
      <c r="F289" s="569">
        <v>8</v>
      </c>
      <c r="G289" s="569">
        <v>3</v>
      </c>
      <c r="H289" s="569">
        <v>64</v>
      </c>
      <c r="I289" s="569">
        <v>32</v>
      </c>
      <c r="J289" s="569">
        <v>2</v>
      </c>
      <c r="K289" s="569">
        <v>2</v>
      </c>
      <c r="L289" s="569">
        <v>0</v>
      </c>
      <c r="M289" s="569">
        <v>0</v>
      </c>
      <c r="N289" s="569">
        <v>19</v>
      </c>
      <c r="O289" s="569">
        <f t="shared" si="106"/>
        <v>179</v>
      </c>
      <c r="P289" s="570">
        <f t="shared" si="107"/>
        <v>55</v>
      </c>
      <c r="Q289" s="569">
        <f t="shared" si="108"/>
        <v>234</v>
      </c>
      <c r="R289" s="569">
        <v>3</v>
      </c>
      <c r="S289" s="569">
        <v>0</v>
      </c>
      <c r="T289" s="569">
        <f t="shared" si="109"/>
        <v>3</v>
      </c>
    </row>
    <row r="290" spans="1:20" ht="25.5" hidden="1" outlineLevel="1">
      <c r="A290" s="924" t="s">
        <v>1720</v>
      </c>
      <c r="B290" s="566" t="s">
        <v>1721</v>
      </c>
      <c r="C290" s="568">
        <v>1</v>
      </c>
      <c r="D290" s="568">
        <v>0</v>
      </c>
      <c r="E290" s="568">
        <v>0</v>
      </c>
      <c r="F290" s="568">
        <v>0</v>
      </c>
      <c r="G290" s="568">
        <v>0</v>
      </c>
      <c r="H290" s="569">
        <v>0</v>
      </c>
      <c r="I290" s="568">
        <v>0</v>
      </c>
      <c r="J290" s="568">
        <v>0</v>
      </c>
      <c r="K290" s="568">
        <v>0</v>
      </c>
      <c r="L290" s="568">
        <v>0</v>
      </c>
      <c r="M290" s="568">
        <v>0</v>
      </c>
      <c r="N290" s="568">
        <v>0</v>
      </c>
      <c r="O290" s="569">
        <f t="shared" si="106"/>
        <v>1</v>
      </c>
      <c r="P290" s="570">
        <f t="shared" si="107"/>
        <v>0</v>
      </c>
      <c r="Q290" s="569">
        <f t="shared" si="108"/>
        <v>1</v>
      </c>
      <c r="R290" s="569">
        <v>0</v>
      </c>
      <c r="S290" s="569">
        <v>0</v>
      </c>
      <c r="T290" s="569">
        <f t="shared" si="109"/>
        <v>0</v>
      </c>
    </row>
    <row r="291" spans="1:20" ht="25.5" hidden="1" outlineLevel="1">
      <c r="A291" s="924"/>
      <c r="B291" s="566" t="s">
        <v>1722</v>
      </c>
      <c r="C291" s="570">
        <v>3</v>
      </c>
      <c r="D291" s="570">
        <v>0</v>
      </c>
      <c r="E291" s="570">
        <v>0</v>
      </c>
      <c r="F291" s="570">
        <v>0</v>
      </c>
      <c r="G291" s="570">
        <v>0</v>
      </c>
      <c r="H291" s="569">
        <v>2</v>
      </c>
      <c r="I291" s="569">
        <v>2</v>
      </c>
      <c r="J291" s="570">
        <v>0</v>
      </c>
      <c r="K291" s="569">
        <v>0</v>
      </c>
      <c r="L291" s="570">
        <v>0</v>
      </c>
      <c r="M291" s="570">
        <v>0</v>
      </c>
      <c r="N291" s="569">
        <v>1</v>
      </c>
      <c r="O291" s="569">
        <f t="shared" si="106"/>
        <v>5</v>
      </c>
      <c r="P291" s="570">
        <f t="shared" si="107"/>
        <v>3</v>
      </c>
      <c r="Q291" s="569">
        <f t="shared" si="108"/>
        <v>8</v>
      </c>
      <c r="R291" s="569">
        <v>0</v>
      </c>
      <c r="S291" s="569">
        <v>0</v>
      </c>
      <c r="T291" s="569">
        <f t="shared" si="109"/>
        <v>0</v>
      </c>
    </row>
    <row r="292" spans="1:20" ht="25.5" hidden="1" outlineLevel="1">
      <c r="A292" s="924"/>
      <c r="B292" s="566" t="s">
        <v>1723</v>
      </c>
      <c r="C292" s="568">
        <v>0</v>
      </c>
      <c r="D292" s="568">
        <v>0</v>
      </c>
      <c r="E292" s="568">
        <v>0</v>
      </c>
      <c r="F292" s="568">
        <v>0</v>
      </c>
      <c r="G292" s="568">
        <v>0</v>
      </c>
      <c r="H292" s="568">
        <v>0</v>
      </c>
      <c r="I292" s="568">
        <v>0</v>
      </c>
      <c r="J292" s="568">
        <v>0</v>
      </c>
      <c r="K292" s="568">
        <v>0</v>
      </c>
      <c r="L292" s="568">
        <v>0</v>
      </c>
      <c r="M292" s="568">
        <v>0</v>
      </c>
      <c r="N292" s="568">
        <v>0</v>
      </c>
      <c r="O292" s="569">
        <f>SUM(C292:N292)</f>
        <v>0</v>
      </c>
      <c r="P292" s="570">
        <f t="shared" si="107"/>
        <v>0</v>
      </c>
      <c r="Q292" s="569">
        <f t="shared" si="108"/>
        <v>0</v>
      </c>
      <c r="R292" s="569">
        <v>0</v>
      </c>
      <c r="S292" s="569">
        <v>0</v>
      </c>
      <c r="T292" s="569">
        <f t="shared" si="109"/>
        <v>0</v>
      </c>
    </row>
    <row r="293" spans="1:20" ht="25.5" hidden="1" outlineLevel="1">
      <c r="A293" s="924"/>
      <c r="B293" s="566" t="s">
        <v>1724</v>
      </c>
      <c r="C293" s="569">
        <v>3</v>
      </c>
      <c r="D293" s="570">
        <v>0</v>
      </c>
      <c r="E293" s="570">
        <v>0</v>
      </c>
      <c r="F293" s="570">
        <v>0</v>
      </c>
      <c r="G293" s="570">
        <v>0</v>
      </c>
      <c r="H293" s="569">
        <v>2</v>
      </c>
      <c r="I293" s="570">
        <v>0</v>
      </c>
      <c r="J293" s="570">
        <v>0</v>
      </c>
      <c r="K293" s="570">
        <v>0</v>
      </c>
      <c r="L293" s="570">
        <v>0</v>
      </c>
      <c r="M293" s="570">
        <v>0</v>
      </c>
      <c r="N293" s="570">
        <v>0</v>
      </c>
      <c r="O293" s="569">
        <f>SUM(C293:N293)</f>
        <v>5</v>
      </c>
      <c r="P293" s="570">
        <f t="shared" si="107"/>
        <v>0</v>
      </c>
      <c r="Q293" s="569">
        <f t="shared" si="108"/>
        <v>5</v>
      </c>
      <c r="R293" s="569">
        <v>0</v>
      </c>
      <c r="S293" s="569">
        <v>0</v>
      </c>
      <c r="T293" s="569">
        <f t="shared" si="109"/>
        <v>0</v>
      </c>
    </row>
    <row r="294" spans="1:20" hidden="1" outlineLevel="1">
      <c r="A294" s="924"/>
      <c r="B294" s="566" t="s">
        <v>1725</v>
      </c>
      <c r="C294" s="568">
        <v>4</v>
      </c>
      <c r="D294" s="568">
        <v>0</v>
      </c>
      <c r="E294" s="568">
        <v>0</v>
      </c>
      <c r="F294" s="567">
        <v>0</v>
      </c>
      <c r="G294" s="568">
        <v>0</v>
      </c>
      <c r="H294" s="568">
        <v>0</v>
      </c>
      <c r="I294" s="568">
        <v>0</v>
      </c>
      <c r="J294" s="568">
        <v>0</v>
      </c>
      <c r="K294" s="568">
        <v>0</v>
      </c>
      <c r="L294" s="568">
        <v>0</v>
      </c>
      <c r="M294" s="568">
        <v>0</v>
      </c>
      <c r="N294" s="568">
        <v>0</v>
      </c>
      <c r="O294" s="569">
        <f>SUM(C294:N294)</f>
        <v>4</v>
      </c>
      <c r="P294" s="570">
        <f t="shared" si="107"/>
        <v>0</v>
      </c>
      <c r="Q294" s="569">
        <f t="shared" si="108"/>
        <v>4</v>
      </c>
      <c r="R294" s="569">
        <v>0</v>
      </c>
      <c r="S294" s="569">
        <v>0</v>
      </c>
      <c r="T294" s="569">
        <f t="shared" si="109"/>
        <v>0</v>
      </c>
    </row>
    <row r="295" spans="1:20" ht="25.5" hidden="1" outlineLevel="1">
      <c r="A295" s="924"/>
      <c r="B295" s="566" t="s">
        <v>1726</v>
      </c>
      <c r="C295" s="569">
        <v>582</v>
      </c>
      <c r="D295" s="569">
        <v>19</v>
      </c>
      <c r="E295" s="569">
        <v>23</v>
      </c>
      <c r="F295" s="569">
        <v>28</v>
      </c>
      <c r="G295" s="569">
        <v>9</v>
      </c>
      <c r="H295" s="569">
        <v>360</v>
      </c>
      <c r="I295" s="569">
        <v>122</v>
      </c>
      <c r="J295" s="569">
        <v>5</v>
      </c>
      <c r="K295" s="569">
        <v>8</v>
      </c>
      <c r="L295" s="569">
        <v>8</v>
      </c>
      <c r="M295" s="569">
        <v>4</v>
      </c>
      <c r="N295" s="569">
        <v>42</v>
      </c>
      <c r="O295" s="569">
        <f t="shared" si="106"/>
        <v>1021</v>
      </c>
      <c r="P295" s="570">
        <f t="shared" si="107"/>
        <v>189</v>
      </c>
      <c r="Q295" s="569">
        <f t="shared" si="108"/>
        <v>1210</v>
      </c>
      <c r="R295" s="569">
        <v>15</v>
      </c>
      <c r="S295" s="569">
        <v>1</v>
      </c>
      <c r="T295" s="569">
        <f t="shared" si="109"/>
        <v>16</v>
      </c>
    </row>
    <row r="296" spans="1:20" ht="18" customHeight="1" collapsed="1">
      <c r="A296" s="923" t="s">
        <v>1727</v>
      </c>
      <c r="B296" s="923"/>
      <c r="C296" s="571">
        <f>SUM(C297:C309)</f>
        <v>3954</v>
      </c>
      <c r="D296" s="571">
        <f t="shared" ref="D296:T296" si="110">SUM(D297:D309)</f>
        <v>73</v>
      </c>
      <c r="E296" s="571">
        <f t="shared" si="110"/>
        <v>147</v>
      </c>
      <c r="F296" s="571">
        <f t="shared" si="110"/>
        <v>207</v>
      </c>
      <c r="G296" s="571">
        <f t="shared" si="110"/>
        <v>59</v>
      </c>
      <c r="H296" s="571">
        <f t="shared" si="110"/>
        <v>1411</v>
      </c>
      <c r="I296" s="571">
        <f t="shared" si="110"/>
        <v>1537</v>
      </c>
      <c r="J296" s="571">
        <f t="shared" si="110"/>
        <v>29</v>
      </c>
      <c r="K296" s="571">
        <f t="shared" si="110"/>
        <v>60</v>
      </c>
      <c r="L296" s="571">
        <f t="shared" si="110"/>
        <v>79</v>
      </c>
      <c r="M296" s="571">
        <f t="shared" si="110"/>
        <v>21</v>
      </c>
      <c r="N296" s="571">
        <f t="shared" si="110"/>
        <v>378</v>
      </c>
      <c r="O296" s="571">
        <f t="shared" si="110"/>
        <v>5851</v>
      </c>
      <c r="P296" s="571">
        <f t="shared" si="110"/>
        <v>2104</v>
      </c>
      <c r="Q296" s="572">
        <f t="shared" si="110"/>
        <v>7955</v>
      </c>
      <c r="R296" s="571">
        <f t="shared" si="110"/>
        <v>40</v>
      </c>
      <c r="S296" s="571">
        <f t="shared" si="110"/>
        <v>6</v>
      </c>
      <c r="T296" s="572">
        <f t="shared" si="110"/>
        <v>46</v>
      </c>
    </row>
    <row r="297" spans="1:20" ht="38.25" hidden="1" outlineLevel="1">
      <c r="A297" s="924" t="s">
        <v>1728</v>
      </c>
      <c r="B297" s="566" t="s">
        <v>1729</v>
      </c>
      <c r="C297" s="567">
        <v>22</v>
      </c>
      <c r="D297" s="568">
        <v>0</v>
      </c>
      <c r="E297" s="567">
        <v>0</v>
      </c>
      <c r="F297" s="567">
        <v>1</v>
      </c>
      <c r="G297" s="568">
        <v>0</v>
      </c>
      <c r="H297" s="569">
        <v>10</v>
      </c>
      <c r="I297" s="567">
        <v>7</v>
      </c>
      <c r="J297" s="567">
        <v>0</v>
      </c>
      <c r="K297" s="568">
        <v>1</v>
      </c>
      <c r="L297" s="568">
        <v>1</v>
      </c>
      <c r="M297" s="568">
        <v>0</v>
      </c>
      <c r="N297" s="569">
        <v>3</v>
      </c>
      <c r="O297" s="569">
        <f t="shared" ref="O297:O309" si="111">SUM(C297:H297)</f>
        <v>33</v>
      </c>
      <c r="P297" s="570">
        <f t="shared" ref="P297:P309" si="112">SUM(I297:N297)</f>
        <v>12</v>
      </c>
      <c r="Q297" s="569">
        <f t="shared" ref="Q297:Q309" si="113">+P297+O297</f>
        <v>45</v>
      </c>
      <c r="R297" s="569">
        <v>1</v>
      </c>
      <c r="S297" s="569">
        <v>0</v>
      </c>
      <c r="T297" s="569">
        <f t="shared" ref="T297:T309" si="114">+S297+R297</f>
        <v>1</v>
      </c>
    </row>
    <row r="298" spans="1:20" ht="25.5" hidden="1" outlineLevel="1">
      <c r="A298" s="924"/>
      <c r="B298" s="566" t="s">
        <v>1730</v>
      </c>
      <c r="C298" s="569">
        <v>40</v>
      </c>
      <c r="D298" s="570">
        <v>0</v>
      </c>
      <c r="E298" s="569">
        <v>0</v>
      </c>
      <c r="F298" s="570">
        <v>0</v>
      </c>
      <c r="G298" s="570">
        <v>0</v>
      </c>
      <c r="H298" s="569">
        <v>17</v>
      </c>
      <c r="I298" s="570">
        <v>0</v>
      </c>
      <c r="J298" s="570">
        <v>0</v>
      </c>
      <c r="K298" s="569">
        <v>0</v>
      </c>
      <c r="L298" s="570">
        <v>0</v>
      </c>
      <c r="M298" s="570">
        <v>0</v>
      </c>
      <c r="N298" s="570">
        <v>0</v>
      </c>
      <c r="O298" s="569">
        <f t="shared" si="111"/>
        <v>57</v>
      </c>
      <c r="P298" s="570">
        <f t="shared" si="112"/>
        <v>0</v>
      </c>
      <c r="Q298" s="569">
        <f t="shared" si="113"/>
        <v>57</v>
      </c>
      <c r="R298" s="569">
        <v>1</v>
      </c>
      <c r="S298" s="569">
        <v>0</v>
      </c>
      <c r="T298" s="569">
        <f t="shared" si="114"/>
        <v>1</v>
      </c>
    </row>
    <row r="299" spans="1:20" ht="25.5" hidden="1" outlineLevel="1">
      <c r="A299" s="924" t="s">
        <v>1731</v>
      </c>
      <c r="B299" s="566" t="s">
        <v>1732</v>
      </c>
      <c r="C299" s="567">
        <v>168</v>
      </c>
      <c r="D299" s="567">
        <v>1</v>
      </c>
      <c r="E299" s="567">
        <v>9</v>
      </c>
      <c r="F299" s="567">
        <v>10</v>
      </c>
      <c r="G299" s="568">
        <v>2</v>
      </c>
      <c r="H299" s="569">
        <v>95</v>
      </c>
      <c r="I299" s="567">
        <v>48</v>
      </c>
      <c r="J299" s="567">
        <v>1</v>
      </c>
      <c r="K299" s="567">
        <v>0</v>
      </c>
      <c r="L299" s="567">
        <v>8</v>
      </c>
      <c r="M299" s="567">
        <v>1</v>
      </c>
      <c r="N299" s="569">
        <v>22</v>
      </c>
      <c r="O299" s="569">
        <f t="shared" si="111"/>
        <v>285</v>
      </c>
      <c r="P299" s="570">
        <f t="shared" si="112"/>
        <v>80</v>
      </c>
      <c r="Q299" s="569">
        <f t="shared" si="113"/>
        <v>365</v>
      </c>
      <c r="R299" s="569">
        <v>0</v>
      </c>
      <c r="S299" s="569">
        <v>0</v>
      </c>
      <c r="T299" s="569">
        <f t="shared" si="114"/>
        <v>0</v>
      </c>
    </row>
    <row r="300" spans="1:20" ht="25.5" hidden="1" outlineLevel="1">
      <c r="A300" s="924"/>
      <c r="B300" s="566" t="s">
        <v>1733</v>
      </c>
      <c r="C300" s="569">
        <v>93</v>
      </c>
      <c r="D300" s="570">
        <v>2</v>
      </c>
      <c r="E300" s="569">
        <v>7</v>
      </c>
      <c r="F300" s="569">
        <v>7</v>
      </c>
      <c r="G300" s="570">
        <v>0</v>
      </c>
      <c r="H300" s="569">
        <v>33</v>
      </c>
      <c r="I300" s="569">
        <v>56</v>
      </c>
      <c r="J300" s="570">
        <v>1</v>
      </c>
      <c r="K300" s="569">
        <v>2</v>
      </c>
      <c r="L300" s="569">
        <v>0</v>
      </c>
      <c r="M300" s="570">
        <v>1</v>
      </c>
      <c r="N300" s="569">
        <v>9</v>
      </c>
      <c r="O300" s="569">
        <f t="shared" si="111"/>
        <v>142</v>
      </c>
      <c r="P300" s="570">
        <f t="shared" si="112"/>
        <v>69</v>
      </c>
      <c r="Q300" s="569">
        <f t="shared" si="113"/>
        <v>211</v>
      </c>
      <c r="R300" s="569">
        <v>0</v>
      </c>
      <c r="S300" s="569">
        <v>0</v>
      </c>
      <c r="T300" s="569">
        <f t="shared" si="114"/>
        <v>0</v>
      </c>
    </row>
    <row r="301" spans="1:20" ht="25.5" hidden="1" outlineLevel="1">
      <c r="A301" s="924"/>
      <c r="B301" s="566" t="s">
        <v>1734</v>
      </c>
      <c r="C301" s="567">
        <v>2333</v>
      </c>
      <c r="D301" s="567">
        <v>39</v>
      </c>
      <c r="E301" s="567">
        <v>83</v>
      </c>
      <c r="F301" s="567">
        <v>116</v>
      </c>
      <c r="G301" s="567">
        <v>30</v>
      </c>
      <c r="H301" s="569">
        <v>713</v>
      </c>
      <c r="I301" s="567">
        <v>1004</v>
      </c>
      <c r="J301" s="567">
        <v>15</v>
      </c>
      <c r="K301" s="567">
        <v>40</v>
      </c>
      <c r="L301" s="567">
        <v>53</v>
      </c>
      <c r="M301" s="567">
        <v>15</v>
      </c>
      <c r="N301" s="569">
        <v>246</v>
      </c>
      <c r="O301" s="569">
        <f t="shared" si="111"/>
        <v>3314</v>
      </c>
      <c r="P301" s="570">
        <f t="shared" si="112"/>
        <v>1373</v>
      </c>
      <c r="Q301" s="569">
        <f t="shared" si="113"/>
        <v>4687</v>
      </c>
      <c r="R301" s="569">
        <v>13</v>
      </c>
      <c r="S301" s="569">
        <v>2</v>
      </c>
      <c r="T301" s="569">
        <f t="shared" si="114"/>
        <v>15</v>
      </c>
    </row>
    <row r="302" spans="1:20" hidden="1" outlineLevel="1">
      <c r="A302" s="566" t="s">
        <v>1735</v>
      </c>
      <c r="B302" s="566" t="s">
        <v>1736</v>
      </c>
      <c r="C302" s="569">
        <v>70</v>
      </c>
      <c r="D302" s="570">
        <v>0</v>
      </c>
      <c r="E302" s="570">
        <v>3</v>
      </c>
      <c r="F302" s="569">
        <v>1</v>
      </c>
      <c r="G302" s="570">
        <v>0</v>
      </c>
      <c r="H302" s="569">
        <v>22</v>
      </c>
      <c r="I302" s="569">
        <v>127</v>
      </c>
      <c r="J302" s="569">
        <v>4</v>
      </c>
      <c r="K302" s="569">
        <v>7</v>
      </c>
      <c r="L302" s="569">
        <v>8</v>
      </c>
      <c r="M302" s="569">
        <v>2</v>
      </c>
      <c r="N302" s="569">
        <v>34</v>
      </c>
      <c r="O302" s="569">
        <f t="shared" si="111"/>
        <v>96</v>
      </c>
      <c r="P302" s="570">
        <f t="shared" si="112"/>
        <v>182</v>
      </c>
      <c r="Q302" s="569">
        <f t="shared" si="113"/>
        <v>278</v>
      </c>
      <c r="R302" s="569">
        <v>0</v>
      </c>
      <c r="S302" s="569">
        <v>0</v>
      </c>
      <c r="T302" s="569">
        <f t="shared" si="114"/>
        <v>0</v>
      </c>
    </row>
    <row r="303" spans="1:20" hidden="1" outlineLevel="1">
      <c r="A303" s="924" t="s">
        <v>1737</v>
      </c>
      <c r="B303" s="566" t="s">
        <v>1738</v>
      </c>
      <c r="C303" s="568">
        <v>0</v>
      </c>
      <c r="D303" s="568">
        <v>0</v>
      </c>
      <c r="E303" s="568">
        <v>0</v>
      </c>
      <c r="F303" s="568">
        <v>0</v>
      </c>
      <c r="G303" s="568">
        <v>0</v>
      </c>
      <c r="H303" s="569">
        <v>0</v>
      </c>
      <c r="I303" s="568">
        <v>0</v>
      </c>
      <c r="J303" s="568">
        <v>0</v>
      </c>
      <c r="K303" s="568">
        <v>0</v>
      </c>
      <c r="L303" s="568">
        <v>0</v>
      </c>
      <c r="M303" s="568">
        <v>0</v>
      </c>
      <c r="N303" s="568">
        <v>0</v>
      </c>
      <c r="O303" s="569">
        <f t="shared" si="111"/>
        <v>0</v>
      </c>
      <c r="P303" s="570">
        <f t="shared" si="112"/>
        <v>0</v>
      </c>
      <c r="Q303" s="569">
        <f t="shared" si="113"/>
        <v>0</v>
      </c>
      <c r="R303" s="569">
        <v>0</v>
      </c>
      <c r="S303" s="569">
        <v>0</v>
      </c>
      <c r="T303" s="569">
        <f t="shared" si="114"/>
        <v>0</v>
      </c>
    </row>
    <row r="304" spans="1:20" hidden="1" outlineLevel="1">
      <c r="A304" s="924"/>
      <c r="B304" s="566" t="s">
        <v>1739</v>
      </c>
      <c r="C304" s="569">
        <v>128</v>
      </c>
      <c r="D304" s="569">
        <v>5</v>
      </c>
      <c r="E304" s="569">
        <v>4</v>
      </c>
      <c r="F304" s="569">
        <v>6</v>
      </c>
      <c r="G304" s="570">
        <v>2</v>
      </c>
      <c r="H304" s="569">
        <v>43</v>
      </c>
      <c r="I304" s="569">
        <v>44</v>
      </c>
      <c r="J304" s="570">
        <v>1</v>
      </c>
      <c r="K304" s="570">
        <v>1</v>
      </c>
      <c r="L304" s="569">
        <v>0</v>
      </c>
      <c r="M304" s="569">
        <v>0</v>
      </c>
      <c r="N304" s="569">
        <v>17</v>
      </c>
      <c r="O304" s="569">
        <f t="shared" si="111"/>
        <v>188</v>
      </c>
      <c r="P304" s="570">
        <f t="shared" si="112"/>
        <v>63</v>
      </c>
      <c r="Q304" s="569">
        <f t="shared" si="113"/>
        <v>251</v>
      </c>
      <c r="R304" s="569">
        <v>7</v>
      </c>
      <c r="S304" s="569">
        <v>3</v>
      </c>
      <c r="T304" s="569">
        <f t="shared" si="114"/>
        <v>10</v>
      </c>
    </row>
    <row r="305" spans="1:20" ht="25.5" hidden="1" outlineLevel="1">
      <c r="A305" s="924"/>
      <c r="B305" s="566" t="s">
        <v>1740</v>
      </c>
      <c r="C305" s="567">
        <v>48</v>
      </c>
      <c r="D305" s="568">
        <v>0</v>
      </c>
      <c r="E305" s="567">
        <v>1</v>
      </c>
      <c r="F305" s="567">
        <v>2</v>
      </c>
      <c r="G305" s="568">
        <v>4</v>
      </c>
      <c r="H305" s="569">
        <v>15</v>
      </c>
      <c r="I305" s="567">
        <v>1</v>
      </c>
      <c r="J305" s="568">
        <v>0</v>
      </c>
      <c r="K305" s="568">
        <v>0</v>
      </c>
      <c r="L305" s="568">
        <v>0</v>
      </c>
      <c r="M305" s="568">
        <v>0</v>
      </c>
      <c r="N305" s="568">
        <v>0</v>
      </c>
      <c r="O305" s="569">
        <f t="shared" si="111"/>
        <v>70</v>
      </c>
      <c r="P305" s="570">
        <f t="shared" si="112"/>
        <v>1</v>
      </c>
      <c r="Q305" s="569">
        <f t="shared" si="113"/>
        <v>71</v>
      </c>
      <c r="R305" s="569">
        <v>1</v>
      </c>
      <c r="S305" s="569">
        <v>0</v>
      </c>
      <c r="T305" s="569">
        <f t="shared" si="114"/>
        <v>1</v>
      </c>
    </row>
    <row r="306" spans="1:20" hidden="1" outlineLevel="1">
      <c r="A306" s="924"/>
      <c r="B306" s="566" t="s">
        <v>1741</v>
      </c>
      <c r="C306" s="569">
        <v>6</v>
      </c>
      <c r="D306" s="570">
        <v>1</v>
      </c>
      <c r="E306" s="570">
        <v>0</v>
      </c>
      <c r="F306" s="569">
        <v>0</v>
      </c>
      <c r="G306" s="570">
        <v>0</v>
      </c>
      <c r="H306" s="569">
        <v>2</v>
      </c>
      <c r="I306" s="569">
        <v>17</v>
      </c>
      <c r="J306" s="570">
        <v>0</v>
      </c>
      <c r="K306" s="570">
        <v>0</v>
      </c>
      <c r="L306" s="570">
        <v>0</v>
      </c>
      <c r="M306" s="570">
        <v>0</v>
      </c>
      <c r="N306" s="569">
        <v>0</v>
      </c>
      <c r="O306" s="569">
        <f t="shared" si="111"/>
        <v>9</v>
      </c>
      <c r="P306" s="570">
        <f t="shared" si="112"/>
        <v>17</v>
      </c>
      <c r="Q306" s="569">
        <f t="shared" si="113"/>
        <v>26</v>
      </c>
      <c r="R306" s="569">
        <v>0</v>
      </c>
      <c r="S306" s="569">
        <v>0</v>
      </c>
      <c r="T306" s="569">
        <f t="shared" si="114"/>
        <v>0</v>
      </c>
    </row>
    <row r="307" spans="1:20" ht="25.5" hidden="1" outlineLevel="1">
      <c r="A307" s="924"/>
      <c r="B307" s="566" t="s">
        <v>1742</v>
      </c>
      <c r="C307" s="567">
        <v>47</v>
      </c>
      <c r="D307" s="568">
        <v>2</v>
      </c>
      <c r="E307" s="567">
        <v>2</v>
      </c>
      <c r="F307" s="567">
        <v>5</v>
      </c>
      <c r="G307" s="567">
        <v>0</v>
      </c>
      <c r="H307" s="569">
        <v>25</v>
      </c>
      <c r="I307" s="567">
        <v>5</v>
      </c>
      <c r="J307" s="568">
        <v>0</v>
      </c>
      <c r="K307" s="568">
        <v>0</v>
      </c>
      <c r="L307" s="567">
        <v>0</v>
      </c>
      <c r="M307" s="568">
        <v>0</v>
      </c>
      <c r="N307" s="568">
        <v>0</v>
      </c>
      <c r="O307" s="569">
        <f t="shared" si="111"/>
        <v>81</v>
      </c>
      <c r="P307" s="570">
        <f t="shared" si="112"/>
        <v>5</v>
      </c>
      <c r="Q307" s="569">
        <f t="shared" si="113"/>
        <v>86</v>
      </c>
      <c r="R307" s="569">
        <v>0</v>
      </c>
      <c r="S307" s="569">
        <v>0</v>
      </c>
      <c r="T307" s="569">
        <f t="shared" si="114"/>
        <v>0</v>
      </c>
    </row>
    <row r="308" spans="1:20" ht="25.5" hidden="1" outlineLevel="1">
      <c r="A308" s="924"/>
      <c r="B308" s="566" t="s">
        <v>1743</v>
      </c>
      <c r="C308" s="569">
        <v>158</v>
      </c>
      <c r="D308" s="569">
        <v>4</v>
      </c>
      <c r="E308" s="569">
        <v>5</v>
      </c>
      <c r="F308" s="569">
        <v>11</v>
      </c>
      <c r="G308" s="569">
        <v>5</v>
      </c>
      <c r="H308" s="569">
        <v>81</v>
      </c>
      <c r="I308" s="569">
        <v>69</v>
      </c>
      <c r="J308" s="570">
        <v>3</v>
      </c>
      <c r="K308" s="569">
        <v>2</v>
      </c>
      <c r="L308" s="569">
        <v>3</v>
      </c>
      <c r="M308" s="570">
        <v>1</v>
      </c>
      <c r="N308" s="569">
        <v>13</v>
      </c>
      <c r="O308" s="569">
        <f t="shared" si="111"/>
        <v>264</v>
      </c>
      <c r="P308" s="570">
        <f t="shared" si="112"/>
        <v>91</v>
      </c>
      <c r="Q308" s="569">
        <f t="shared" si="113"/>
        <v>355</v>
      </c>
      <c r="R308" s="569">
        <v>1</v>
      </c>
      <c r="S308" s="569">
        <v>0</v>
      </c>
      <c r="T308" s="569">
        <f t="shared" si="114"/>
        <v>1</v>
      </c>
    </row>
    <row r="309" spans="1:20" ht="25.5" hidden="1" outlineLevel="1">
      <c r="A309" s="924"/>
      <c r="B309" s="566" t="s">
        <v>1744</v>
      </c>
      <c r="C309" s="567">
        <v>841</v>
      </c>
      <c r="D309" s="567">
        <v>19</v>
      </c>
      <c r="E309" s="567">
        <v>33</v>
      </c>
      <c r="F309" s="567">
        <v>48</v>
      </c>
      <c r="G309" s="567">
        <v>16</v>
      </c>
      <c r="H309" s="569">
        <v>355</v>
      </c>
      <c r="I309" s="567">
        <v>159</v>
      </c>
      <c r="J309" s="567">
        <v>4</v>
      </c>
      <c r="K309" s="567">
        <v>7</v>
      </c>
      <c r="L309" s="567">
        <v>6</v>
      </c>
      <c r="M309" s="568">
        <v>1</v>
      </c>
      <c r="N309" s="569">
        <v>34</v>
      </c>
      <c r="O309" s="569">
        <f t="shared" si="111"/>
        <v>1312</v>
      </c>
      <c r="P309" s="570">
        <f t="shared" si="112"/>
        <v>211</v>
      </c>
      <c r="Q309" s="569">
        <f t="shared" si="113"/>
        <v>1523</v>
      </c>
      <c r="R309" s="569">
        <v>16</v>
      </c>
      <c r="S309" s="569">
        <v>1</v>
      </c>
      <c r="T309" s="569">
        <f t="shared" si="114"/>
        <v>17</v>
      </c>
    </row>
    <row r="310" spans="1:20" ht="18" customHeight="1" collapsed="1">
      <c r="A310" s="923" t="s">
        <v>1745</v>
      </c>
      <c r="B310" s="923"/>
      <c r="C310" s="565">
        <f>SUM(C311:C315)</f>
        <v>19</v>
      </c>
      <c r="D310" s="565">
        <f t="shared" ref="D310:T310" si="115">SUM(D311:D315)</f>
        <v>0</v>
      </c>
      <c r="E310" s="565">
        <f t="shared" si="115"/>
        <v>1</v>
      </c>
      <c r="F310" s="565">
        <f t="shared" si="115"/>
        <v>1</v>
      </c>
      <c r="G310" s="565">
        <f t="shared" si="115"/>
        <v>0</v>
      </c>
      <c r="H310" s="565">
        <f t="shared" si="115"/>
        <v>10</v>
      </c>
      <c r="I310" s="565">
        <f t="shared" si="115"/>
        <v>34</v>
      </c>
      <c r="J310" s="565">
        <f t="shared" si="115"/>
        <v>0</v>
      </c>
      <c r="K310" s="565">
        <f t="shared" si="115"/>
        <v>3</v>
      </c>
      <c r="L310" s="565">
        <f t="shared" si="115"/>
        <v>3</v>
      </c>
      <c r="M310" s="565">
        <f t="shared" si="115"/>
        <v>0</v>
      </c>
      <c r="N310" s="565">
        <f t="shared" si="115"/>
        <v>11</v>
      </c>
      <c r="O310" s="565">
        <f t="shared" si="115"/>
        <v>31</v>
      </c>
      <c r="P310" s="565">
        <f t="shared" si="115"/>
        <v>51</v>
      </c>
      <c r="Q310" s="562">
        <f t="shared" si="115"/>
        <v>82</v>
      </c>
      <c r="R310" s="565">
        <f t="shared" si="115"/>
        <v>1</v>
      </c>
      <c r="S310" s="565">
        <f t="shared" si="115"/>
        <v>0</v>
      </c>
      <c r="T310" s="562">
        <f t="shared" si="115"/>
        <v>1</v>
      </c>
    </row>
    <row r="311" spans="1:20" ht="11.25" hidden="1" customHeight="1" outlineLevel="1">
      <c r="A311" s="924" t="s">
        <v>1746</v>
      </c>
      <c r="B311" s="566" t="s">
        <v>1747</v>
      </c>
      <c r="C311" s="569">
        <v>1</v>
      </c>
      <c r="D311" s="570">
        <v>0</v>
      </c>
      <c r="E311" s="570">
        <v>0</v>
      </c>
      <c r="F311" s="570">
        <v>1</v>
      </c>
      <c r="G311" s="570">
        <v>0</v>
      </c>
      <c r="H311" s="569">
        <v>3</v>
      </c>
      <c r="I311" s="569">
        <v>6</v>
      </c>
      <c r="J311" s="570">
        <v>0</v>
      </c>
      <c r="K311" s="570">
        <v>0</v>
      </c>
      <c r="L311" s="570">
        <v>1</v>
      </c>
      <c r="M311" s="570">
        <v>0</v>
      </c>
      <c r="N311" s="569">
        <v>0</v>
      </c>
      <c r="O311" s="569">
        <f t="shared" ref="O311:O315" si="116">SUM(C311:H311)</f>
        <v>5</v>
      </c>
      <c r="P311" s="570">
        <f t="shared" ref="P311:P315" si="117">SUM(I311:N311)</f>
        <v>7</v>
      </c>
      <c r="Q311" s="569">
        <f t="shared" ref="Q311:Q315" si="118">+P311+O311</f>
        <v>12</v>
      </c>
      <c r="R311" s="569">
        <v>0</v>
      </c>
      <c r="S311" s="569">
        <v>0</v>
      </c>
      <c r="T311" s="569">
        <f t="shared" ref="T311:T315" si="119">+S311+R311</f>
        <v>0</v>
      </c>
    </row>
    <row r="312" spans="1:20" hidden="1" outlineLevel="1">
      <c r="A312" s="924"/>
      <c r="B312" s="566" t="s">
        <v>1748</v>
      </c>
      <c r="C312" s="568">
        <v>0</v>
      </c>
      <c r="D312" s="568">
        <v>0</v>
      </c>
      <c r="E312" s="568">
        <v>0</v>
      </c>
      <c r="F312" s="568">
        <v>0</v>
      </c>
      <c r="G312" s="568">
        <v>0</v>
      </c>
      <c r="H312" s="568">
        <v>0</v>
      </c>
      <c r="I312" s="567">
        <v>1</v>
      </c>
      <c r="J312" s="568">
        <v>0</v>
      </c>
      <c r="K312" s="568">
        <v>0</v>
      </c>
      <c r="L312" s="568">
        <v>0</v>
      </c>
      <c r="M312" s="568">
        <v>0</v>
      </c>
      <c r="N312" s="568">
        <v>1</v>
      </c>
      <c r="O312" s="569">
        <f t="shared" si="116"/>
        <v>0</v>
      </c>
      <c r="P312" s="570">
        <f t="shared" si="117"/>
        <v>2</v>
      </c>
      <c r="Q312" s="569">
        <f t="shared" si="118"/>
        <v>2</v>
      </c>
      <c r="R312" s="569">
        <v>0</v>
      </c>
      <c r="S312" s="569">
        <v>0</v>
      </c>
      <c r="T312" s="569">
        <f t="shared" si="119"/>
        <v>0</v>
      </c>
    </row>
    <row r="313" spans="1:20" ht="11.25" hidden="1" customHeight="1" outlineLevel="1">
      <c r="A313" s="924" t="s">
        <v>1749</v>
      </c>
      <c r="B313" s="566" t="s">
        <v>1750</v>
      </c>
      <c r="C313" s="569">
        <v>7</v>
      </c>
      <c r="D313" s="570">
        <v>0</v>
      </c>
      <c r="E313" s="569">
        <v>1</v>
      </c>
      <c r="F313" s="570">
        <v>0</v>
      </c>
      <c r="G313" s="569">
        <v>0</v>
      </c>
      <c r="H313" s="569">
        <v>4</v>
      </c>
      <c r="I313" s="569">
        <v>14</v>
      </c>
      <c r="J313" s="570">
        <v>0</v>
      </c>
      <c r="K313" s="569">
        <v>0</v>
      </c>
      <c r="L313" s="569">
        <v>1</v>
      </c>
      <c r="M313" s="570">
        <v>0</v>
      </c>
      <c r="N313" s="569">
        <v>6</v>
      </c>
      <c r="O313" s="569">
        <f t="shared" si="116"/>
        <v>12</v>
      </c>
      <c r="P313" s="570">
        <f t="shared" si="117"/>
        <v>21</v>
      </c>
      <c r="Q313" s="569">
        <f t="shared" si="118"/>
        <v>33</v>
      </c>
      <c r="R313" s="569">
        <v>0</v>
      </c>
      <c r="S313" s="569">
        <v>0</v>
      </c>
      <c r="T313" s="569">
        <f t="shared" si="119"/>
        <v>0</v>
      </c>
    </row>
    <row r="314" spans="1:20" ht="25.5" hidden="1" outlineLevel="1">
      <c r="A314" s="924"/>
      <c r="B314" s="566" t="s">
        <v>1751</v>
      </c>
      <c r="C314" s="568">
        <v>1</v>
      </c>
      <c r="D314" s="568">
        <v>0</v>
      </c>
      <c r="E314" s="568">
        <v>0</v>
      </c>
      <c r="F314" s="568">
        <v>0</v>
      </c>
      <c r="G314" s="568">
        <v>0</v>
      </c>
      <c r="H314" s="568">
        <v>0</v>
      </c>
      <c r="I314" s="568">
        <v>1</v>
      </c>
      <c r="J314" s="568">
        <v>0</v>
      </c>
      <c r="K314" s="568">
        <v>0</v>
      </c>
      <c r="L314" s="568">
        <v>0</v>
      </c>
      <c r="M314" s="568">
        <v>0</v>
      </c>
      <c r="N314" s="568">
        <v>0</v>
      </c>
      <c r="O314" s="569">
        <f t="shared" si="116"/>
        <v>1</v>
      </c>
      <c r="P314" s="570">
        <f t="shared" si="117"/>
        <v>1</v>
      </c>
      <c r="Q314" s="569">
        <f t="shared" si="118"/>
        <v>2</v>
      </c>
      <c r="R314" s="569">
        <v>1</v>
      </c>
      <c r="S314" s="569">
        <v>0</v>
      </c>
      <c r="T314" s="569">
        <f t="shared" si="119"/>
        <v>1</v>
      </c>
    </row>
    <row r="315" spans="1:20" ht="38.25" hidden="1" outlineLevel="1">
      <c r="A315" s="924"/>
      <c r="B315" s="566" t="s">
        <v>1752</v>
      </c>
      <c r="C315" s="569">
        <v>10</v>
      </c>
      <c r="D315" s="570">
        <v>0</v>
      </c>
      <c r="E315" s="570">
        <v>0</v>
      </c>
      <c r="F315" s="570">
        <v>0</v>
      </c>
      <c r="G315" s="570">
        <v>0</v>
      </c>
      <c r="H315" s="569">
        <v>3</v>
      </c>
      <c r="I315" s="569">
        <v>12</v>
      </c>
      <c r="J315" s="570">
        <v>0</v>
      </c>
      <c r="K315" s="569">
        <v>3</v>
      </c>
      <c r="L315" s="569">
        <v>1</v>
      </c>
      <c r="M315" s="570">
        <v>0</v>
      </c>
      <c r="N315" s="569">
        <v>4</v>
      </c>
      <c r="O315" s="569">
        <f t="shared" si="116"/>
        <v>13</v>
      </c>
      <c r="P315" s="570">
        <f t="shared" si="117"/>
        <v>20</v>
      </c>
      <c r="Q315" s="569">
        <f t="shared" si="118"/>
        <v>33</v>
      </c>
      <c r="R315" s="569">
        <v>0</v>
      </c>
      <c r="S315" s="569">
        <v>0</v>
      </c>
      <c r="T315" s="569">
        <f t="shared" si="119"/>
        <v>0</v>
      </c>
    </row>
    <row r="316" spans="1:20" ht="18" customHeight="1" collapsed="1">
      <c r="A316" s="923" t="s">
        <v>1753</v>
      </c>
      <c r="B316" s="923"/>
      <c r="C316" s="571">
        <f>SUM(C317:C321)</f>
        <v>891</v>
      </c>
      <c r="D316" s="571">
        <f t="shared" ref="D316:T316" si="120">SUM(D317:D321)</f>
        <v>16</v>
      </c>
      <c r="E316" s="571">
        <f t="shared" si="120"/>
        <v>30</v>
      </c>
      <c r="F316" s="571">
        <f t="shared" si="120"/>
        <v>42</v>
      </c>
      <c r="G316" s="571">
        <f t="shared" si="120"/>
        <v>8</v>
      </c>
      <c r="H316" s="571">
        <f t="shared" si="120"/>
        <v>289</v>
      </c>
      <c r="I316" s="571">
        <f t="shared" si="120"/>
        <v>208</v>
      </c>
      <c r="J316" s="571">
        <f t="shared" si="120"/>
        <v>6</v>
      </c>
      <c r="K316" s="571">
        <f t="shared" si="120"/>
        <v>10</v>
      </c>
      <c r="L316" s="571">
        <f t="shared" si="120"/>
        <v>2</v>
      </c>
      <c r="M316" s="571">
        <f t="shared" si="120"/>
        <v>3</v>
      </c>
      <c r="N316" s="571">
        <f t="shared" si="120"/>
        <v>20</v>
      </c>
      <c r="O316" s="571">
        <f t="shared" si="120"/>
        <v>1276</v>
      </c>
      <c r="P316" s="571">
        <f t="shared" si="120"/>
        <v>249</v>
      </c>
      <c r="Q316" s="572">
        <f t="shared" si="120"/>
        <v>1525</v>
      </c>
      <c r="R316" s="571">
        <f t="shared" si="120"/>
        <v>18</v>
      </c>
      <c r="S316" s="571">
        <f t="shared" si="120"/>
        <v>0</v>
      </c>
      <c r="T316" s="572">
        <f t="shared" si="120"/>
        <v>18</v>
      </c>
    </row>
    <row r="317" spans="1:20" hidden="1" outlineLevel="1">
      <c r="A317" s="924" t="s">
        <v>1754</v>
      </c>
      <c r="B317" s="566" t="s">
        <v>1755</v>
      </c>
      <c r="C317" s="567">
        <v>26</v>
      </c>
      <c r="D317" s="568">
        <v>1</v>
      </c>
      <c r="E317" s="567">
        <v>2</v>
      </c>
      <c r="F317" s="567">
        <v>1</v>
      </c>
      <c r="G317" s="568">
        <v>0</v>
      </c>
      <c r="H317" s="569">
        <v>13</v>
      </c>
      <c r="I317" s="568">
        <v>0</v>
      </c>
      <c r="J317" s="568">
        <v>0</v>
      </c>
      <c r="K317" s="568">
        <v>0</v>
      </c>
      <c r="L317" s="568">
        <v>0</v>
      </c>
      <c r="M317" s="568">
        <v>0</v>
      </c>
      <c r="N317" s="568">
        <v>0</v>
      </c>
      <c r="O317" s="569">
        <f t="shared" ref="O317:O321" si="121">SUM(C317:H317)</f>
        <v>43</v>
      </c>
      <c r="P317" s="570">
        <f t="shared" ref="P317:P321" si="122">SUM(I317:N317)</f>
        <v>0</v>
      </c>
      <c r="Q317" s="569">
        <f t="shared" ref="Q317:Q321" si="123">+P317+O317</f>
        <v>43</v>
      </c>
      <c r="R317" s="569">
        <v>0</v>
      </c>
      <c r="S317" s="569">
        <v>0</v>
      </c>
      <c r="T317" s="569">
        <f t="shared" ref="T317:T321" si="124">+S317+R317</f>
        <v>0</v>
      </c>
    </row>
    <row r="318" spans="1:20" hidden="1" outlineLevel="1">
      <c r="A318" s="924"/>
      <c r="B318" s="566" t="s">
        <v>1756</v>
      </c>
      <c r="C318" s="570">
        <v>0</v>
      </c>
      <c r="D318" s="570">
        <v>0</v>
      </c>
      <c r="E318" s="570">
        <v>0</v>
      </c>
      <c r="F318" s="570">
        <v>0</v>
      </c>
      <c r="G318" s="570">
        <v>0</v>
      </c>
      <c r="H318" s="570">
        <v>0</v>
      </c>
      <c r="I318" s="570">
        <v>0</v>
      </c>
      <c r="J318" s="570">
        <v>0</v>
      </c>
      <c r="K318" s="570">
        <v>0</v>
      </c>
      <c r="L318" s="570">
        <v>0</v>
      </c>
      <c r="M318" s="570">
        <v>0</v>
      </c>
      <c r="N318" s="570">
        <v>0</v>
      </c>
      <c r="O318" s="569">
        <f t="shared" si="121"/>
        <v>0</v>
      </c>
      <c r="P318" s="570">
        <f t="shared" si="122"/>
        <v>0</v>
      </c>
      <c r="Q318" s="569">
        <f t="shared" si="123"/>
        <v>0</v>
      </c>
      <c r="R318" s="569">
        <v>0</v>
      </c>
      <c r="S318" s="569">
        <v>0</v>
      </c>
      <c r="T318" s="569">
        <f t="shared" si="124"/>
        <v>0</v>
      </c>
    </row>
    <row r="319" spans="1:20" hidden="1" outlineLevel="1">
      <c r="A319" s="924"/>
      <c r="B319" s="566" t="s">
        <v>1757</v>
      </c>
      <c r="C319" s="568">
        <v>0</v>
      </c>
      <c r="D319" s="568">
        <v>0</v>
      </c>
      <c r="E319" s="568">
        <v>0</v>
      </c>
      <c r="F319" s="568">
        <v>0</v>
      </c>
      <c r="G319" s="568">
        <v>0</v>
      </c>
      <c r="H319" s="568">
        <v>0</v>
      </c>
      <c r="I319" s="568">
        <v>1</v>
      </c>
      <c r="J319" s="568">
        <v>0</v>
      </c>
      <c r="K319" s="568">
        <v>0</v>
      </c>
      <c r="L319" s="568">
        <v>0</v>
      </c>
      <c r="M319" s="568">
        <v>0</v>
      </c>
      <c r="N319" s="568">
        <v>0</v>
      </c>
      <c r="O319" s="569">
        <f t="shared" si="121"/>
        <v>0</v>
      </c>
      <c r="P319" s="570">
        <f t="shared" si="122"/>
        <v>1</v>
      </c>
      <c r="Q319" s="569">
        <f t="shared" si="123"/>
        <v>1</v>
      </c>
      <c r="R319" s="569">
        <v>0</v>
      </c>
      <c r="S319" s="569">
        <v>0</v>
      </c>
      <c r="T319" s="569">
        <f t="shared" si="124"/>
        <v>0</v>
      </c>
    </row>
    <row r="320" spans="1:20" hidden="1" outlineLevel="1">
      <c r="A320" s="924"/>
      <c r="B320" s="566" t="s">
        <v>1758</v>
      </c>
      <c r="C320" s="569">
        <v>807</v>
      </c>
      <c r="D320" s="569">
        <v>15</v>
      </c>
      <c r="E320" s="569">
        <v>26</v>
      </c>
      <c r="F320" s="569">
        <v>40</v>
      </c>
      <c r="G320" s="569">
        <v>8</v>
      </c>
      <c r="H320" s="569">
        <v>254</v>
      </c>
      <c r="I320" s="569">
        <v>133</v>
      </c>
      <c r="J320" s="569">
        <v>3</v>
      </c>
      <c r="K320" s="569">
        <v>8</v>
      </c>
      <c r="L320" s="569">
        <v>2</v>
      </c>
      <c r="M320" s="569">
        <v>3</v>
      </c>
      <c r="N320" s="569">
        <v>16</v>
      </c>
      <c r="O320" s="569">
        <f t="shared" si="121"/>
        <v>1150</v>
      </c>
      <c r="P320" s="570">
        <f t="shared" si="122"/>
        <v>165</v>
      </c>
      <c r="Q320" s="569">
        <f t="shared" si="123"/>
        <v>1315</v>
      </c>
      <c r="R320" s="569">
        <v>15</v>
      </c>
      <c r="S320" s="569">
        <v>0</v>
      </c>
      <c r="T320" s="569">
        <f t="shared" si="124"/>
        <v>15</v>
      </c>
    </row>
    <row r="321" spans="1:20" ht="25.5" hidden="1" outlineLevel="1">
      <c r="A321" s="924"/>
      <c r="B321" s="566" t="s">
        <v>1759</v>
      </c>
      <c r="C321" s="567">
        <v>58</v>
      </c>
      <c r="D321" s="568">
        <v>0</v>
      </c>
      <c r="E321" s="567">
        <v>2</v>
      </c>
      <c r="F321" s="567">
        <v>1</v>
      </c>
      <c r="G321" s="568">
        <v>0</v>
      </c>
      <c r="H321" s="569">
        <v>22</v>
      </c>
      <c r="I321" s="567">
        <v>74</v>
      </c>
      <c r="J321" s="568">
        <v>3</v>
      </c>
      <c r="K321" s="568">
        <v>2</v>
      </c>
      <c r="L321" s="567">
        <v>0</v>
      </c>
      <c r="M321" s="568">
        <v>0</v>
      </c>
      <c r="N321" s="569">
        <v>4</v>
      </c>
      <c r="O321" s="569">
        <f t="shared" si="121"/>
        <v>83</v>
      </c>
      <c r="P321" s="570">
        <f t="shared" si="122"/>
        <v>83</v>
      </c>
      <c r="Q321" s="569">
        <f t="shared" si="123"/>
        <v>166</v>
      </c>
      <c r="R321" s="569">
        <v>3</v>
      </c>
      <c r="S321" s="569">
        <v>0</v>
      </c>
      <c r="T321" s="569">
        <f t="shared" si="124"/>
        <v>3</v>
      </c>
    </row>
    <row r="322" spans="1:20" ht="18" customHeight="1" collapsed="1">
      <c r="A322" s="921" t="s">
        <v>1760</v>
      </c>
      <c r="B322" s="921"/>
      <c r="C322" s="562">
        <f>C323+C333+C339</f>
        <v>189</v>
      </c>
      <c r="D322" s="562">
        <f t="shared" ref="D322:T322" si="125">D323+D333+D339</f>
        <v>5</v>
      </c>
      <c r="E322" s="562">
        <f t="shared" si="125"/>
        <v>9</v>
      </c>
      <c r="F322" s="562">
        <f t="shared" si="125"/>
        <v>20</v>
      </c>
      <c r="G322" s="562">
        <f t="shared" si="125"/>
        <v>7</v>
      </c>
      <c r="H322" s="562">
        <f t="shared" si="125"/>
        <v>140</v>
      </c>
      <c r="I322" s="562">
        <f t="shared" si="125"/>
        <v>43</v>
      </c>
      <c r="J322" s="562">
        <f t="shared" si="125"/>
        <v>5</v>
      </c>
      <c r="K322" s="562">
        <f t="shared" si="125"/>
        <v>1</v>
      </c>
      <c r="L322" s="562">
        <f t="shared" si="125"/>
        <v>9</v>
      </c>
      <c r="M322" s="562">
        <f t="shared" si="125"/>
        <v>2</v>
      </c>
      <c r="N322" s="562">
        <f t="shared" si="125"/>
        <v>42</v>
      </c>
      <c r="O322" s="562">
        <f t="shared" si="125"/>
        <v>370</v>
      </c>
      <c r="P322" s="562">
        <f t="shared" si="125"/>
        <v>102</v>
      </c>
      <c r="Q322" s="562">
        <f t="shared" si="125"/>
        <v>472</v>
      </c>
      <c r="R322" s="562">
        <f t="shared" si="125"/>
        <v>2</v>
      </c>
      <c r="S322" s="562">
        <f t="shared" si="125"/>
        <v>1</v>
      </c>
      <c r="T322" s="562">
        <f t="shared" si="125"/>
        <v>3</v>
      </c>
    </row>
    <row r="323" spans="1:20" ht="18" customHeight="1">
      <c r="A323" s="923" t="s">
        <v>1761</v>
      </c>
      <c r="B323" s="923"/>
      <c r="C323" s="565">
        <f>SUM(C324:C332)</f>
        <v>65</v>
      </c>
      <c r="D323" s="565">
        <f t="shared" ref="D323:T323" si="126">SUM(D324:D332)</f>
        <v>1</v>
      </c>
      <c r="E323" s="565">
        <f t="shared" si="126"/>
        <v>5</v>
      </c>
      <c r="F323" s="565">
        <f t="shared" si="126"/>
        <v>6</v>
      </c>
      <c r="G323" s="565">
        <f t="shared" si="126"/>
        <v>3</v>
      </c>
      <c r="H323" s="565">
        <f t="shared" si="126"/>
        <v>46</v>
      </c>
      <c r="I323" s="565">
        <f t="shared" si="126"/>
        <v>14</v>
      </c>
      <c r="J323" s="565">
        <f t="shared" si="126"/>
        <v>1</v>
      </c>
      <c r="K323" s="565">
        <f t="shared" si="126"/>
        <v>0</v>
      </c>
      <c r="L323" s="565">
        <f t="shared" si="126"/>
        <v>2</v>
      </c>
      <c r="M323" s="565">
        <f t="shared" si="126"/>
        <v>0</v>
      </c>
      <c r="N323" s="565">
        <f t="shared" si="126"/>
        <v>2</v>
      </c>
      <c r="O323" s="565">
        <f t="shared" si="126"/>
        <v>126</v>
      </c>
      <c r="P323" s="565">
        <f t="shared" si="126"/>
        <v>19</v>
      </c>
      <c r="Q323" s="562">
        <f t="shared" si="126"/>
        <v>145</v>
      </c>
      <c r="R323" s="565">
        <f t="shared" si="126"/>
        <v>0</v>
      </c>
      <c r="S323" s="565">
        <f t="shared" si="126"/>
        <v>0</v>
      </c>
      <c r="T323" s="562">
        <f t="shared" si="126"/>
        <v>0</v>
      </c>
    </row>
    <row r="324" spans="1:20" ht="11.25" hidden="1" customHeight="1" outlineLevel="1">
      <c r="A324" s="924" t="s">
        <v>1762</v>
      </c>
      <c r="B324" s="566" t="s">
        <v>1763</v>
      </c>
      <c r="C324" s="569">
        <v>14</v>
      </c>
      <c r="D324" s="570">
        <v>1</v>
      </c>
      <c r="E324" s="569">
        <v>1</v>
      </c>
      <c r="F324" s="570">
        <v>1</v>
      </c>
      <c r="G324" s="569">
        <v>0</v>
      </c>
      <c r="H324" s="569">
        <v>5</v>
      </c>
      <c r="I324" s="569">
        <v>7</v>
      </c>
      <c r="J324" s="570">
        <v>0</v>
      </c>
      <c r="K324" s="570">
        <v>0</v>
      </c>
      <c r="L324" s="570">
        <v>0</v>
      </c>
      <c r="M324" s="570">
        <v>0</v>
      </c>
      <c r="N324" s="569">
        <v>2</v>
      </c>
      <c r="O324" s="569">
        <f t="shared" ref="O324:O332" si="127">SUM(C324:H324)</f>
        <v>22</v>
      </c>
      <c r="P324" s="570">
        <f t="shared" ref="P324:P332" si="128">SUM(I324:N324)</f>
        <v>9</v>
      </c>
      <c r="Q324" s="569">
        <f t="shared" ref="Q324:Q332" si="129">+P324+O324</f>
        <v>31</v>
      </c>
      <c r="R324" s="569">
        <v>0</v>
      </c>
      <c r="S324" s="569">
        <v>0</v>
      </c>
      <c r="T324" s="569">
        <f t="shared" ref="T324:T332" si="130">+S324+R324</f>
        <v>0</v>
      </c>
    </row>
    <row r="325" spans="1:20" ht="25.5" hidden="1" outlineLevel="1">
      <c r="A325" s="924"/>
      <c r="B325" s="566" t="s">
        <v>1764</v>
      </c>
      <c r="C325" s="567">
        <v>4</v>
      </c>
      <c r="D325" s="567">
        <v>0</v>
      </c>
      <c r="E325" s="568">
        <v>0</v>
      </c>
      <c r="F325" s="568">
        <v>1</v>
      </c>
      <c r="G325" s="568">
        <v>0</v>
      </c>
      <c r="H325" s="569">
        <v>2</v>
      </c>
      <c r="I325" s="567">
        <v>0</v>
      </c>
      <c r="J325" s="568">
        <v>0</v>
      </c>
      <c r="K325" s="568">
        <v>0</v>
      </c>
      <c r="L325" s="568">
        <v>0</v>
      </c>
      <c r="M325" s="568">
        <v>0</v>
      </c>
      <c r="N325" s="568">
        <v>0</v>
      </c>
      <c r="O325" s="569">
        <f t="shared" si="127"/>
        <v>7</v>
      </c>
      <c r="P325" s="570">
        <f t="shared" si="128"/>
        <v>0</v>
      </c>
      <c r="Q325" s="569">
        <f t="shared" si="129"/>
        <v>7</v>
      </c>
      <c r="R325" s="569">
        <v>0</v>
      </c>
      <c r="S325" s="569">
        <v>0</v>
      </c>
      <c r="T325" s="569">
        <f t="shared" si="130"/>
        <v>0</v>
      </c>
    </row>
    <row r="326" spans="1:20" ht="25.5" hidden="1" outlineLevel="1">
      <c r="A326" s="924"/>
      <c r="B326" s="566" t="s">
        <v>1765</v>
      </c>
      <c r="C326" s="569">
        <v>15</v>
      </c>
      <c r="D326" s="570">
        <v>0</v>
      </c>
      <c r="E326" s="570">
        <v>1</v>
      </c>
      <c r="F326" s="569">
        <v>2</v>
      </c>
      <c r="G326" s="570">
        <v>1</v>
      </c>
      <c r="H326" s="569">
        <v>9</v>
      </c>
      <c r="I326" s="569">
        <v>5</v>
      </c>
      <c r="J326" s="570">
        <v>0</v>
      </c>
      <c r="K326" s="570">
        <v>0</v>
      </c>
      <c r="L326" s="569">
        <v>1</v>
      </c>
      <c r="M326" s="570">
        <v>0</v>
      </c>
      <c r="N326" s="569">
        <v>0</v>
      </c>
      <c r="O326" s="569">
        <f t="shared" si="127"/>
        <v>28</v>
      </c>
      <c r="P326" s="570">
        <f t="shared" si="128"/>
        <v>6</v>
      </c>
      <c r="Q326" s="569">
        <f t="shared" si="129"/>
        <v>34</v>
      </c>
      <c r="R326" s="569">
        <v>0</v>
      </c>
      <c r="S326" s="569">
        <v>0</v>
      </c>
      <c r="T326" s="569">
        <f t="shared" si="130"/>
        <v>0</v>
      </c>
    </row>
    <row r="327" spans="1:20" ht="25.5" hidden="1" outlineLevel="1">
      <c r="A327" s="924"/>
      <c r="B327" s="566" t="s">
        <v>1766</v>
      </c>
      <c r="C327" s="567">
        <v>2</v>
      </c>
      <c r="D327" s="568">
        <v>0</v>
      </c>
      <c r="E327" s="568">
        <v>0</v>
      </c>
      <c r="F327" s="567">
        <v>0</v>
      </c>
      <c r="G327" s="568">
        <v>0</v>
      </c>
      <c r="H327" s="569">
        <v>1</v>
      </c>
      <c r="I327" s="567">
        <v>1</v>
      </c>
      <c r="J327" s="568">
        <v>1</v>
      </c>
      <c r="K327" s="568">
        <v>0</v>
      </c>
      <c r="L327" s="568">
        <v>0</v>
      </c>
      <c r="M327" s="568">
        <v>0</v>
      </c>
      <c r="N327" s="568">
        <v>0</v>
      </c>
      <c r="O327" s="569">
        <f t="shared" si="127"/>
        <v>3</v>
      </c>
      <c r="P327" s="570">
        <f t="shared" si="128"/>
        <v>2</v>
      </c>
      <c r="Q327" s="569">
        <f t="shared" si="129"/>
        <v>5</v>
      </c>
      <c r="R327" s="569">
        <v>0</v>
      </c>
      <c r="S327" s="569">
        <v>0</v>
      </c>
      <c r="T327" s="569">
        <f t="shared" si="130"/>
        <v>0</v>
      </c>
    </row>
    <row r="328" spans="1:20" ht="25.5" hidden="1" outlineLevel="1">
      <c r="A328" s="924" t="s">
        <v>1767</v>
      </c>
      <c r="B328" s="566" t="s">
        <v>1768</v>
      </c>
      <c r="C328" s="569">
        <v>14</v>
      </c>
      <c r="D328" s="570">
        <v>0</v>
      </c>
      <c r="E328" s="570">
        <v>1</v>
      </c>
      <c r="F328" s="570">
        <v>1</v>
      </c>
      <c r="G328" s="569">
        <v>1</v>
      </c>
      <c r="H328" s="569">
        <v>15</v>
      </c>
      <c r="I328" s="570">
        <v>0</v>
      </c>
      <c r="J328" s="570">
        <v>0</v>
      </c>
      <c r="K328" s="569">
        <v>0</v>
      </c>
      <c r="L328" s="570">
        <v>0</v>
      </c>
      <c r="M328" s="570">
        <v>0</v>
      </c>
      <c r="N328" s="569">
        <v>0</v>
      </c>
      <c r="O328" s="569">
        <f t="shared" si="127"/>
        <v>32</v>
      </c>
      <c r="P328" s="570">
        <f t="shared" si="128"/>
        <v>0</v>
      </c>
      <c r="Q328" s="569">
        <f t="shared" si="129"/>
        <v>32</v>
      </c>
      <c r="R328" s="569">
        <v>0</v>
      </c>
      <c r="S328" s="569">
        <v>0</v>
      </c>
      <c r="T328" s="569">
        <f t="shared" si="130"/>
        <v>0</v>
      </c>
    </row>
    <row r="329" spans="1:20" hidden="1" outlineLevel="1">
      <c r="A329" s="924"/>
      <c r="B329" s="566" t="s">
        <v>1769</v>
      </c>
      <c r="C329" s="567">
        <v>9</v>
      </c>
      <c r="D329" s="567">
        <v>0</v>
      </c>
      <c r="E329" s="568">
        <v>2</v>
      </c>
      <c r="F329" s="568">
        <v>0</v>
      </c>
      <c r="G329" s="567">
        <v>1</v>
      </c>
      <c r="H329" s="569">
        <v>5</v>
      </c>
      <c r="I329" s="568">
        <v>0</v>
      </c>
      <c r="J329" s="568">
        <v>0</v>
      </c>
      <c r="K329" s="568">
        <v>0</v>
      </c>
      <c r="L329" s="568">
        <v>0</v>
      </c>
      <c r="M329" s="568">
        <v>0</v>
      </c>
      <c r="N329" s="568">
        <v>0</v>
      </c>
      <c r="O329" s="569">
        <f t="shared" si="127"/>
        <v>17</v>
      </c>
      <c r="P329" s="570">
        <f t="shared" si="128"/>
        <v>0</v>
      </c>
      <c r="Q329" s="569">
        <f t="shared" si="129"/>
        <v>17</v>
      </c>
      <c r="R329" s="569">
        <v>0</v>
      </c>
      <c r="S329" s="569">
        <v>0</v>
      </c>
      <c r="T329" s="569">
        <f t="shared" si="130"/>
        <v>0</v>
      </c>
    </row>
    <row r="330" spans="1:20" hidden="1" outlineLevel="1">
      <c r="A330" s="924"/>
      <c r="B330" s="566" t="s">
        <v>1770</v>
      </c>
      <c r="C330" s="570">
        <v>0</v>
      </c>
      <c r="D330" s="570">
        <v>0</v>
      </c>
      <c r="E330" s="570">
        <v>0</v>
      </c>
      <c r="F330" s="570">
        <v>0</v>
      </c>
      <c r="G330" s="570">
        <v>0</v>
      </c>
      <c r="H330" s="570">
        <v>0</v>
      </c>
      <c r="I330" s="570">
        <v>0</v>
      </c>
      <c r="J330" s="570">
        <v>0</v>
      </c>
      <c r="K330" s="570">
        <v>0</v>
      </c>
      <c r="L330" s="570">
        <v>0</v>
      </c>
      <c r="M330" s="570">
        <v>0</v>
      </c>
      <c r="N330" s="570">
        <v>0</v>
      </c>
      <c r="O330" s="569">
        <f>SUM(C330:N330)</f>
        <v>0</v>
      </c>
      <c r="P330" s="570">
        <f t="shared" si="128"/>
        <v>0</v>
      </c>
      <c r="Q330" s="569">
        <f t="shared" si="129"/>
        <v>0</v>
      </c>
      <c r="R330" s="569">
        <v>0</v>
      </c>
      <c r="S330" s="569">
        <v>0</v>
      </c>
      <c r="T330" s="569">
        <f t="shared" si="130"/>
        <v>0</v>
      </c>
    </row>
    <row r="331" spans="1:20" ht="25.5" hidden="1" outlineLevel="1">
      <c r="A331" s="924"/>
      <c r="B331" s="566" t="s">
        <v>1771</v>
      </c>
      <c r="C331" s="567">
        <v>1</v>
      </c>
      <c r="D331" s="568">
        <v>0</v>
      </c>
      <c r="E331" s="568">
        <v>0</v>
      </c>
      <c r="F331" s="568">
        <v>0</v>
      </c>
      <c r="G331" s="568">
        <v>0</v>
      </c>
      <c r="H331" s="569">
        <v>0</v>
      </c>
      <c r="I331" s="568">
        <v>0</v>
      </c>
      <c r="J331" s="568">
        <v>0</v>
      </c>
      <c r="K331" s="568">
        <v>0</v>
      </c>
      <c r="L331" s="568">
        <v>0</v>
      </c>
      <c r="M331" s="568">
        <v>0</v>
      </c>
      <c r="N331" s="568">
        <v>0</v>
      </c>
      <c r="O331" s="569">
        <f>SUM(C331:N331)</f>
        <v>1</v>
      </c>
      <c r="P331" s="570">
        <f t="shared" si="128"/>
        <v>0</v>
      </c>
      <c r="Q331" s="569">
        <f t="shared" si="129"/>
        <v>1</v>
      </c>
      <c r="R331" s="569">
        <v>0</v>
      </c>
      <c r="S331" s="569">
        <v>0</v>
      </c>
      <c r="T331" s="569">
        <f t="shared" si="130"/>
        <v>0</v>
      </c>
    </row>
    <row r="332" spans="1:20" ht="25.5" hidden="1" outlineLevel="1">
      <c r="A332" s="566" t="s">
        <v>1772</v>
      </c>
      <c r="B332" s="566" t="s">
        <v>1773</v>
      </c>
      <c r="C332" s="569">
        <v>6</v>
      </c>
      <c r="D332" s="569">
        <v>0</v>
      </c>
      <c r="E332" s="569">
        <v>0</v>
      </c>
      <c r="F332" s="570">
        <v>1</v>
      </c>
      <c r="G332" s="569">
        <v>0</v>
      </c>
      <c r="H332" s="569">
        <v>9</v>
      </c>
      <c r="I332" s="569">
        <v>1</v>
      </c>
      <c r="J332" s="570">
        <v>0</v>
      </c>
      <c r="K332" s="570">
        <v>0</v>
      </c>
      <c r="L332" s="569">
        <v>1</v>
      </c>
      <c r="M332" s="569">
        <v>0</v>
      </c>
      <c r="N332" s="569">
        <v>0</v>
      </c>
      <c r="O332" s="569">
        <f t="shared" si="127"/>
        <v>16</v>
      </c>
      <c r="P332" s="570">
        <f t="shared" si="128"/>
        <v>2</v>
      </c>
      <c r="Q332" s="569">
        <f t="shared" si="129"/>
        <v>18</v>
      </c>
      <c r="R332" s="569">
        <v>0</v>
      </c>
      <c r="S332" s="569">
        <v>0</v>
      </c>
      <c r="T332" s="569">
        <f t="shared" si="130"/>
        <v>0</v>
      </c>
    </row>
    <row r="333" spans="1:20" ht="18" customHeight="1" collapsed="1">
      <c r="A333" s="923" t="s">
        <v>1774</v>
      </c>
      <c r="B333" s="923"/>
      <c r="C333" s="571">
        <f>SUM(C334:C338)</f>
        <v>106</v>
      </c>
      <c r="D333" s="571">
        <f t="shared" ref="D333:T333" si="131">SUM(D334:D338)</f>
        <v>1</v>
      </c>
      <c r="E333" s="571">
        <f t="shared" si="131"/>
        <v>4</v>
      </c>
      <c r="F333" s="571">
        <f t="shared" si="131"/>
        <v>13</v>
      </c>
      <c r="G333" s="571">
        <f t="shared" si="131"/>
        <v>3</v>
      </c>
      <c r="H333" s="571">
        <f t="shared" si="131"/>
        <v>82</v>
      </c>
      <c r="I333" s="571">
        <f t="shared" si="131"/>
        <v>25</v>
      </c>
      <c r="J333" s="571">
        <f t="shared" si="131"/>
        <v>4</v>
      </c>
      <c r="K333" s="571">
        <f t="shared" si="131"/>
        <v>1</v>
      </c>
      <c r="L333" s="571">
        <f t="shared" si="131"/>
        <v>7</v>
      </c>
      <c r="M333" s="571">
        <f t="shared" si="131"/>
        <v>2</v>
      </c>
      <c r="N333" s="571">
        <f t="shared" si="131"/>
        <v>36</v>
      </c>
      <c r="O333" s="571">
        <f t="shared" si="131"/>
        <v>209</v>
      </c>
      <c r="P333" s="571">
        <f t="shared" si="131"/>
        <v>75</v>
      </c>
      <c r="Q333" s="572">
        <f t="shared" si="131"/>
        <v>284</v>
      </c>
      <c r="R333" s="571">
        <f t="shared" si="131"/>
        <v>2</v>
      </c>
      <c r="S333" s="571">
        <f t="shared" si="131"/>
        <v>1</v>
      </c>
      <c r="T333" s="572">
        <f t="shared" si="131"/>
        <v>3</v>
      </c>
    </row>
    <row r="334" spans="1:20" ht="25.5" hidden="1" outlineLevel="1">
      <c r="A334" s="566" t="s">
        <v>1775</v>
      </c>
      <c r="B334" s="566" t="s">
        <v>1776</v>
      </c>
      <c r="C334" s="567">
        <v>73</v>
      </c>
      <c r="D334" s="567">
        <v>1</v>
      </c>
      <c r="E334" s="567">
        <v>1</v>
      </c>
      <c r="F334" s="567">
        <v>6</v>
      </c>
      <c r="G334" s="568">
        <v>3</v>
      </c>
      <c r="H334" s="569">
        <v>64</v>
      </c>
      <c r="I334" s="567">
        <v>4</v>
      </c>
      <c r="J334" s="568">
        <v>0</v>
      </c>
      <c r="K334" s="568">
        <v>0</v>
      </c>
      <c r="L334" s="567">
        <v>0</v>
      </c>
      <c r="M334" s="568">
        <v>0</v>
      </c>
      <c r="N334" s="569">
        <v>1</v>
      </c>
      <c r="O334" s="569">
        <f t="shared" ref="O334:O336" si="132">SUM(C334:H334)</f>
        <v>148</v>
      </c>
      <c r="P334" s="570">
        <f t="shared" ref="P334:P338" si="133">SUM(I334:N334)</f>
        <v>5</v>
      </c>
      <c r="Q334" s="569">
        <f t="shared" ref="Q334:Q338" si="134">+P334+O334</f>
        <v>153</v>
      </c>
      <c r="R334" s="569">
        <v>2</v>
      </c>
      <c r="S334" s="569">
        <v>0</v>
      </c>
      <c r="T334" s="569">
        <f t="shared" ref="T334:T338" si="135">+S334+R334</f>
        <v>2</v>
      </c>
    </row>
    <row r="335" spans="1:20" ht="11.25" hidden="1" customHeight="1" outlineLevel="1">
      <c r="A335" s="924" t="s">
        <v>1777</v>
      </c>
      <c r="B335" s="566" t="s">
        <v>1778</v>
      </c>
      <c r="C335" s="569">
        <v>24</v>
      </c>
      <c r="D335" s="570">
        <v>0</v>
      </c>
      <c r="E335" s="569">
        <v>3</v>
      </c>
      <c r="F335" s="569">
        <v>7</v>
      </c>
      <c r="G335" s="570">
        <v>0</v>
      </c>
      <c r="H335" s="569">
        <v>16</v>
      </c>
      <c r="I335" s="569">
        <v>20</v>
      </c>
      <c r="J335" s="569">
        <v>3</v>
      </c>
      <c r="K335" s="569">
        <v>1</v>
      </c>
      <c r="L335" s="569">
        <v>7</v>
      </c>
      <c r="M335" s="570">
        <v>2</v>
      </c>
      <c r="N335" s="569">
        <v>35</v>
      </c>
      <c r="O335" s="569">
        <f t="shared" si="132"/>
        <v>50</v>
      </c>
      <c r="P335" s="570">
        <f t="shared" si="133"/>
        <v>68</v>
      </c>
      <c r="Q335" s="569">
        <f t="shared" si="134"/>
        <v>118</v>
      </c>
      <c r="R335" s="569">
        <v>0</v>
      </c>
      <c r="S335" s="569">
        <v>1</v>
      </c>
      <c r="T335" s="569">
        <f t="shared" si="135"/>
        <v>1</v>
      </c>
    </row>
    <row r="336" spans="1:20" ht="25.5" hidden="1" outlineLevel="1">
      <c r="A336" s="924"/>
      <c r="B336" s="566" t="s">
        <v>1779</v>
      </c>
      <c r="C336" s="567">
        <v>2</v>
      </c>
      <c r="D336" s="568">
        <v>0</v>
      </c>
      <c r="E336" s="568">
        <v>0</v>
      </c>
      <c r="F336" s="567">
        <v>0</v>
      </c>
      <c r="G336" s="568">
        <v>0</v>
      </c>
      <c r="H336" s="569">
        <v>1</v>
      </c>
      <c r="I336" s="568">
        <v>1</v>
      </c>
      <c r="J336" s="568">
        <v>1</v>
      </c>
      <c r="K336" s="568">
        <v>0</v>
      </c>
      <c r="L336" s="568">
        <v>0</v>
      </c>
      <c r="M336" s="568">
        <v>0</v>
      </c>
      <c r="N336" s="569">
        <v>0</v>
      </c>
      <c r="O336" s="569">
        <f t="shared" si="132"/>
        <v>3</v>
      </c>
      <c r="P336" s="570">
        <f t="shared" si="133"/>
        <v>2</v>
      </c>
      <c r="Q336" s="569">
        <f t="shared" si="134"/>
        <v>5</v>
      </c>
      <c r="R336" s="569">
        <v>0</v>
      </c>
      <c r="S336" s="569">
        <v>0</v>
      </c>
      <c r="T336" s="569">
        <f t="shared" si="135"/>
        <v>0</v>
      </c>
    </row>
    <row r="337" spans="1:20" hidden="1" outlineLevel="1">
      <c r="A337" s="924"/>
      <c r="B337" s="566" t="s">
        <v>1780</v>
      </c>
      <c r="C337" s="570">
        <v>7</v>
      </c>
      <c r="D337" s="570">
        <v>0</v>
      </c>
      <c r="E337" s="569">
        <v>0</v>
      </c>
      <c r="F337" s="569">
        <v>0</v>
      </c>
      <c r="G337" s="570">
        <v>0</v>
      </c>
      <c r="H337" s="569">
        <v>1</v>
      </c>
      <c r="I337" s="570">
        <v>0</v>
      </c>
      <c r="J337" s="570">
        <v>0</v>
      </c>
      <c r="K337" s="570">
        <v>0</v>
      </c>
      <c r="L337" s="570">
        <v>0</v>
      </c>
      <c r="M337" s="570">
        <v>0</v>
      </c>
      <c r="N337" s="570">
        <v>0</v>
      </c>
      <c r="O337" s="569">
        <f>SUM(C337:N337)</f>
        <v>8</v>
      </c>
      <c r="P337" s="570">
        <f t="shared" si="133"/>
        <v>0</v>
      </c>
      <c r="Q337" s="569">
        <f t="shared" si="134"/>
        <v>8</v>
      </c>
      <c r="R337" s="569">
        <v>0</v>
      </c>
      <c r="S337" s="569">
        <v>0</v>
      </c>
      <c r="T337" s="569">
        <f t="shared" si="135"/>
        <v>0</v>
      </c>
    </row>
    <row r="338" spans="1:20" hidden="1" outlineLevel="1">
      <c r="A338" s="924"/>
      <c r="B338" s="566" t="s">
        <v>1781</v>
      </c>
      <c r="C338" s="568">
        <v>0</v>
      </c>
      <c r="D338" s="568">
        <v>0</v>
      </c>
      <c r="E338" s="568">
        <v>0</v>
      </c>
      <c r="F338" s="568">
        <v>0</v>
      </c>
      <c r="G338" s="568">
        <v>0</v>
      </c>
      <c r="H338" s="568">
        <v>0</v>
      </c>
      <c r="I338" s="568">
        <v>0</v>
      </c>
      <c r="J338" s="568">
        <v>0</v>
      </c>
      <c r="K338" s="568">
        <v>0</v>
      </c>
      <c r="L338" s="568">
        <v>0</v>
      </c>
      <c r="M338" s="568">
        <v>0</v>
      </c>
      <c r="N338" s="568">
        <v>0</v>
      </c>
      <c r="O338" s="569">
        <f>SUM(C338:N338)</f>
        <v>0</v>
      </c>
      <c r="P338" s="570">
        <f t="shared" si="133"/>
        <v>0</v>
      </c>
      <c r="Q338" s="569">
        <f t="shared" si="134"/>
        <v>0</v>
      </c>
      <c r="R338" s="569">
        <v>0</v>
      </c>
      <c r="S338" s="569">
        <v>0</v>
      </c>
      <c r="T338" s="569">
        <f t="shared" si="135"/>
        <v>0</v>
      </c>
    </row>
    <row r="339" spans="1:20" ht="18" customHeight="1" collapsed="1">
      <c r="A339" s="923" t="s">
        <v>1782</v>
      </c>
      <c r="B339" s="923"/>
      <c r="C339" s="565">
        <f>SUM(C340:C343)</f>
        <v>18</v>
      </c>
      <c r="D339" s="565">
        <f t="shared" ref="D339:T339" si="136">SUM(D340:D343)</f>
        <v>3</v>
      </c>
      <c r="E339" s="565">
        <f t="shared" si="136"/>
        <v>0</v>
      </c>
      <c r="F339" s="565">
        <f t="shared" si="136"/>
        <v>1</v>
      </c>
      <c r="G339" s="565">
        <f t="shared" si="136"/>
        <v>1</v>
      </c>
      <c r="H339" s="565">
        <f t="shared" si="136"/>
        <v>12</v>
      </c>
      <c r="I339" s="565">
        <f t="shared" si="136"/>
        <v>4</v>
      </c>
      <c r="J339" s="565">
        <f t="shared" si="136"/>
        <v>0</v>
      </c>
      <c r="K339" s="565">
        <f t="shared" si="136"/>
        <v>0</v>
      </c>
      <c r="L339" s="565">
        <f t="shared" si="136"/>
        <v>0</v>
      </c>
      <c r="M339" s="565">
        <f t="shared" si="136"/>
        <v>0</v>
      </c>
      <c r="N339" s="565">
        <f t="shared" si="136"/>
        <v>4</v>
      </c>
      <c r="O339" s="565">
        <f t="shared" si="136"/>
        <v>35</v>
      </c>
      <c r="P339" s="565">
        <f t="shared" si="136"/>
        <v>8</v>
      </c>
      <c r="Q339" s="562">
        <f t="shared" si="136"/>
        <v>43</v>
      </c>
      <c r="R339" s="565">
        <v>0</v>
      </c>
      <c r="S339" s="565">
        <v>0</v>
      </c>
      <c r="T339" s="562">
        <f t="shared" si="136"/>
        <v>0</v>
      </c>
    </row>
    <row r="340" spans="1:20" ht="25.5" hidden="1" outlineLevel="1">
      <c r="A340" s="566" t="s">
        <v>1783</v>
      </c>
      <c r="B340" s="566" t="s">
        <v>1784</v>
      </c>
      <c r="C340" s="569">
        <v>9</v>
      </c>
      <c r="D340" s="570">
        <v>1</v>
      </c>
      <c r="E340" s="569">
        <v>0</v>
      </c>
      <c r="F340" s="570">
        <v>1</v>
      </c>
      <c r="G340" s="570">
        <v>0</v>
      </c>
      <c r="H340" s="569">
        <v>6</v>
      </c>
      <c r="I340" s="570">
        <v>3</v>
      </c>
      <c r="J340" s="570">
        <v>0</v>
      </c>
      <c r="K340" s="570">
        <v>0</v>
      </c>
      <c r="L340" s="570">
        <v>0</v>
      </c>
      <c r="M340" s="570">
        <v>0</v>
      </c>
      <c r="N340" s="570">
        <v>1</v>
      </c>
      <c r="O340" s="569">
        <f t="shared" ref="O340:O343" si="137">SUM(C340:H340)</f>
        <v>17</v>
      </c>
      <c r="P340" s="570">
        <f t="shared" ref="P340:P343" si="138">SUM(I340:N340)</f>
        <v>4</v>
      </c>
      <c r="Q340" s="569">
        <f t="shared" ref="Q340:Q343" si="139">+P340+O340</f>
        <v>21</v>
      </c>
      <c r="R340" s="569">
        <v>0</v>
      </c>
      <c r="S340" s="569">
        <v>0</v>
      </c>
      <c r="T340" s="569">
        <f t="shared" ref="T340:T343" si="140">+S340+R340</f>
        <v>0</v>
      </c>
    </row>
    <row r="341" spans="1:20" ht="25.5" hidden="1" outlineLevel="1">
      <c r="A341" s="566" t="s">
        <v>1785</v>
      </c>
      <c r="B341" s="566" t="s">
        <v>1786</v>
      </c>
      <c r="C341" s="567">
        <v>3</v>
      </c>
      <c r="D341" s="567">
        <v>2</v>
      </c>
      <c r="E341" s="568">
        <v>0</v>
      </c>
      <c r="F341" s="568">
        <v>0</v>
      </c>
      <c r="G341" s="568">
        <v>0</v>
      </c>
      <c r="H341" s="569">
        <v>5</v>
      </c>
      <c r="I341" s="567">
        <v>0</v>
      </c>
      <c r="J341" s="568">
        <v>0</v>
      </c>
      <c r="K341" s="568">
        <v>0</v>
      </c>
      <c r="L341" s="568">
        <v>0</v>
      </c>
      <c r="M341" s="568">
        <v>0</v>
      </c>
      <c r="N341" s="568">
        <v>2</v>
      </c>
      <c r="O341" s="569">
        <f t="shared" si="137"/>
        <v>10</v>
      </c>
      <c r="P341" s="570">
        <f t="shared" si="138"/>
        <v>2</v>
      </c>
      <c r="Q341" s="569">
        <f t="shared" si="139"/>
        <v>12</v>
      </c>
      <c r="R341" s="569">
        <v>0</v>
      </c>
      <c r="S341" s="569">
        <v>0</v>
      </c>
      <c r="T341" s="569">
        <f t="shared" si="140"/>
        <v>0</v>
      </c>
    </row>
    <row r="342" spans="1:20" ht="38.25" hidden="1" outlineLevel="1">
      <c r="A342" s="566" t="s">
        <v>1787</v>
      </c>
      <c r="B342" s="566" t="s">
        <v>1788</v>
      </c>
      <c r="C342" s="570">
        <v>3</v>
      </c>
      <c r="D342" s="570">
        <v>0</v>
      </c>
      <c r="E342" s="570">
        <v>0</v>
      </c>
      <c r="F342" s="570">
        <v>0</v>
      </c>
      <c r="G342" s="570">
        <v>1</v>
      </c>
      <c r="H342" s="569">
        <v>1</v>
      </c>
      <c r="I342" s="569">
        <v>0</v>
      </c>
      <c r="J342" s="570">
        <v>0</v>
      </c>
      <c r="K342" s="570">
        <v>0</v>
      </c>
      <c r="L342" s="570">
        <v>0</v>
      </c>
      <c r="M342" s="570">
        <v>0</v>
      </c>
      <c r="N342" s="570">
        <v>1</v>
      </c>
      <c r="O342" s="569">
        <f t="shared" si="137"/>
        <v>5</v>
      </c>
      <c r="P342" s="570">
        <f t="shared" si="138"/>
        <v>1</v>
      </c>
      <c r="Q342" s="569">
        <f t="shared" si="139"/>
        <v>6</v>
      </c>
      <c r="R342" s="569">
        <v>0</v>
      </c>
      <c r="S342" s="569">
        <v>0</v>
      </c>
      <c r="T342" s="569">
        <f t="shared" si="140"/>
        <v>0</v>
      </c>
    </row>
    <row r="343" spans="1:20" ht="38.25" hidden="1" outlineLevel="1">
      <c r="A343" s="566" t="s">
        <v>1789</v>
      </c>
      <c r="B343" s="566" t="s">
        <v>1790</v>
      </c>
      <c r="C343" s="567">
        <v>3</v>
      </c>
      <c r="D343" s="568">
        <v>0</v>
      </c>
      <c r="E343" s="568">
        <v>0</v>
      </c>
      <c r="F343" s="568">
        <v>0</v>
      </c>
      <c r="G343" s="568">
        <v>0</v>
      </c>
      <c r="H343" s="569">
        <v>0</v>
      </c>
      <c r="I343" s="567">
        <v>1</v>
      </c>
      <c r="J343" s="568">
        <v>0</v>
      </c>
      <c r="K343" s="568">
        <v>0</v>
      </c>
      <c r="L343" s="568">
        <v>0</v>
      </c>
      <c r="M343" s="568">
        <v>0</v>
      </c>
      <c r="N343" s="568">
        <v>0</v>
      </c>
      <c r="O343" s="569">
        <f t="shared" si="137"/>
        <v>3</v>
      </c>
      <c r="P343" s="570">
        <f t="shared" si="138"/>
        <v>1</v>
      </c>
      <c r="Q343" s="569">
        <f t="shared" si="139"/>
        <v>4</v>
      </c>
      <c r="R343" s="569">
        <v>0</v>
      </c>
      <c r="S343" s="569">
        <v>0</v>
      </c>
      <c r="T343" s="569">
        <f t="shared" si="140"/>
        <v>0</v>
      </c>
    </row>
    <row r="344" spans="1:20" ht="18" customHeight="1" collapsed="1">
      <c r="A344" s="921" t="s">
        <v>1791</v>
      </c>
      <c r="B344" s="921"/>
      <c r="C344" s="562">
        <f>C345+C362+C376+C389+C395</f>
        <v>10631</v>
      </c>
      <c r="D344" s="562">
        <f t="shared" ref="D344:T344" si="141">D345+D362+D376+D389+D395</f>
        <v>472</v>
      </c>
      <c r="E344" s="562">
        <f t="shared" si="141"/>
        <v>751</v>
      </c>
      <c r="F344" s="562">
        <f t="shared" si="141"/>
        <v>995</v>
      </c>
      <c r="G344" s="562">
        <f t="shared" si="141"/>
        <v>288</v>
      </c>
      <c r="H344" s="562">
        <f t="shared" si="141"/>
        <v>7409</v>
      </c>
      <c r="I344" s="562">
        <f t="shared" si="141"/>
        <v>519</v>
      </c>
      <c r="J344" s="562">
        <f t="shared" si="141"/>
        <v>45</v>
      </c>
      <c r="K344" s="562">
        <f t="shared" si="141"/>
        <v>42</v>
      </c>
      <c r="L344" s="562">
        <f t="shared" si="141"/>
        <v>48</v>
      </c>
      <c r="M344" s="562">
        <f t="shared" si="141"/>
        <v>10</v>
      </c>
      <c r="N344" s="562">
        <f t="shared" si="141"/>
        <v>153</v>
      </c>
      <c r="O344" s="562">
        <f t="shared" si="141"/>
        <v>20546</v>
      </c>
      <c r="P344" s="562">
        <f t="shared" si="141"/>
        <v>817</v>
      </c>
      <c r="Q344" s="562">
        <f t="shared" si="141"/>
        <v>21363</v>
      </c>
      <c r="R344" s="562">
        <f t="shared" si="141"/>
        <v>141</v>
      </c>
      <c r="S344" s="562">
        <f t="shared" si="141"/>
        <v>2</v>
      </c>
      <c r="T344" s="562">
        <f t="shared" si="141"/>
        <v>143</v>
      </c>
    </row>
    <row r="345" spans="1:20" ht="18" customHeight="1">
      <c r="A345" s="923" t="s">
        <v>1792</v>
      </c>
      <c r="B345" s="923"/>
      <c r="C345" s="565">
        <f>SUM(C346:C361)</f>
        <v>2330</v>
      </c>
      <c r="D345" s="565">
        <f t="shared" ref="D345:T345" si="142">SUM(D346:D361)</f>
        <v>34</v>
      </c>
      <c r="E345" s="565">
        <f t="shared" si="142"/>
        <v>51</v>
      </c>
      <c r="F345" s="565">
        <f t="shared" si="142"/>
        <v>124</v>
      </c>
      <c r="G345" s="565">
        <f t="shared" si="142"/>
        <v>33</v>
      </c>
      <c r="H345" s="565">
        <f t="shared" si="142"/>
        <v>1162</v>
      </c>
      <c r="I345" s="565">
        <f t="shared" si="142"/>
        <v>2</v>
      </c>
      <c r="J345" s="565">
        <f t="shared" si="142"/>
        <v>0</v>
      </c>
      <c r="K345" s="565">
        <f t="shared" si="142"/>
        <v>0</v>
      </c>
      <c r="L345" s="565">
        <f t="shared" si="142"/>
        <v>1</v>
      </c>
      <c r="M345" s="565">
        <f t="shared" si="142"/>
        <v>0</v>
      </c>
      <c r="N345" s="565">
        <f t="shared" si="142"/>
        <v>0</v>
      </c>
      <c r="O345" s="565">
        <f t="shared" si="142"/>
        <v>3734</v>
      </c>
      <c r="P345" s="565">
        <f t="shared" si="142"/>
        <v>3</v>
      </c>
      <c r="Q345" s="562">
        <f t="shared" si="142"/>
        <v>3737</v>
      </c>
      <c r="R345" s="565">
        <f t="shared" si="142"/>
        <v>77</v>
      </c>
      <c r="S345" s="565">
        <f t="shared" si="142"/>
        <v>0</v>
      </c>
      <c r="T345" s="562">
        <f t="shared" si="142"/>
        <v>77</v>
      </c>
    </row>
    <row r="346" spans="1:20" ht="25.5" hidden="1" outlineLevel="1">
      <c r="A346" s="924" t="s">
        <v>1793</v>
      </c>
      <c r="B346" s="566" t="s">
        <v>1794</v>
      </c>
      <c r="C346" s="569">
        <v>151</v>
      </c>
      <c r="D346" s="569">
        <v>2</v>
      </c>
      <c r="E346" s="569">
        <v>4</v>
      </c>
      <c r="F346" s="569">
        <v>4</v>
      </c>
      <c r="G346" s="569">
        <v>3</v>
      </c>
      <c r="H346" s="569">
        <v>75</v>
      </c>
      <c r="I346" s="570">
        <v>1</v>
      </c>
      <c r="J346" s="570">
        <v>0</v>
      </c>
      <c r="K346" s="570">
        <v>0</v>
      </c>
      <c r="L346" s="570">
        <v>0</v>
      </c>
      <c r="M346" s="570">
        <v>0</v>
      </c>
      <c r="N346" s="570">
        <v>0</v>
      </c>
      <c r="O346" s="569">
        <f t="shared" ref="O346:O361" si="143">SUM(C346:H346)</f>
        <v>239</v>
      </c>
      <c r="P346" s="570">
        <f t="shared" ref="P346:P360" si="144">SUM(I346:N346)</f>
        <v>1</v>
      </c>
      <c r="Q346" s="569">
        <f t="shared" ref="Q346:Q360" si="145">+P346+O346</f>
        <v>240</v>
      </c>
      <c r="R346" s="569">
        <v>9</v>
      </c>
      <c r="S346" s="569">
        <v>0</v>
      </c>
      <c r="T346" s="569">
        <f t="shared" ref="T346:T360" si="146">+S346+R346</f>
        <v>9</v>
      </c>
    </row>
    <row r="347" spans="1:20" ht="25.5" hidden="1" outlineLevel="1">
      <c r="A347" s="924"/>
      <c r="B347" s="566" t="s">
        <v>1795</v>
      </c>
      <c r="C347" s="567">
        <v>120</v>
      </c>
      <c r="D347" s="567">
        <v>0</v>
      </c>
      <c r="E347" s="567">
        <v>1</v>
      </c>
      <c r="F347" s="567">
        <v>8</v>
      </c>
      <c r="G347" s="567">
        <v>1</v>
      </c>
      <c r="H347" s="569">
        <v>80</v>
      </c>
      <c r="I347" s="568">
        <v>0</v>
      </c>
      <c r="J347" s="568">
        <v>0</v>
      </c>
      <c r="K347" s="568">
        <v>0</v>
      </c>
      <c r="L347" s="568">
        <v>0</v>
      </c>
      <c r="M347" s="568">
        <v>0</v>
      </c>
      <c r="N347" s="568">
        <v>0</v>
      </c>
      <c r="O347" s="569">
        <f t="shared" si="143"/>
        <v>210</v>
      </c>
      <c r="P347" s="570">
        <f t="shared" si="144"/>
        <v>0</v>
      </c>
      <c r="Q347" s="569">
        <f t="shared" si="145"/>
        <v>210</v>
      </c>
      <c r="R347" s="569">
        <v>1</v>
      </c>
      <c r="S347" s="569">
        <v>0</v>
      </c>
      <c r="T347" s="569">
        <f t="shared" si="146"/>
        <v>1</v>
      </c>
    </row>
    <row r="348" spans="1:20" ht="25.5" hidden="1" outlineLevel="1">
      <c r="A348" s="924"/>
      <c r="B348" s="566" t="s">
        <v>1796</v>
      </c>
      <c r="C348" s="569">
        <v>43</v>
      </c>
      <c r="D348" s="569">
        <v>0</v>
      </c>
      <c r="E348" s="570">
        <v>0</v>
      </c>
      <c r="F348" s="570">
        <v>0</v>
      </c>
      <c r="G348" s="570">
        <v>0</v>
      </c>
      <c r="H348" s="569">
        <v>13</v>
      </c>
      <c r="I348" s="570">
        <v>0</v>
      </c>
      <c r="J348" s="570">
        <v>0</v>
      </c>
      <c r="K348" s="570">
        <v>0</v>
      </c>
      <c r="L348" s="570">
        <v>0</v>
      </c>
      <c r="M348" s="570">
        <v>0</v>
      </c>
      <c r="N348" s="569">
        <v>0</v>
      </c>
      <c r="O348" s="569">
        <f t="shared" si="143"/>
        <v>56</v>
      </c>
      <c r="P348" s="570">
        <f t="shared" si="144"/>
        <v>0</v>
      </c>
      <c r="Q348" s="569">
        <f t="shared" si="145"/>
        <v>56</v>
      </c>
      <c r="R348" s="569">
        <v>1</v>
      </c>
      <c r="S348" s="569">
        <v>0</v>
      </c>
      <c r="T348" s="569">
        <f t="shared" si="146"/>
        <v>1</v>
      </c>
    </row>
    <row r="349" spans="1:20" ht="25.5" hidden="1" outlineLevel="1">
      <c r="A349" s="924"/>
      <c r="B349" s="566" t="s">
        <v>1797</v>
      </c>
      <c r="C349" s="567">
        <v>437</v>
      </c>
      <c r="D349" s="567">
        <v>2</v>
      </c>
      <c r="E349" s="567">
        <v>8</v>
      </c>
      <c r="F349" s="567">
        <v>17</v>
      </c>
      <c r="G349" s="567">
        <v>4</v>
      </c>
      <c r="H349" s="569">
        <v>151</v>
      </c>
      <c r="I349" s="567">
        <v>0</v>
      </c>
      <c r="J349" s="568">
        <v>0</v>
      </c>
      <c r="K349" s="568">
        <v>0</v>
      </c>
      <c r="L349" s="568">
        <v>0</v>
      </c>
      <c r="M349" s="568">
        <v>0</v>
      </c>
      <c r="N349" s="568">
        <v>0</v>
      </c>
      <c r="O349" s="569">
        <f t="shared" si="143"/>
        <v>619</v>
      </c>
      <c r="P349" s="570">
        <f t="shared" si="144"/>
        <v>0</v>
      </c>
      <c r="Q349" s="569">
        <f t="shared" si="145"/>
        <v>619</v>
      </c>
      <c r="R349" s="569">
        <v>12</v>
      </c>
      <c r="S349" s="569">
        <v>0</v>
      </c>
      <c r="T349" s="569">
        <f t="shared" si="146"/>
        <v>12</v>
      </c>
    </row>
    <row r="350" spans="1:20" hidden="1" outlineLevel="1">
      <c r="A350" s="924"/>
      <c r="B350" s="566" t="s">
        <v>1798</v>
      </c>
      <c r="C350" s="569">
        <v>82</v>
      </c>
      <c r="D350" s="569">
        <v>1</v>
      </c>
      <c r="E350" s="569">
        <v>1</v>
      </c>
      <c r="F350" s="569">
        <v>5</v>
      </c>
      <c r="G350" s="570">
        <v>0</v>
      </c>
      <c r="H350" s="569">
        <v>47</v>
      </c>
      <c r="I350" s="570">
        <v>0</v>
      </c>
      <c r="J350" s="570">
        <v>0</v>
      </c>
      <c r="K350" s="570">
        <v>0</v>
      </c>
      <c r="L350" s="570">
        <v>0</v>
      </c>
      <c r="M350" s="570">
        <v>0</v>
      </c>
      <c r="N350" s="570">
        <v>0</v>
      </c>
      <c r="O350" s="569">
        <f t="shared" si="143"/>
        <v>136</v>
      </c>
      <c r="P350" s="570">
        <f t="shared" si="144"/>
        <v>0</v>
      </c>
      <c r="Q350" s="569">
        <f t="shared" si="145"/>
        <v>136</v>
      </c>
      <c r="R350" s="569">
        <v>0</v>
      </c>
      <c r="S350" s="569">
        <v>0</v>
      </c>
      <c r="T350" s="569">
        <f t="shared" si="146"/>
        <v>0</v>
      </c>
    </row>
    <row r="351" spans="1:20" ht="38.25" hidden="1" outlineLevel="1">
      <c r="A351" s="924"/>
      <c r="B351" s="566" t="s">
        <v>1799</v>
      </c>
      <c r="C351" s="567">
        <v>571</v>
      </c>
      <c r="D351" s="567">
        <v>14</v>
      </c>
      <c r="E351" s="567">
        <v>7</v>
      </c>
      <c r="F351" s="567">
        <v>35</v>
      </c>
      <c r="G351" s="567">
        <v>12</v>
      </c>
      <c r="H351" s="569">
        <v>295</v>
      </c>
      <c r="I351" s="567">
        <v>0</v>
      </c>
      <c r="J351" s="568">
        <v>0</v>
      </c>
      <c r="K351" s="568">
        <v>0</v>
      </c>
      <c r="L351" s="568">
        <v>0</v>
      </c>
      <c r="M351" s="568">
        <v>0</v>
      </c>
      <c r="N351" s="569">
        <v>0</v>
      </c>
      <c r="O351" s="569">
        <f t="shared" si="143"/>
        <v>934</v>
      </c>
      <c r="P351" s="570">
        <f t="shared" si="144"/>
        <v>0</v>
      </c>
      <c r="Q351" s="569">
        <f t="shared" si="145"/>
        <v>934</v>
      </c>
      <c r="R351" s="569">
        <v>17</v>
      </c>
      <c r="S351" s="569">
        <v>0</v>
      </c>
      <c r="T351" s="569">
        <f t="shared" si="146"/>
        <v>17</v>
      </c>
    </row>
    <row r="352" spans="1:20" ht="11.25" hidden="1" customHeight="1" outlineLevel="1">
      <c r="A352" s="924" t="s">
        <v>1800</v>
      </c>
      <c r="B352" s="566" t="s">
        <v>1801</v>
      </c>
      <c r="C352" s="569">
        <v>48</v>
      </c>
      <c r="D352" s="570">
        <v>0</v>
      </c>
      <c r="E352" s="569">
        <v>1</v>
      </c>
      <c r="F352" s="570">
        <v>1</v>
      </c>
      <c r="G352" s="570">
        <v>1</v>
      </c>
      <c r="H352" s="569">
        <v>42</v>
      </c>
      <c r="I352" s="570">
        <v>0</v>
      </c>
      <c r="J352" s="570">
        <v>0</v>
      </c>
      <c r="K352" s="570">
        <v>0</v>
      </c>
      <c r="L352" s="570">
        <v>0</v>
      </c>
      <c r="M352" s="570">
        <v>0</v>
      </c>
      <c r="N352" s="570">
        <v>0</v>
      </c>
      <c r="O352" s="569">
        <f t="shared" si="143"/>
        <v>93</v>
      </c>
      <c r="P352" s="570">
        <f t="shared" si="144"/>
        <v>0</v>
      </c>
      <c r="Q352" s="569">
        <f t="shared" si="145"/>
        <v>93</v>
      </c>
      <c r="R352" s="569">
        <v>3</v>
      </c>
      <c r="S352" s="569">
        <v>0</v>
      </c>
      <c r="T352" s="569">
        <f t="shared" si="146"/>
        <v>3</v>
      </c>
    </row>
    <row r="353" spans="1:20" hidden="1" outlineLevel="1">
      <c r="A353" s="924"/>
      <c r="B353" s="566" t="s">
        <v>1802</v>
      </c>
      <c r="C353" s="567">
        <v>198</v>
      </c>
      <c r="D353" s="567">
        <v>1</v>
      </c>
      <c r="E353" s="567">
        <v>9</v>
      </c>
      <c r="F353" s="567">
        <v>15</v>
      </c>
      <c r="G353" s="567">
        <v>2</v>
      </c>
      <c r="H353" s="569">
        <v>104</v>
      </c>
      <c r="I353" s="568">
        <v>0</v>
      </c>
      <c r="J353" s="568">
        <v>0</v>
      </c>
      <c r="K353" s="568">
        <v>0</v>
      </c>
      <c r="L353" s="568">
        <v>0</v>
      </c>
      <c r="M353" s="568">
        <v>0</v>
      </c>
      <c r="N353" s="568">
        <v>0</v>
      </c>
      <c r="O353" s="569">
        <f t="shared" si="143"/>
        <v>329</v>
      </c>
      <c r="P353" s="570">
        <f t="shared" si="144"/>
        <v>0</v>
      </c>
      <c r="Q353" s="569">
        <f t="shared" si="145"/>
        <v>329</v>
      </c>
      <c r="R353" s="569">
        <v>7</v>
      </c>
      <c r="S353" s="569">
        <v>0</v>
      </c>
      <c r="T353" s="569">
        <f t="shared" si="146"/>
        <v>7</v>
      </c>
    </row>
    <row r="354" spans="1:20" hidden="1" outlineLevel="1">
      <c r="A354" s="924"/>
      <c r="B354" s="566" t="s">
        <v>1803</v>
      </c>
      <c r="C354" s="569">
        <v>176</v>
      </c>
      <c r="D354" s="569">
        <v>1</v>
      </c>
      <c r="E354" s="569">
        <v>4</v>
      </c>
      <c r="F354" s="569">
        <v>9</v>
      </c>
      <c r="G354" s="569">
        <v>2</v>
      </c>
      <c r="H354" s="569">
        <v>100</v>
      </c>
      <c r="I354" s="570">
        <v>0</v>
      </c>
      <c r="J354" s="570">
        <v>0</v>
      </c>
      <c r="K354" s="570">
        <v>0</v>
      </c>
      <c r="L354" s="570">
        <v>1</v>
      </c>
      <c r="M354" s="570">
        <v>0</v>
      </c>
      <c r="N354" s="570">
        <v>0</v>
      </c>
      <c r="O354" s="569">
        <f t="shared" si="143"/>
        <v>292</v>
      </c>
      <c r="P354" s="570">
        <f t="shared" si="144"/>
        <v>1</v>
      </c>
      <c r="Q354" s="569">
        <f t="shared" si="145"/>
        <v>293</v>
      </c>
      <c r="R354" s="569">
        <v>14</v>
      </c>
      <c r="S354" s="569">
        <v>0</v>
      </c>
      <c r="T354" s="569">
        <f t="shared" si="146"/>
        <v>14</v>
      </c>
    </row>
    <row r="355" spans="1:20" hidden="1" outlineLevel="1">
      <c r="A355" s="924"/>
      <c r="B355" s="566" t="s">
        <v>1804</v>
      </c>
      <c r="C355" s="567">
        <v>68</v>
      </c>
      <c r="D355" s="567">
        <v>0</v>
      </c>
      <c r="E355" s="567">
        <v>2</v>
      </c>
      <c r="F355" s="567">
        <v>2</v>
      </c>
      <c r="G355" s="568">
        <v>1</v>
      </c>
      <c r="H355" s="569">
        <v>36</v>
      </c>
      <c r="I355" s="568">
        <v>0</v>
      </c>
      <c r="J355" s="568">
        <v>0</v>
      </c>
      <c r="K355" s="568">
        <v>0</v>
      </c>
      <c r="L355" s="568">
        <v>0</v>
      </c>
      <c r="M355" s="568">
        <v>0</v>
      </c>
      <c r="N355" s="568">
        <v>0</v>
      </c>
      <c r="O355" s="569">
        <f t="shared" si="143"/>
        <v>109</v>
      </c>
      <c r="P355" s="570">
        <f t="shared" si="144"/>
        <v>0</v>
      </c>
      <c r="Q355" s="569">
        <f t="shared" si="145"/>
        <v>109</v>
      </c>
      <c r="R355" s="569">
        <v>3</v>
      </c>
      <c r="S355" s="569">
        <v>0</v>
      </c>
      <c r="T355" s="569">
        <f t="shared" si="146"/>
        <v>3</v>
      </c>
    </row>
    <row r="356" spans="1:20" hidden="1" outlineLevel="1">
      <c r="A356" s="924"/>
      <c r="B356" s="566" t="s">
        <v>1805</v>
      </c>
      <c r="C356" s="569">
        <v>47</v>
      </c>
      <c r="D356" s="569">
        <v>1</v>
      </c>
      <c r="E356" s="570">
        <v>2</v>
      </c>
      <c r="F356" s="569">
        <v>3</v>
      </c>
      <c r="G356" s="569">
        <v>1</v>
      </c>
      <c r="H356" s="569">
        <v>30</v>
      </c>
      <c r="I356" s="570">
        <v>0</v>
      </c>
      <c r="J356" s="570">
        <v>0</v>
      </c>
      <c r="K356" s="570">
        <v>0</v>
      </c>
      <c r="L356" s="570">
        <v>0</v>
      </c>
      <c r="M356" s="570">
        <v>0</v>
      </c>
      <c r="N356" s="570">
        <v>0</v>
      </c>
      <c r="O356" s="569">
        <f t="shared" si="143"/>
        <v>84</v>
      </c>
      <c r="P356" s="570">
        <f t="shared" si="144"/>
        <v>0</v>
      </c>
      <c r="Q356" s="569">
        <f t="shared" si="145"/>
        <v>84</v>
      </c>
      <c r="R356" s="569">
        <v>1</v>
      </c>
      <c r="S356" s="569">
        <v>0</v>
      </c>
      <c r="T356" s="569">
        <f t="shared" si="146"/>
        <v>1</v>
      </c>
    </row>
    <row r="357" spans="1:20" hidden="1" outlineLevel="1">
      <c r="A357" s="924"/>
      <c r="B357" s="566" t="s">
        <v>1806</v>
      </c>
      <c r="C357" s="567">
        <v>173</v>
      </c>
      <c r="D357" s="567">
        <v>3</v>
      </c>
      <c r="E357" s="567">
        <v>5</v>
      </c>
      <c r="F357" s="567">
        <v>8</v>
      </c>
      <c r="G357" s="567">
        <v>2</v>
      </c>
      <c r="H357" s="569">
        <v>64</v>
      </c>
      <c r="I357" s="568">
        <v>0</v>
      </c>
      <c r="J357" s="568">
        <v>0</v>
      </c>
      <c r="K357" s="568">
        <v>0</v>
      </c>
      <c r="L357" s="568">
        <v>0</v>
      </c>
      <c r="M357" s="568">
        <v>0</v>
      </c>
      <c r="N357" s="568">
        <v>0</v>
      </c>
      <c r="O357" s="569">
        <f t="shared" si="143"/>
        <v>255</v>
      </c>
      <c r="P357" s="570">
        <f t="shared" si="144"/>
        <v>0</v>
      </c>
      <c r="Q357" s="569">
        <f t="shared" si="145"/>
        <v>255</v>
      </c>
      <c r="R357" s="569">
        <v>1</v>
      </c>
      <c r="S357" s="569">
        <v>0</v>
      </c>
      <c r="T357" s="569">
        <f t="shared" si="146"/>
        <v>1</v>
      </c>
    </row>
    <row r="358" spans="1:20" ht="38.25" hidden="1" outlineLevel="1">
      <c r="A358" s="924"/>
      <c r="B358" s="566" t="s">
        <v>1807</v>
      </c>
      <c r="C358" s="569">
        <v>58</v>
      </c>
      <c r="D358" s="569">
        <v>1</v>
      </c>
      <c r="E358" s="569">
        <v>1</v>
      </c>
      <c r="F358" s="569">
        <v>1</v>
      </c>
      <c r="G358" s="570">
        <v>1</v>
      </c>
      <c r="H358" s="569">
        <v>21</v>
      </c>
      <c r="I358" s="569">
        <v>0</v>
      </c>
      <c r="J358" s="570">
        <v>0</v>
      </c>
      <c r="K358" s="570">
        <v>0</v>
      </c>
      <c r="L358" s="570">
        <v>0</v>
      </c>
      <c r="M358" s="570">
        <v>0</v>
      </c>
      <c r="N358" s="570">
        <v>0</v>
      </c>
      <c r="O358" s="569">
        <f t="shared" si="143"/>
        <v>83</v>
      </c>
      <c r="P358" s="570">
        <f t="shared" si="144"/>
        <v>0</v>
      </c>
      <c r="Q358" s="569">
        <f t="shared" si="145"/>
        <v>83</v>
      </c>
      <c r="R358" s="569">
        <v>0</v>
      </c>
      <c r="S358" s="569">
        <v>0</v>
      </c>
      <c r="T358" s="569">
        <f t="shared" si="146"/>
        <v>0</v>
      </c>
    </row>
    <row r="359" spans="1:20" ht="11.25" hidden="1" customHeight="1" outlineLevel="1">
      <c r="A359" s="924" t="s">
        <v>1808</v>
      </c>
      <c r="B359" s="566" t="s">
        <v>1809</v>
      </c>
      <c r="C359" s="567">
        <v>138</v>
      </c>
      <c r="D359" s="567">
        <v>5</v>
      </c>
      <c r="E359" s="567">
        <v>6</v>
      </c>
      <c r="F359" s="567">
        <v>14</v>
      </c>
      <c r="G359" s="567">
        <v>3</v>
      </c>
      <c r="H359" s="569">
        <v>93</v>
      </c>
      <c r="I359" s="568">
        <v>0</v>
      </c>
      <c r="J359" s="568">
        <v>0</v>
      </c>
      <c r="K359" s="568">
        <v>0</v>
      </c>
      <c r="L359" s="568">
        <v>0</v>
      </c>
      <c r="M359" s="568">
        <v>0</v>
      </c>
      <c r="N359" s="568">
        <v>0</v>
      </c>
      <c r="O359" s="569">
        <f t="shared" si="143"/>
        <v>259</v>
      </c>
      <c r="P359" s="570">
        <f t="shared" si="144"/>
        <v>0</v>
      </c>
      <c r="Q359" s="569">
        <f t="shared" si="145"/>
        <v>259</v>
      </c>
      <c r="R359" s="569">
        <v>7</v>
      </c>
      <c r="S359" s="569">
        <v>0</v>
      </c>
      <c r="T359" s="569">
        <f t="shared" si="146"/>
        <v>7</v>
      </c>
    </row>
    <row r="360" spans="1:20" ht="25.5" hidden="1" outlineLevel="1">
      <c r="A360" s="924"/>
      <c r="B360" s="566" t="s">
        <v>1810</v>
      </c>
      <c r="C360" s="569">
        <v>8</v>
      </c>
      <c r="D360" s="570">
        <v>3</v>
      </c>
      <c r="E360" s="569">
        <v>0</v>
      </c>
      <c r="F360" s="570">
        <v>1</v>
      </c>
      <c r="G360" s="570">
        <v>0</v>
      </c>
      <c r="H360" s="569">
        <v>8</v>
      </c>
      <c r="I360" s="570">
        <v>0</v>
      </c>
      <c r="J360" s="570">
        <v>0</v>
      </c>
      <c r="K360" s="570">
        <v>0</v>
      </c>
      <c r="L360" s="570">
        <v>0</v>
      </c>
      <c r="M360" s="570">
        <v>0</v>
      </c>
      <c r="N360" s="570">
        <v>0</v>
      </c>
      <c r="O360" s="569">
        <f t="shared" si="143"/>
        <v>20</v>
      </c>
      <c r="P360" s="570">
        <f t="shared" si="144"/>
        <v>0</v>
      </c>
      <c r="Q360" s="569">
        <f t="shared" si="145"/>
        <v>20</v>
      </c>
      <c r="R360" s="569">
        <v>0</v>
      </c>
      <c r="S360" s="569">
        <v>0</v>
      </c>
      <c r="T360" s="569">
        <f t="shared" si="146"/>
        <v>0</v>
      </c>
    </row>
    <row r="361" spans="1:20" hidden="1" outlineLevel="1">
      <c r="A361" s="924"/>
      <c r="B361" s="566" t="s">
        <v>1811</v>
      </c>
      <c r="C361" s="567">
        <v>12</v>
      </c>
      <c r="D361" s="567">
        <v>0</v>
      </c>
      <c r="E361" s="567">
        <v>0</v>
      </c>
      <c r="F361" s="567">
        <v>1</v>
      </c>
      <c r="G361" s="568">
        <v>0</v>
      </c>
      <c r="H361" s="569">
        <v>3</v>
      </c>
      <c r="I361" s="568">
        <v>1</v>
      </c>
      <c r="J361" s="568">
        <v>0</v>
      </c>
      <c r="K361" s="568">
        <v>0</v>
      </c>
      <c r="L361" s="568">
        <v>0</v>
      </c>
      <c r="M361" s="568">
        <v>0</v>
      </c>
      <c r="N361" s="568">
        <v>0</v>
      </c>
      <c r="O361" s="569">
        <f t="shared" si="143"/>
        <v>16</v>
      </c>
      <c r="P361" s="570">
        <f>SUM(I361:N361)</f>
        <v>1</v>
      </c>
      <c r="Q361" s="569">
        <f>+P361+O361</f>
        <v>17</v>
      </c>
      <c r="R361" s="569">
        <v>1</v>
      </c>
      <c r="S361" s="569">
        <v>0</v>
      </c>
      <c r="T361" s="569">
        <f>+S361+R361</f>
        <v>1</v>
      </c>
    </row>
    <row r="362" spans="1:20" ht="18" customHeight="1" collapsed="1">
      <c r="A362" s="923" t="s">
        <v>1812</v>
      </c>
      <c r="B362" s="923"/>
      <c r="C362" s="565">
        <f>SUM(C363:C375)</f>
        <v>4692</v>
      </c>
      <c r="D362" s="565">
        <f t="shared" ref="D362:T362" si="147">SUM(D363:D375)</f>
        <v>299</v>
      </c>
      <c r="E362" s="565">
        <f t="shared" si="147"/>
        <v>473</v>
      </c>
      <c r="F362" s="565">
        <f t="shared" si="147"/>
        <v>568</v>
      </c>
      <c r="G362" s="565">
        <f t="shared" si="147"/>
        <v>158</v>
      </c>
      <c r="H362" s="565">
        <f t="shared" si="147"/>
        <v>3944</v>
      </c>
      <c r="I362" s="565">
        <f t="shared" si="147"/>
        <v>28</v>
      </c>
      <c r="J362" s="565">
        <f t="shared" si="147"/>
        <v>3</v>
      </c>
      <c r="K362" s="565">
        <f t="shared" si="147"/>
        <v>5</v>
      </c>
      <c r="L362" s="565">
        <f t="shared" si="147"/>
        <v>2</v>
      </c>
      <c r="M362" s="565">
        <f t="shared" si="147"/>
        <v>1</v>
      </c>
      <c r="N362" s="565">
        <f t="shared" si="147"/>
        <v>11</v>
      </c>
      <c r="O362" s="565">
        <f t="shared" si="147"/>
        <v>10134</v>
      </c>
      <c r="P362" s="565">
        <f t="shared" si="147"/>
        <v>50</v>
      </c>
      <c r="Q362" s="562">
        <f t="shared" si="147"/>
        <v>10184</v>
      </c>
      <c r="R362" s="565">
        <f t="shared" si="147"/>
        <v>37</v>
      </c>
      <c r="S362" s="565">
        <f t="shared" si="147"/>
        <v>0</v>
      </c>
      <c r="T362" s="562">
        <f t="shared" si="147"/>
        <v>37</v>
      </c>
    </row>
    <row r="363" spans="1:20" ht="11.25" hidden="1" customHeight="1" outlineLevel="1">
      <c r="A363" s="924" t="s">
        <v>1813</v>
      </c>
      <c r="B363" s="566" t="s">
        <v>1814</v>
      </c>
      <c r="C363" s="569">
        <v>347</v>
      </c>
      <c r="D363" s="569">
        <v>21</v>
      </c>
      <c r="E363" s="569">
        <v>26</v>
      </c>
      <c r="F363" s="569">
        <v>34</v>
      </c>
      <c r="G363" s="569">
        <v>6</v>
      </c>
      <c r="H363" s="569">
        <v>273</v>
      </c>
      <c r="I363" s="569">
        <v>3</v>
      </c>
      <c r="J363" s="570">
        <v>1</v>
      </c>
      <c r="K363" s="570">
        <v>0</v>
      </c>
      <c r="L363" s="570">
        <v>0</v>
      </c>
      <c r="M363" s="570">
        <v>0</v>
      </c>
      <c r="N363" s="569">
        <v>1</v>
      </c>
      <c r="O363" s="569">
        <f t="shared" ref="O363:O375" si="148">SUM(C363:H363)</f>
        <v>707</v>
      </c>
      <c r="P363" s="570">
        <f t="shared" ref="P363:P375" si="149">SUM(I363:N363)</f>
        <v>5</v>
      </c>
      <c r="Q363" s="569">
        <f t="shared" ref="Q363:Q375" si="150">+P363+O363</f>
        <v>712</v>
      </c>
      <c r="R363" s="569">
        <v>1</v>
      </c>
      <c r="S363" s="569">
        <v>0</v>
      </c>
      <c r="T363" s="569">
        <f t="shared" ref="T363:T375" si="151">+S363+R363</f>
        <v>1</v>
      </c>
    </row>
    <row r="364" spans="1:20" ht="25.5" hidden="1" outlineLevel="1">
      <c r="A364" s="924"/>
      <c r="B364" s="566" t="s">
        <v>1815</v>
      </c>
      <c r="C364" s="567">
        <v>1223</v>
      </c>
      <c r="D364" s="567">
        <v>62</v>
      </c>
      <c r="E364" s="567">
        <v>131</v>
      </c>
      <c r="F364" s="567">
        <v>137</v>
      </c>
      <c r="G364" s="567">
        <v>51</v>
      </c>
      <c r="H364" s="569">
        <v>936</v>
      </c>
      <c r="I364" s="567">
        <v>0</v>
      </c>
      <c r="J364" s="568">
        <v>0</v>
      </c>
      <c r="K364" s="568">
        <v>0</v>
      </c>
      <c r="L364" s="568">
        <v>0</v>
      </c>
      <c r="M364" s="568">
        <v>0</v>
      </c>
      <c r="N364" s="569">
        <v>0</v>
      </c>
      <c r="O364" s="569">
        <f t="shared" si="148"/>
        <v>2540</v>
      </c>
      <c r="P364" s="570">
        <f t="shared" si="149"/>
        <v>0</v>
      </c>
      <c r="Q364" s="569">
        <f t="shared" si="150"/>
        <v>2540</v>
      </c>
      <c r="R364" s="569">
        <v>6</v>
      </c>
      <c r="S364" s="569">
        <v>0</v>
      </c>
      <c r="T364" s="569">
        <f t="shared" si="151"/>
        <v>6</v>
      </c>
    </row>
    <row r="365" spans="1:20" hidden="1" outlineLevel="1">
      <c r="A365" s="924"/>
      <c r="B365" s="566" t="s">
        <v>1816</v>
      </c>
      <c r="C365" s="569">
        <v>820</v>
      </c>
      <c r="D365" s="569">
        <v>67</v>
      </c>
      <c r="E365" s="569">
        <v>125</v>
      </c>
      <c r="F365" s="569">
        <v>121</v>
      </c>
      <c r="G365" s="569">
        <v>36</v>
      </c>
      <c r="H365" s="569">
        <v>889</v>
      </c>
      <c r="I365" s="569">
        <v>20</v>
      </c>
      <c r="J365" s="569">
        <v>2</v>
      </c>
      <c r="K365" s="570">
        <v>3</v>
      </c>
      <c r="L365" s="569">
        <v>1</v>
      </c>
      <c r="M365" s="569">
        <v>0</v>
      </c>
      <c r="N365" s="569">
        <v>5</v>
      </c>
      <c r="O365" s="569">
        <f t="shared" si="148"/>
        <v>2058</v>
      </c>
      <c r="P365" s="570">
        <f t="shared" si="149"/>
        <v>31</v>
      </c>
      <c r="Q365" s="569">
        <f t="shared" si="150"/>
        <v>2089</v>
      </c>
      <c r="R365" s="569">
        <v>8</v>
      </c>
      <c r="S365" s="569">
        <v>0</v>
      </c>
      <c r="T365" s="569">
        <f t="shared" si="151"/>
        <v>8</v>
      </c>
    </row>
    <row r="366" spans="1:20" ht="25.5" hidden="1" outlineLevel="1">
      <c r="A366" s="924"/>
      <c r="B366" s="566" t="s">
        <v>1817</v>
      </c>
      <c r="C366" s="567">
        <v>174</v>
      </c>
      <c r="D366" s="567">
        <v>10</v>
      </c>
      <c r="E366" s="567">
        <v>17</v>
      </c>
      <c r="F366" s="567">
        <v>24</v>
      </c>
      <c r="G366" s="567">
        <v>8</v>
      </c>
      <c r="H366" s="569">
        <v>171</v>
      </c>
      <c r="I366" s="567">
        <v>0</v>
      </c>
      <c r="J366" s="568">
        <v>0</v>
      </c>
      <c r="K366" s="568">
        <v>0</v>
      </c>
      <c r="L366" s="568">
        <v>0</v>
      </c>
      <c r="M366" s="568">
        <v>0</v>
      </c>
      <c r="N366" s="568">
        <v>0</v>
      </c>
      <c r="O366" s="569">
        <f t="shared" si="148"/>
        <v>404</v>
      </c>
      <c r="P366" s="570">
        <f t="shared" si="149"/>
        <v>0</v>
      </c>
      <c r="Q366" s="569">
        <f t="shared" si="150"/>
        <v>404</v>
      </c>
      <c r="R366" s="569">
        <v>4</v>
      </c>
      <c r="S366" s="569">
        <v>0</v>
      </c>
      <c r="T366" s="569">
        <f t="shared" si="151"/>
        <v>4</v>
      </c>
    </row>
    <row r="367" spans="1:20" ht="25.5" hidden="1" outlineLevel="1">
      <c r="A367" s="924"/>
      <c r="B367" s="566" t="s">
        <v>1818</v>
      </c>
      <c r="C367" s="569">
        <v>32</v>
      </c>
      <c r="D367" s="569">
        <v>1</v>
      </c>
      <c r="E367" s="569">
        <v>5</v>
      </c>
      <c r="F367" s="569">
        <v>4</v>
      </c>
      <c r="G367" s="570">
        <v>1</v>
      </c>
      <c r="H367" s="569">
        <v>33</v>
      </c>
      <c r="I367" s="570">
        <v>0</v>
      </c>
      <c r="J367" s="570">
        <v>0</v>
      </c>
      <c r="K367" s="570">
        <v>0</v>
      </c>
      <c r="L367" s="570">
        <v>0</v>
      </c>
      <c r="M367" s="570">
        <v>0</v>
      </c>
      <c r="N367" s="570">
        <v>0</v>
      </c>
      <c r="O367" s="569">
        <f t="shared" si="148"/>
        <v>76</v>
      </c>
      <c r="P367" s="570">
        <f t="shared" si="149"/>
        <v>0</v>
      </c>
      <c r="Q367" s="569">
        <f t="shared" si="150"/>
        <v>76</v>
      </c>
      <c r="R367" s="569">
        <v>0</v>
      </c>
      <c r="S367" s="569">
        <v>0</v>
      </c>
      <c r="T367" s="569">
        <f t="shared" si="151"/>
        <v>0</v>
      </c>
    </row>
    <row r="368" spans="1:20" ht="25.5" hidden="1" outlineLevel="1">
      <c r="A368" s="924" t="s">
        <v>1819</v>
      </c>
      <c r="B368" s="566" t="s">
        <v>1820</v>
      </c>
      <c r="C368" s="567">
        <v>417</v>
      </c>
      <c r="D368" s="567">
        <v>26</v>
      </c>
      <c r="E368" s="567">
        <v>26</v>
      </c>
      <c r="F368" s="567">
        <v>60</v>
      </c>
      <c r="G368" s="567">
        <v>17</v>
      </c>
      <c r="H368" s="569">
        <v>402</v>
      </c>
      <c r="I368" s="567">
        <v>2</v>
      </c>
      <c r="J368" s="568">
        <v>0</v>
      </c>
      <c r="K368" s="568">
        <v>2</v>
      </c>
      <c r="L368" s="568">
        <v>1</v>
      </c>
      <c r="M368" s="568">
        <v>1</v>
      </c>
      <c r="N368" s="568">
        <v>2</v>
      </c>
      <c r="O368" s="569">
        <f t="shared" si="148"/>
        <v>948</v>
      </c>
      <c r="P368" s="570">
        <f t="shared" si="149"/>
        <v>8</v>
      </c>
      <c r="Q368" s="569">
        <f t="shared" si="150"/>
        <v>956</v>
      </c>
      <c r="R368" s="569">
        <v>3</v>
      </c>
      <c r="S368" s="569">
        <v>0</v>
      </c>
      <c r="T368" s="569">
        <f t="shared" si="151"/>
        <v>3</v>
      </c>
    </row>
    <row r="369" spans="1:20" ht="25.5" hidden="1" outlineLevel="1">
      <c r="A369" s="924"/>
      <c r="B369" s="566" t="s">
        <v>1821</v>
      </c>
      <c r="C369" s="569">
        <v>177</v>
      </c>
      <c r="D369" s="569">
        <v>20</v>
      </c>
      <c r="E369" s="569">
        <v>19</v>
      </c>
      <c r="F369" s="569">
        <v>12</v>
      </c>
      <c r="G369" s="569">
        <v>3</v>
      </c>
      <c r="H369" s="569">
        <v>71</v>
      </c>
      <c r="I369" s="570">
        <v>1</v>
      </c>
      <c r="J369" s="570">
        <v>0</v>
      </c>
      <c r="K369" s="570">
        <v>0</v>
      </c>
      <c r="L369" s="570">
        <v>0</v>
      </c>
      <c r="M369" s="570">
        <v>0</v>
      </c>
      <c r="N369" s="569">
        <v>0</v>
      </c>
      <c r="O369" s="569">
        <f t="shared" si="148"/>
        <v>302</v>
      </c>
      <c r="P369" s="570">
        <f t="shared" si="149"/>
        <v>1</v>
      </c>
      <c r="Q369" s="569">
        <f t="shared" si="150"/>
        <v>303</v>
      </c>
      <c r="R369" s="569">
        <v>1</v>
      </c>
      <c r="S369" s="569">
        <v>0</v>
      </c>
      <c r="T369" s="569">
        <f t="shared" si="151"/>
        <v>1</v>
      </c>
    </row>
    <row r="370" spans="1:20" ht="25.5" hidden="1" outlineLevel="1">
      <c r="A370" s="924"/>
      <c r="B370" s="566" t="s">
        <v>1822</v>
      </c>
      <c r="C370" s="567">
        <v>187</v>
      </c>
      <c r="D370" s="567">
        <v>12</v>
      </c>
      <c r="E370" s="567">
        <v>13</v>
      </c>
      <c r="F370" s="567">
        <v>15</v>
      </c>
      <c r="G370" s="567">
        <v>7</v>
      </c>
      <c r="H370" s="569">
        <v>130</v>
      </c>
      <c r="I370" s="567">
        <v>0</v>
      </c>
      <c r="J370" s="568">
        <v>0</v>
      </c>
      <c r="K370" s="568">
        <v>0</v>
      </c>
      <c r="L370" s="568">
        <v>0</v>
      </c>
      <c r="M370" s="568">
        <v>0</v>
      </c>
      <c r="N370" s="568">
        <v>0</v>
      </c>
      <c r="O370" s="569">
        <f t="shared" si="148"/>
        <v>364</v>
      </c>
      <c r="P370" s="570">
        <f t="shared" si="149"/>
        <v>0</v>
      </c>
      <c r="Q370" s="569">
        <f t="shared" si="150"/>
        <v>364</v>
      </c>
      <c r="R370" s="569">
        <v>5</v>
      </c>
      <c r="S370" s="569">
        <v>0</v>
      </c>
      <c r="T370" s="569">
        <f t="shared" si="151"/>
        <v>5</v>
      </c>
    </row>
    <row r="371" spans="1:20" ht="25.5" hidden="1" outlineLevel="1">
      <c r="A371" s="924"/>
      <c r="B371" s="566" t="s">
        <v>1823</v>
      </c>
      <c r="C371" s="569">
        <v>82</v>
      </c>
      <c r="D371" s="569">
        <v>3</v>
      </c>
      <c r="E371" s="569">
        <v>6</v>
      </c>
      <c r="F371" s="569">
        <v>14</v>
      </c>
      <c r="G371" s="569">
        <v>0</v>
      </c>
      <c r="H371" s="569">
        <v>58</v>
      </c>
      <c r="I371" s="570">
        <v>0</v>
      </c>
      <c r="J371" s="570">
        <v>0</v>
      </c>
      <c r="K371" s="570">
        <v>0</v>
      </c>
      <c r="L371" s="570">
        <v>0</v>
      </c>
      <c r="M371" s="570">
        <v>0</v>
      </c>
      <c r="N371" s="570">
        <v>0</v>
      </c>
      <c r="O371" s="569">
        <f t="shared" si="148"/>
        <v>163</v>
      </c>
      <c r="P371" s="570">
        <f t="shared" si="149"/>
        <v>0</v>
      </c>
      <c r="Q371" s="569">
        <f t="shared" si="150"/>
        <v>163</v>
      </c>
      <c r="R371" s="569">
        <v>0</v>
      </c>
      <c r="S371" s="569">
        <v>0</v>
      </c>
      <c r="T371" s="569">
        <f t="shared" si="151"/>
        <v>0</v>
      </c>
    </row>
    <row r="372" spans="1:20" ht="25.5" hidden="1" outlineLevel="1">
      <c r="A372" s="924" t="s">
        <v>1824</v>
      </c>
      <c r="B372" s="566" t="s">
        <v>1825</v>
      </c>
      <c r="C372" s="567">
        <v>674</v>
      </c>
      <c r="D372" s="567">
        <v>38</v>
      </c>
      <c r="E372" s="567">
        <v>48</v>
      </c>
      <c r="F372" s="567">
        <v>71</v>
      </c>
      <c r="G372" s="567">
        <v>13</v>
      </c>
      <c r="H372" s="569">
        <v>516</v>
      </c>
      <c r="I372" s="568">
        <v>1</v>
      </c>
      <c r="J372" s="568">
        <v>0</v>
      </c>
      <c r="K372" s="568">
        <v>0</v>
      </c>
      <c r="L372" s="568">
        <v>0</v>
      </c>
      <c r="M372" s="568">
        <v>0</v>
      </c>
      <c r="N372" s="568">
        <v>1</v>
      </c>
      <c r="O372" s="569">
        <f t="shared" si="148"/>
        <v>1360</v>
      </c>
      <c r="P372" s="570">
        <f t="shared" si="149"/>
        <v>2</v>
      </c>
      <c r="Q372" s="569">
        <f t="shared" si="150"/>
        <v>1362</v>
      </c>
      <c r="R372" s="569">
        <v>5</v>
      </c>
      <c r="S372" s="569">
        <v>0</v>
      </c>
      <c r="T372" s="569">
        <f t="shared" si="151"/>
        <v>5</v>
      </c>
    </row>
    <row r="373" spans="1:20" ht="25.5" hidden="1" outlineLevel="1">
      <c r="A373" s="924"/>
      <c r="B373" s="566" t="s">
        <v>1826</v>
      </c>
      <c r="C373" s="569">
        <v>10</v>
      </c>
      <c r="D373" s="570">
        <v>0</v>
      </c>
      <c r="E373" s="570">
        <v>1</v>
      </c>
      <c r="F373" s="570">
        <v>0</v>
      </c>
      <c r="G373" s="570">
        <v>0</v>
      </c>
      <c r="H373" s="569">
        <v>3</v>
      </c>
      <c r="I373" s="570">
        <v>0</v>
      </c>
      <c r="J373" s="570">
        <v>0</v>
      </c>
      <c r="K373" s="570">
        <v>0</v>
      </c>
      <c r="L373" s="570">
        <v>0</v>
      </c>
      <c r="M373" s="570">
        <v>0</v>
      </c>
      <c r="N373" s="570">
        <v>0</v>
      </c>
      <c r="O373" s="569">
        <f t="shared" si="148"/>
        <v>14</v>
      </c>
      <c r="P373" s="570">
        <f t="shared" si="149"/>
        <v>0</v>
      </c>
      <c r="Q373" s="569">
        <f t="shared" si="150"/>
        <v>14</v>
      </c>
      <c r="R373" s="569">
        <v>0</v>
      </c>
      <c r="S373" s="569">
        <v>0</v>
      </c>
      <c r="T373" s="569">
        <f t="shared" si="151"/>
        <v>0</v>
      </c>
    </row>
    <row r="374" spans="1:20" ht="38.25" hidden="1" outlineLevel="1">
      <c r="A374" s="924"/>
      <c r="B374" s="566" t="s">
        <v>1827</v>
      </c>
      <c r="C374" s="567">
        <v>547</v>
      </c>
      <c r="D374" s="567">
        <v>39</v>
      </c>
      <c r="E374" s="567">
        <v>56</v>
      </c>
      <c r="F374" s="567">
        <v>76</v>
      </c>
      <c r="G374" s="567">
        <v>16</v>
      </c>
      <c r="H374" s="569">
        <v>458</v>
      </c>
      <c r="I374" s="567">
        <v>1</v>
      </c>
      <c r="J374" s="568">
        <v>0</v>
      </c>
      <c r="K374" s="568">
        <v>0</v>
      </c>
      <c r="L374" s="568">
        <v>0</v>
      </c>
      <c r="M374" s="568">
        <v>0</v>
      </c>
      <c r="N374" s="569">
        <v>2</v>
      </c>
      <c r="O374" s="569">
        <f t="shared" si="148"/>
        <v>1192</v>
      </c>
      <c r="P374" s="570">
        <f t="shared" si="149"/>
        <v>3</v>
      </c>
      <c r="Q374" s="569">
        <f t="shared" si="150"/>
        <v>1195</v>
      </c>
      <c r="R374" s="569">
        <v>4</v>
      </c>
      <c r="S374" s="569">
        <v>0</v>
      </c>
      <c r="T374" s="569">
        <f t="shared" si="151"/>
        <v>4</v>
      </c>
    </row>
    <row r="375" spans="1:20" hidden="1" outlineLevel="1">
      <c r="A375" s="924"/>
      <c r="B375" s="566" t="s">
        <v>1828</v>
      </c>
      <c r="C375" s="569">
        <v>2</v>
      </c>
      <c r="D375" s="569">
        <v>0</v>
      </c>
      <c r="E375" s="570">
        <v>0</v>
      </c>
      <c r="F375" s="569">
        <v>0</v>
      </c>
      <c r="G375" s="570">
        <v>0</v>
      </c>
      <c r="H375" s="569">
        <v>4</v>
      </c>
      <c r="I375" s="570">
        <v>0</v>
      </c>
      <c r="J375" s="570">
        <v>0</v>
      </c>
      <c r="K375" s="570">
        <v>0</v>
      </c>
      <c r="L375" s="570">
        <v>0</v>
      </c>
      <c r="M375" s="570">
        <v>0</v>
      </c>
      <c r="N375" s="570">
        <v>0</v>
      </c>
      <c r="O375" s="569">
        <f t="shared" si="148"/>
        <v>6</v>
      </c>
      <c r="P375" s="570">
        <f t="shared" si="149"/>
        <v>0</v>
      </c>
      <c r="Q375" s="569">
        <f t="shared" si="150"/>
        <v>6</v>
      </c>
      <c r="R375" s="569">
        <v>0</v>
      </c>
      <c r="S375" s="569">
        <v>0</v>
      </c>
      <c r="T375" s="569">
        <f t="shared" si="151"/>
        <v>0</v>
      </c>
    </row>
    <row r="376" spans="1:20" ht="18" customHeight="1" collapsed="1">
      <c r="A376" s="923" t="s">
        <v>1829</v>
      </c>
      <c r="B376" s="923"/>
      <c r="C376" s="571">
        <f>SUM(C377:C388)</f>
        <v>245</v>
      </c>
      <c r="D376" s="571">
        <f t="shared" ref="D376:T376" si="152">SUM(D377:D388)</f>
        <v>11</v>
      </c>
      <c r="E376" s="571">
        <f t="shared" si="152"/>
        <v>13</v>
      </c>
      <c r="F376" s="571">
        <f t="shared" si="152"/>
        <v>23</v>
      </c>
      <c r="G376" s="571">
        <f t="shared" si="152"/>
        <v>5</v>
      </c>
      <c r="H376" s="571">
        <f t="shared" si="152"/>
        <v>213</v>
      </c>
      <c r="I376" s="571">
        <f t="shared" si="152"/>
        <v>84</v>
      </c>
      <c r="J376" s="571">
        <f t="shared" si="152"/>
        <v>5</v>
      </c>
      <c r="K376" s="571">
        <f t="shared" si="152"/>
        <v>4</v>
      </c>
      <c r="L376" s="571">
        <f t="shared" si="152"/>
        <v>5</v>
      </c>
      <c r="M376" s="571">
        <f t="shared" si="152"/>
        <v>2</v>
      </c>
      <c r="N376" s="571">
        <f t="shared" si="152"/>
        <v>22</v>
      </c>
      <c r="O376" s="571">
        <f t="shared" si="152"/>
        <v>510</v>
      </c>
      <c r="P376" s="571">
        <f t="shared" si="152"/>
        <v>122</v>
      </c>
      <c r="Q376" s="572">
        <f t="shared" si="152"/>
        <v>632</v>
      </c>
      <c r="R376" s="571">
        <f t="shared" si="152"/>
        <v>1</v>
      </c>
      <c r="S376" s="571">
        <f t="shared" si="152"/>
        <v>1</v>
      </c>
      <c r="T376" s="572">
        <f t="shared" si="152"/>
        <v>2</v>
      </c>
    </row>
    <row r="377" spans="1:20" ht="25.5" hidden="1" outlineLevel="1">
      <c r="A377" s="924" t="s">
        <v>1830</v>
      </c>
      <c r="B377" s="566" t="s">
        <v>1831</v>
      </c>
      <c r="C377" s="567">
        <v>8</v>
      </c>
      <c r="D377" s="568">
        <v>0</v>
      </c>
      <c r="E377" s="568">
        <v>0</v>
      </c>
      <c r="F377" s="568">
        <v>0</v>
      </c>
      <c r="G377" s="568">
        <v>0</v>
      </c>
      <c r="H377" s="569">
        <v>6</v>
      </c>
      <c r="I377" s="568">
        <v>0</v>
      </c>
      <c r="J377" s="568">
        <v>0</v>
      </c>
      <c r="K377" s="568">
        <v>0</v>
      </c>
      <c r="L377" s="568">
        <v>0</v>
      </c>
      <c r="M377" s="568">
        <v>0</v>
      </c>
      <c r="N377" s="568">
        <v>0</v>
      </c>
      <c r="O377" s="569">
        <f>SUM(C377:N377)</f>
        <v>14</v>
      </c>
      <c r="P377" s="570">
        <f t="shared" ref="P377:P388" si="153">SUM(I377:N377)</f>
        <v>0</v>
      </c>
      <c r="Q377" s="569">
        <f t="shared" ref="Q377:Q388" si="154">+P377+O377</f>
        <v>14</v>
      </c>
      <c r="R377" s="569">
        <v>0</v>
      </c>
      <c r="S377" s="569">
        <v>0</v>
      </c>
      <c r="T377" s="569">
        <f t="shared" ref="T377:T388" si="155">+S377+R377</f>
        <v>0</v>
      </c>
    </row>
    <row r="378" spans="1:20" ht="25.5" hidden="1" outlineLevel="1">
      <c r="A378" s="924"/>
      <c r="B378" s="566" t="s">
        <v>1832</v>
      </c>
      <c r="C378" s="570">
        <v>0</v>
      </c>
      <c r="D378" s="570">
        <v>0</v>
      </c>
      <c r="E378" s="570">
        <v>0</v>
      </c>
      <c r="F378" s="570">
        <v>0</v>
      </c>
      <c r="G378" s="570">
        <v>0</v>
      </c>
      <c r="H378" s="569">
        <v>0</v>
      </c>
      <c r="I378" s="569">
        <v>0</v>
      </c>
      <c r="J378" s="570">
        <v>0</v>
      </c>
      <c r="K378" s="570">
        <v>0</v>
      </c>
      <c r="L378" s="570">
        <v>0</v>
      </c>
      <c r="M378" s="570">
        <v>0</v>
      </c>
      <c r="N378" s="570">
        <v>0</v>
      </c>
      <c r="O378" s="569">
        <f>SUM(C378:N378)</f>
        <v>0</v>
      </c>
      <c r="P378" s="570">
        <f t="shared" si="153"/>
        <v>0</v>
      </c>
      <c r="Q378" s="569">
        <f t="shared" si="154"/>
        <v>0</v>
      </c>
      <c r="R378" s="569">
        <v>0</v>
      </c>
      <c r="S378" s="569">
        <v>0</v>
      </c>
      <c r="T378" s="569">
        <f t="shared" si="155"/>
        <v>0</v>
      </c>
    </row>
    <row r="379" spans="1:20" ht="25.5" hidden="1" outlineLevel="1">
      <c r="A379" s="924"/>
      <c r="B379" s="566" t="s">
        <v>1833</v>
      </c>
      <c r="C379" s="567">
        <v>12</v>
      </c>
      <c r="D379" s="568">
        <v>0</v>
      </c>
      <c r="E379" s="568">
        <v>0</v>
      </c>
      <c r="F379" s="568">
        <v>1</v>
      </c>
      <c r="G379" s="568">
        <v>0</v>
      </c>
      <c r="H379" s="569">
        <v>12</v>
      </c>
      <c r="I379" s="567">
        <v>2</v>
      </c>
      <c r="J379" s="568">
        <v>0</v>
      </c>
      <c r="K379" s="568">
        <v>0</v>
      </c>
      <c r="L379" s="568">
        <v>0</v>
      </c>
      <c r="M379" s="568">
        <v>0</v>
      </c>
      <c r="N379" s="568">
        <v>0</v>
      </c>
      <c r="O379" s="569">
        <f t="shared" ref="O379:O385" si="156">SUM(C379:H379)</f>
        <v>25</v>
      </c>
      <c r="P379" s="570">
        <f t="shared" si="153"/>
        <v>2</v>
      </c>
      <c r="Q379" s="569">
        <f t="shared" si="154"/>
        <v>27</v>
      </c>
      <c r="R379" s="569">
        <v>0</v>
      </c>
      <c r="S379" s="569">
        <v>0</v>
      </c>
      <c r="T379" s="569">
        <f t="shared" si="155"/>
        <v>0</v>
      </c>
    </row>
    <row r="380" spans="1:20" ht="25.5" hidden="1" outlineLevel="1">
      <c r="A380" s="924"/>
      <c r="B380" s="566" t="s">
        <v>1834</v>
      </c>
      <c r="C380" s="569">
        <v>4</v>
      </c>
      <c r="D380" s="569">
        <v>2</v>
      </c>
      <c r="E380" s="570">
        <v>0</v>
      </c>
      <c r="F380" s="569">
        <v>1</v>
      </c>
      <c r="G380" s="570">
        <v>0</v>
      </c>
      <c r="H380" s="569">
        <v>1</v>
      </c>
      <c r="I380" s="570">
        <v>0</v>
      </c>
      <c r="J380" s="569">
        <v>0</v>
      </c>
      <c r="K380" s="570">
        <v>1</v>
      </c>
      <c r="L380" s="570">
        <v>0</v>
      </c>
      <c r="M380" s="570">
        <v>0</v>
      </c>
      <c r="N380" s="569">
        <v>0</v>
      </c>
      <c r="O380" s="569">
        <f t="shared" si="156"/>
        <v>8</v>
      </c>
      <c r="P380" s="570">
        <f t="shared" si="153"/>
        <v>1</v>
      </c>
      <c r="Q380" s="569">
        <f t="shared" si="154"/>
        <v>9</v>
      </c>
      <c r="R380" s="569">
        <v>0</v>
      </c>
      <c r="S380" s="569">
        <v>0</v>
      </c>
      <c r="T380" s="569">
        <f t="shared" si="155"/>
        <v>0</v>
      </c>
    </row>
    <row r="381" spans="1:20" ht="25.5" hidden="1" outlineLevel="1">
      <c r="A381" s="924"/>
      <c r="B381" s="566" t="s">
        <v>1835</v>
      </c>
      <c r="C381" s="567">
        <v>23</v>
      </c>
      <c r="D381" s="568">
        <v>3</v>
      </c>
      <c r="E381" s="567">
        <v>0</v>
      </c>
      <c r="F381" s="567">
        <v>2</v>
      </c>
      <c r="G381" s="568">
        <v>1</v>
      </c>
      <c r="H381" s="569">
        <v>19</v>
      </c>
      <c r="I381" s="567">
        <v>0</v>
      </c>
      <c r="J381" s="568">
        <v>0</v>
      </c>
      <c r="K381" s="568">
        <v>0</v>
      </c>
      <c r="L381" s="568">
        <v>0</v>
      </c>
      <c r="M381" s="568">
        <v>0</v>
      </c>
      <c r="N381" s="569">
        <v>0</v>
      </c>
      <c r="O381" s="569">
        <f t="shared" si="156"/>
        <v>48</v>
      </c>
      <c r="P381" s="570">
        <f t="shared" si="153"/>
        <v>0</v>
      </c>
      <c r="Q381" s="569">
        <f t="shared" si="154"/>
        <v>48</v>
      </c>
      <c r="R381" s="569">
        <v>0</v>
      </c>
      <c r="S381" s="569">
        <v>0</v>
      </c>
      <c r="T381" s="569">
        <f t="shared" si="155"/>
        <v>0</v>
      </c>
    </row>
    <row r="382" spans="1:20" ht="38.25" hidden="1" outlineLevel="1">
      <c r="A382" s="924"/>
      <c r="B382" s="566" t="s">
        <v>1836</v>
      </c>
      <c r="C382" s="569">
        <v>20</v>
      </c>
      <c r="D382" s="570">
        <v>1</v>
      </c>
      <c r="E382" s="569">
        <v>2</v>
      </c>
      <c r="F382" s="569">
        <v>1</v>
      </c>
      <c r="G382" s="569">
        <v>0</v>
      </c>
      <c r="H382" s="569">
        <v>14</v>
      </c>
      <c r="I382" s="570">
        <v>0</v>
      </c>
      <c r="J382" s="570">
        <v>0</v>
      </c>
      <c r="K382" s="570">
        <v>0</v>
      </c>
      <c r="L382" s="570">
        <v>0</v>
      </c>
      <c r="M382" s="570">
        <v>0</v>
      </c>
      <c r="N382" s="569">
        <v>0</v>
      </c>
      <c r="O382" s="569">
        <f t="shared" si="156"/>
        <v>38</v>
      </c>
      <c r="P382" s="570">
        <f t="shared" si="153"/>
        <v>0</v>
      </c>
      <c r="Q382" s="569">
        <f t="shared" si="154"/>
        <v>38</v>
      </c>
      <c r="R382" s="569">
        <v>0</v>
      </c>
      <c r="S382" s="569">
        <v>0</v>
      </c>
      <c r="T382" s="569">
        <f t="shared" si="155"/>
        <v>0</v>
      </c>
    </row>
    <row r="383" spans="1:20" ht="25.5" hidden="1" outlineLevel="1">
      <c r="A383" s="924"/>
      <c r="B383" s="566" t="s">
        <v>1837</v>
      </c>
      <c r="C383" s="567">
        <v>58</v>
      </c>
      <c r="D383" s="567">
        <v>1</v>
      </c>
      <c r="E383" s="567">
        <v>0</v>
      </c>
      <c r="F383" s="567">
        <v>4</v>
      </c>
      <c r="G383" s="568">
        <v>0</v>
      </c>
      <c r="H383" s="569">
        <v>54</v>
      </c>
      <c r="I383" s="568">
        <v>1</v>
      </c>
      <c r="J383" s="568">
        <v>0</v>
      </c>
      <c r="K383" s="568">
        <v>0</v>
      </c>
      <c r="L383" s="567">
        <v>0</v>
      </c>
      <c r="M383" s="568">
        <v>0</v>
      </c>
      <c r="N383" s="568">
        <v>0</v>
      </c>
      <c r="O383" s="569">
        <f t="shared" si="156"/>
        <v>117</v>
      </c>
      <c r="P383" s="570">
        <f t="shared" si="153"/>
        <v>1</v>
      </c>
      <c r="Q383" s="569">
        <f t="shared" si="154"/>
        <v>118</v>
      </c>
      <c r="R383" s="569">
        <v>0</v>
      </c>
      <c r="S383" s="569">
        <v>0</v>
      </c>
      <c r="T383" s="569">
        <f t="shared" si="155"/>
        <v>0</v>
      </c>
    </row>
    <row r="384" spans="1:20" ht="25.5" hidden="1" outlineLevel="1">
      <c r="A384" s="924"/>
      <c r="B384" s="566" t="s">
        <v>1838</v>
      </c>
      <c r="C384" s="569">
        <v>45</v>
      </c>
      <c r="D384" s="569">
        <v>1</v>
      </c>
      <c r="E384" s="569">
        <v>5</v>
      </c>
      <c r="F384" s="569">
        <v>7</v>
      </c>
      <c r="G384" s="569">
        <v>1</v>
      </c>
      <c r="H384" s="569">
        <v>53</v>
      </c>
      <c r="I384" s="569">
        <v>67</v>
      </c>
      <c r="J384" s="569">
        <v>4</v>
      </c>
      <c r="K384" s="569">
        <v>2</v>
      </c>
      <c r="L384" s="569">
        <v>4</v>
      </c>
      <c r="M384" s="569">
        <v>1</v>
      </c>
      <c r="N384" s="569">
        <v>20</v>
      </c>
      <c r="O384" s="569">
        <f t="shared" si="156"/>
        <v>112</v>
      </c>
      <c r="P384" s="570">
        <f t="shared" si="153"/>
        <v>98</v>
      </c>
      <c r="Q384" s="569">
        <f t="shared" si="154"/>
        <v>210</v>
      </c>
      <c r="R384" s="569">
        <v>1</v>
      </c>
      <c r="S384" s="569">
        <v>1</v>
      </c>
      <c r="T384" s="569">
        <f t="shared" si="155"/>
        <v>2</v>
      </c>
    </row>
    <row r="385" spans="1:20" ht="25.5" hidden="1" outlineLevel="1">
      <c r="A385" s="924"/>
      <c r="B385" s="566" t="s">
        <v>1839</v>
      </c>
      <c r="C385" s="567">
        <v>75</v>
      </c>
      <c r="D385" s="567">
        <v>3</v>
      </c>
      <c r="E385" s="567">
        <v>6</v>
      </c>
      <c r="F385" s="567">
        <v>7</v>
      </c>
      <c r="G385" s="568">
        <v>3</v>
      </c>
      <c r="H385" s="569">
        <v>54</v>
      </c>
      <c r="I385" s="567">
        <v>14</v>
      </c>
      <c r="J385" s="567">
        <v>1</v>
      </c>
      <c r="K385" s="568">
        <v>1</v>
      </c>
      <c r="L385" s="567">
        <v>1</v>
      </c>
      <c r="M385" s="568">
        <v>1</v>
      </c>
      <c r="N385" s="569">
        <v>2</v>
      </c>
      <c r="O385" s="569">
        <f t="shared" si="156"/>
        <v>148</v>
      </c>
      <c r="P385" s="570">
        <f t="shared" si="153"/>
        <v>20</v>
      </c>
      <c r="Q385" s="569">
        <f t="shared" si="154"/>
        <v>168</v>
      </c>
      <c r="R385" s="569">
        <v>0</v>
      </c>
      <c r="S385" s="569">
        <v>0</v>
      </c>
      <c r="T385" s="569">
        <f t="shared" si="155"/>
        <v>0</v>
      </c>
    </row>
    <row r="386" spans="1:20" hidden="1" outlineLevel="1">
      <c r="A386" s="924" t="s">
        <v>1985</v>
      </c>
      <c r="B386" s="566" t="s">
        <v>1849</v>
      </c>
      <c r="C386" s="567">
        <v>0</v>
      </c>
      <c r="D386" s="567">
        <v>0</v>
      </c>
      <c r="E386" s="567">
        <v>0</v>
      </c>
      <c r="F386" s="567">
        <v>0</v>
      </c>
      <c r="G386" s="568">
        <v>0</v>
      </c>
      <c r="H386" s="569">
        <v>0</v>
      </c>
      <c r="I386" s="567">
        <v>0</v>
      </c>
      <c r="J386" s="567">
        <v>0</v>
      </c>
      <c r="K386" s="568">
        <v>0</v>
      </c>
      <c r="L386" s="567">
        <v>0</v>
      </c>
      <c r="M386" s="568">
        <v>0</v>
      </c>
      <c r="N386" s="569">
        <v>0</v>
      </c>
      <c r="O386" s="569">
        <f>SUM(C386:K386)</f>
        <v>0</v>
      </c>
      <c r="P386" s="570">
        <f t="shared" si="153"/>
        <v>0</v>
      </c>
      <c r="Q386" s="569">
        <f t="shared" si="154"/>
        <v>0</v>
      </c>
      <c r="R386" s="569">
        <v>0</v>
      </c>
      <c r="S386" s="569">
        <v>0</v>
      </c>
      <c r="T386" s="569">
        <f t="shared" si="155"/>
        <v>0</v>
      </c>
    </row>
    <row r="387" spans="1:20" hidden="1" outlineLevel="1">
      <c r="A387" s="924"/>
      <c r="B387" s="566" t="s">
        <v>1850</v>
      </c>
      <c r="C387" s="567">
        <v>0</v>
      </c>
      <c r="D387" s="567">
        <v>0</v>
      </c>
      <c r="E387" s="567">
        <v>0</v>
      </c>
      <c r="F387" s="567">
        <v>0</v>
      </c>
      <c r="G387" s="568">
        <v>0</v>
      </c>
      <c r="H387" s="569">
        <v>0</v>
      </c>
      <c r="I387" s="567">
        <v>0</v>
      </c>
      <c r="J387" s="567">
        <v>0</v>
      </c>
      <c r="K387" s="568">
        <v>0</v>
      </c>
      <c r="L387" s="567">
        <v>0</v>
      </c>
      <c r="M387" s="568">
        <v>0</v>
      </c>
      <c r="N387" s="569">
        <v>0</v>
      </c>
      <c r="O387" s="569">
        <f>SUM(C387:K387)</f>
        <v>0</v>
      </c>
      <c r="P387" s="570">
        <f t="shared" si="153"/>
        <v>0</v>
      </c>
      <c r="Q387" s="569">
        <f t="shared" si="154"/>
        <v>0</v>
      </c>
      <c r="R387" s="569">
        <v>0</v>
      </c>
      <c r="S387" s="569">
        <v>0</v>
      </c>
      <c r="T387" s="569">
        <f t="shared" si="155"/>
        <v>0</v>
      </c>
    </row>
    <row r="388" spans="1:20" ht="25.5" hidden="1" outlineLevel="1">
      <c r="A388" s="924"/>
      <c r="B388" s="566" t="s">
        <v>1851</v>
      </c>
      <c r="C388" s="567">
        <v>0</v>
      </c>
      <c r="D388" s="567">
        <v>0</v>
      </c>
      <c r="E388" s="567">
        <v>0</v>
      </c>
      <c r="F388" s="567">
        <v>0</v>
      </c>
      <c r="G388" s="568">
        <v>0</v>
      </c>
      <c r="H388" s="569">
        <v>0</v>
      </c>
      <c r="I388" s="567">
        <v>0</v>
      </c>
      <c r="J388" s="567">
        <v>0</v>
      </c>
      <c r="K388" s="568">
        <v>0</v>
      </c>
      <c r="L388" s="567">
        <v>0</v>
      </c>
      <c r="M388" s="568">
        <v>0</v>
      </c>
      <c r="N388" s="569">
        <v>0</v>
      </c>
      <c r="O388" s="569">
        <f>SUM(C388:K388)</f>
        <v>0</v>
      </c>
      <c r="P388" s="570">
        <f t="shared" si="153"/>
        <v>0</v>
      </c>
      <c r="Q388" s="569">
        <f t="shared" si="154"/>
        <v>0</v>
      </c>
      <c r="R388" s="569">
        <v>0</v>
      </c>
      <c r="S388" s="569">
        <v>0</v>
      </c>
      <c r="T388" s="569">
        <f t="shared" si="155"/>
        <v>0</v>
      </c>
    </row>
    <row r="389" spans="1:20" ht="18" customHeight="1" collapsed="1">
      <c r="A389" s="923" t="s">
        <v>1840</v>
      </c>
      <c r="B389" s="923"/>
      <c r="C389" s="565">
        <f>SUM(C390:C394)</f>
        <v>1360</v>
      </c>
      <c r="D389" s="565">
        <f t="shared" ref="D389:T389" si="157">SUM(D390:D394)</f>
        <v>52</v>
      </c>
      <c r="E389" s="565">
        <f t="shared" si="157"/>
        <v>80</v>
      </c>
      <c r="F389" s="565">
        <f t="shared" si="157"/>
        <v>108</v>
      </c>
      <c r="G389" s="565">
        <f t="shared" si="157"/>
        <v>30</v>
      </c>
      <c r="H389" s="565">
        <f t="shared" si="157"/>
        <v>739</v>
      </c>
      <c r="I389" s="565">
        <f t="shared" si="157"/>
        <v>7</v>
      </c>
      <c r="J389" s="565">
        <f t="shared" si="157"/>
        <v>1</v>
      </c>
      <c r="K389" s="565">
        <f t="shared" si="157"/>
        <v>0</v>
      </c>
      <c r="L389" s="565">
        <f t="shared" si="157"/>
        <v>1</v>
      </c>
      <c r="M389" s="565">
        <f t="shared" si="157"/>
        <v>0</v>
      </c>
      <c r="N389" s="565">
        <f t="shared" si="157"/>
        <v>0</v>
      </c>
      <c r="O389" s="565">
        <f t="shared" si="157"/>
        <v>2369</v>
      </c>
      <c r="P389" s="565">
        <f t="shared" si="157"/>
        <v>9</v>
      </c>
      <c r="Q389" s="562">
        <f t="shared" si="157"/>
        <v>2378</v>
      </c>
      <c r="R389" s="565">
        <f t="shared" si="157"/>
        <v>17</v>
      </c>
      <c r="S389" s="565">
        <f t="shared" si="157"/>
        <v>0</v>
      </c>
      <c r="T389" s="562">
        <f t="shared" si="157"/>
        <v>17</v>
      </c>
    </row>
    <row r="390" spans="1:20" ht="11.25" hidden="1" customHeight="1" outlineLevel="1">
      <c r="A390" s="924" t="s">
        <v>1841</v>
      </c>
      <c r="B390" s="566" t="s">
        <v>1842</v>
      </c>
      <c r="C390" s="569">
        <v>573</v>
      </c>
      <c r="D390" s="569">
        <v>12</v>
      </c>
      <c r="E390" s="569">
        <v>24</v>
      </c>
      <c r="F390" s="569">
        <v>29</v>
      </c>
      <c r="G390" s="569">
        <v>5</v>
      </c>
      <c r="H390" s="569">
        <v>215</v>
      </c>
      <c r="I390" s="570">
        <v>2</v>
      </c>
      <c r="J390" s="570">
        <v>0</v>
      </c>
      <c r="K390" s="570">
        <v>0</v>
      </c>
      <c r="L390" s="570">
        <v>0</v>
      </c>
      <c r="M390" s="570">
        <v>0</v>
      </c>
      <c r="N390" s="569">
        <v>0</v>
      </c>
      <c r="O390" s="569">
        <f t="shared" ref="O390:O394" si="158">SUM(C390:H390)</f>
        <v>858</v>
      </c>
      <c r="P390" s="570">
        <f t="shared" ref="P390:P394" si="159">SUM(I390:N390)</f>
        <v>2</v>
      </c>
      <c r="Q390" s="569">
        <f t="shared" ref="Q390:Q394" si="160">+P390+O390</f>
        <v>860</v>
      </c>
      <c r="R390" s="569">
        <v>5</v>
      </c>
      <c r="S390" s="569">
        <v>0</v>
      </c>
      <c r="T390" s="569">
        <f t="shared" ref="T390:T394" si="161">+S390+R390</f>
        <v>5</v>
      </c>
    </row>
    <row r="391" spans="1:20" ht="25.5" hidden="1" outlineLevel="1">
      <c r="A391" s="924"/>
      <c r="B391" s="566" t="s">
        <v>1843</v>
      </c>
      <c r="C391" s="567">
        <v>459</v>
      </c>
      <c r="D391" s="567">
        <v>29</v>
      </c>
      <c r="E391" s="567">
        <v>43</v>
      </c>
      <c r="F391" s="567">
        <v>54</v>
      </c>
      <c r="G391" s="567">
        <v>16</v>
      </c>
      <c r="H391" s="569">
        <v>332</v>
      </c>
      <c r="I391" s="568">
        <v>3</v>
      </c>
      <c r="J391" s="568">
        <v>0</v>
      </c>
      <c r="K391" s="567">
        <v>0</v>
      </c>
      <c r="L391" s="568">
        <v>0</v>
      </c>
      <c r="M391" s="568">
        <v>0</v>
      </c>
      <c r="N391" s="569">
        <v>0</v>
      </c>
      <c r="O391" s="569">
        <f t="shared" si="158"/>
        <v>933</v>
      </c>
      <c r="P391" s="570">
        <f t="shared" si="159"/>
        <v>3</v>
      </c>
      <c r="Q391" s="569">
        <f t="shared" si="160"/>
        <v>936</v>
      </c>
      <c r="R391" s="569">
        <v>3</v>
      </c>
      <c r="S391" s="569">
        <v>0</v>
      </c>
      <c r="T391" s="569">
        <f t="shared" si="161"/>
        <v>3</v>
      </c>
    </row>
    <row r="392" spans="1:20" ht="25.5" hidden="1" outlineLevel="1">
      <c r="A392" s="924"/>
      <c r="B392" s="566" t="s">
        <v>1844</v>
      </c>
      <c r="C392" s="569">
        <v>269</v>
      </c>
      <c r="D392" s="569">
        <v>11</v>
      </c>
      <c r="E392" s="569">
        <v>9</v>
      </c>
      <c r="F392" s="569">
        <v>16</v>
      </c>
      <c r="G392" s="569">
        <v>7</v>
      </c>
      <c r="H392" s="569">
        <v>161</v>
      </c>
      <c r="I392" s="570">
        <v>1</v>
      </c>
      <c r="J392" s="570">
        <v>0</v>
      </c>
      <c r="K392" s="570">
        <v>0</v>
      </c>
      <c r="L392" s="570">
        <v>0</v>
      </c>
      <c r="M392" s="570">
        <v>0</v>
      </c>
      <c r="N392" s="569">
        <v>0</v>
      </c>
      <c r="O392" s="569">
        <f t="shared" si="158"/>
        <v>473</v>
      </c>
      <c r="P392" s="570">
        <f t="shared" si="159"/>
        <v>1</v>
      </c>
      <c r="Q392" s="569">
        <f t="shared" si="160"/>
        <v>474</v>
      </c>
      <c r="R392" s="569">
        <v>9</v>
      </c>
      <c r="S392" s="569">
        <v>0</v>
      </c>
      <c r="T392" s="569">
        <f t="shared" si="161"/>
        <v>9</v>
      </c>
    </row>
    <row r="393" spans="1:20" ht="25.5" hidden="1" outlineLevel="1">
      <c r="A393" s="924" t="s">
        <v>1845</v>
      </c>
      <c r="B393" s="566" t="s">
        <v>1846</v>
      </c>
      <c r="C393" s="567">
        <v>50</v>
      </c>
      <c r="D393" s="567">
        <v>0</v>
      </c>
      <c r="E393" s="567">
        <v>4</v>
      </c>
      <c r="F393" s="567">
        <v>7</v>
      </c>
      <c r="G393" s="567">
        <v>2</v>
      </c>
      <c r="H393" s="569">
        <v>21</v>
      </c>
      <c r="I393" s="567">
        <v>0</v>
      </c>
      <c r="J393" s="568">
        <v>1</v>
      </c>
      <c r="K393" s="568">
        <v>0</v>
      </c>
      <c r="L393" s="568">
        <v>1</v>
      </c>
      <c r="M393" s="568">
        <v>0</v>
      </c>
      <c r="N393" s="568">
        <v>0</v>
      </c>
      <c r="O393" s="569">
        <f t="shared" si="158"/>
        <v>84</v>
      </c>
      <c r="P393" s="570">
        <f t="shared" si="159"/>
        <v>2</v>
      </c>
      <c r="Q393" s="569">
        <f t="shared" si="160"/>
        <v>86</v>
      </c>
      <c r="R393" s="569">
        <v>0</v>
      </c>
      <c r="S393" s="569">
        <v>0</v>
      </c>
      <c r="T393" s="569">
        <f t="shared" si="161"/>
        <v>0</v>
      </c>
    </row>
    <row r="394" spans="1:20" ht="25.5" hidden="1" outlineLevel="1">
      <c r="A394" s="924"/>
      <c r="B394" s="566" t="s">
        <v>1847</v>
      </c>
      <c r="C394" s="569">
        <v>9</v>
      </c>
      <c r="D394" s="570">
        <v>0</v>
      </c>
      <c r="E394" s="569">
        <v>0</v>
      </c>
      <c r="F394" s="569">
        <v>2</v>
      </c>
      <c r="G394" s="570">
        <v>0</v>
      </c>
      <c r="H394" s="569">
        <v>10</v>
      </c>
      <c r="I394" s="570">
        <v>1</v>
      </c>
      <c r="J394" s="570">
        <v>0</v>
      </c>
      <c r="K394" s="570">
        <v>0</v>
      </c>
      <c r="L394" s="570">
        <v>0</v>
      </c>
      <c r="M394" s="570">
        <v>0</v>
      </c>
      <c r="N394" s="570">
        <v>0</v>
      </c>
      <c r="O394" s="569">
        <f t="shared" si="158"/>
        <v>21</v>
      </c>
      <c r="P394" s="570">
        <f t="shared" si="159"/>
        <v>1</v>
      </c>
      <c r="Q394" s="569">
        <f t="shared" si="160"/>
        <v>22</v>
      </c>
      <c r="R394" s="569">
        <v>0</v>
      </c>
      <c r="S394" s="569">
        <v>0</v>
      </c>
      <c r="T394" s="569">
        <f t="shared" si="161"/>
        <v>0</v>
      </c>
    </row>
    <row r="395" spans="1:20" ht="24.75" customHeight="1" collapsed="1">
      <c r="A395" s="923" t="s">
        <v>1848</v>
      </c>
      <c r="B395" s="923"/>
      <c r="C395" s="571">
        <f>SUM(C396:C415)</f>
        <v>2004</v>
      </c>
      <c r="D395" s="571">
        <f t="shared" ref="D395:T395" si="162">SUM(D396:D415)</f>
        <v>76</v>
      </c>
      <c r="E395" s="571">
        <f t="shared" si="162"/>
        <v>134</v>
      </c>
      <c r="F395" s="571">
        <f t="shared" si="162"/>
        <v>172</v>
      </c>
      <c r="G395" s="571">
        <f t="shared" si="162"/>
        <v>62</v>
      </c>
      <c r="H395" s="571">
        <f t="shared" si="162"/>
        <v>1351</v>
      </c>
      <c r="I395" s="571">
        <f t="shared" si="162"/>
        <v>398</v>
      </c>
      <c r="J395" s="571">
        <f t="shared" si="162"/>
        <v>36</v>
      </c>
      <c r="K395" s="571">
        <f t="shared" si="162"/>
        <v>33</v>
      </c>
      <c r="L395" s="571">
        <f t="shared" si="162"/>
        <v>39</v>
      </c>
      <c r="M395" s="571">
        <f t="shared" si="162"/>
        <v>7</v>
      </c>
      <c r="N395" s="571">
        <f t="shared" si="162"/>
        <v>120</v>
      </c>
      <c r="O395" s="571">
        <f t="shared" si="162"/>
        <v>3799</v>
      </c>
      <c r="P395" s="571">
        <f t="shared" si="162"/>
        <v>633</v>
      </c>
      <c r="Q395" s="572">
        <f t="shared" si="162"/>
        <v>4432</v>
      </c>
      <c r="R395" s="571">
        <f t="shared" si="162"/>
        <v>9</v>
      </c>
      <c r="S395" s="571">
        <f t="shared" si="162"/>
        <v>1</v>
      </c>
      <c r="T395" s="572">
        <f t="shared" si="162"/>
        <v>10</v>
      </c>
    </row>
    <row r="396" spans="1:20" ht="38.25" hidden="1" outlineLevel="1">
      <c r="A396" s="924" t="s">
        <v>1852</v>
      </c>
      <c r="B396" s="566" t="s">
        <v>1853</v>
      </c>
      <c r="C396" s="569">
        <v>304</v>
      </c>
      <c r="D396" s="569">
        <v>12</v>
      </c>
      <c r="E396" s="569">
        <v>16</v>
      </c>
      <c r="F396" s="569">
        <v>28</v>
      </c>
      <c r="G396" s="569">
        <v>5</v>
      </c>
      <c r="H396" s="569">
        <v>158</v>
      </c>
      <c r="I396" s="569">
        <v>62</v>
      </c>
      <c r="J396" s="569">
        <v>4</v>
      </c>
      <c r="K396" s="569">
        <v>3</v>
      </c>
      <c r="L396" s="569">
        <v>11</v>
      </c>
      <c r="M396" s="569">
        <v>1</v>
      </c>
      <c r="N396" s="569">
        <v>25</v>
      </c>
      <c r="O396" s="569">
        <f t="shared" ref="O396:O415" si="163">SUM(C396:H396)</f>
        <v>523</v>
      </c>
      <c r="P396" s="570">
        <f t="shared" ref="P396:P415" si="164">SUM(I396:N396)</f>
        <v>106</v>
      </c>
      <c r="Q396" s="569">
        <f t="shared" ref="Q396:Q415" si="165">+P396+O396</f>
        <v>629</v>
      </c>
      <c r="R396" s="569">
        <v>1</v>
      </c>
      <c r="S396" s="569">
        <v>0</v>
      </c>
      <c r="T396" s="569">
        <f t="shared" ref="T396:T415" si="166">+S396+R396</f>
        <v>1</v>
      </c>
    </row>
    <row r="397" spans="1:20" ht="25.5" hidden="1" outlineLevel="1">
      <c r="A397" s="924"/>
      <c r="B397" s="566" t="s">
        <v>1854</v>
      </c>
      <c r="C397" s="567">
        <v>137</v>
      </c>
      <c r="D397" s="567">
        <v>4</v>
      </c>
      <c r="E397" s="567">
        <v>6</v>
      </c>
      <c r="F397" s="567">
        <v>9</v>
      </c>
      <c r="G397" s="567">
        <v>3</v>
      </c>
      <c r="H397" s="569">
        <v>120</v>
      </c>
      <c r="I397" s="567">
        <v>20</v>
      </c>
      <c r="J397" s="568">
        <v>1</v>
      </c>
      <c r="K397" s="568">
        <v>1</v>
      </c>
      <c r="L397" s="567">
        <v>1</v>
      </c>
      <c r="M397" s="568">
        <v>1</v>
      </c>
      <c r="N397" s="569">
        <v>9</v>
      </c>
      <c r="O397" s="569">
        <f t="shared" si="163"/>
        <v>279</v>
      </c>
      <c r="P397" s="570">
        <f t="shared" si="164"/>
        <v>33</v>
      </c>
      <c r="Q397" s="569">
        <f t="shared" si="165"/>
        <v>312</v>
      </c>
      <c r="R397" s="569">
        <v>1</v>
      </c>
      <c r="S397" s="569">
        <v>0</v>
      </c>
      <c r="T397" s="569">
        <f t="shared" si="166"/>
        <v>1</v>
      </c>
    </row>
    <row r="398" spans="1:20" hidden="1" outlineLevel="1">
      <c r="A398" s="924"/>
      <c r="B398" s="566" t="s">
        <v>1855</v>
      </c>
      <c r="C398" s="569">
        <v>198</v>
      </c>
      <c r="D398" s="569">
        <v>5</v>
      </c>
      <c r="E398" s="569">
        <v>7</v>
      </c>
      <c r="F398" s="569">
        <v>11</v>
      </c>
      <c r="G398" s="569">
        <v>3</v>
      </c>
      <c r="H398" s="569">
        <v>68</v>
      </c>
      <c r="I398" s="569">
        <v>44</v>
      </c>
      <c r="J398" s="570">
        <v>0</v>
      </c>
      <c r="K398" s="569">
        <v>1</v>
      </c>
      <c r="L398" s="569">
        <v>2</v>
      </c>
      <c r="M398" s="570">
        <v>0</v>
      </c>
      <c r="N398" s="569">
        <v>5</v>
      </c>
      <c r="O398" s="569">
        <f t="shared" si="163"/>
        <v>292</v>
      </c>
      <c r="P398" s="570">
        <f t="shared" si="164"/>
        <v>52</v>
      </c>
      <c r="Q398" s="569">
        <f t="shared" si="165"/>
        <v>344</v>
      </c>
      <c r="R398" s="569">
        <v>1</v>
      </c>
      <c r="S398" s="569">
        <v>0</v>
      </c>
      <c r="T398" s="569">
        <f t="shared" si="166"/>
        <v>1</v>
      </c>
    </row>
    <row r="399" spans="1:20" hidden="1" outlineLevel="1">
      <c r="A399" s="924"/>
      <c r="B399" s="566" t="s">
        <v>1856</v>
      </c>
      <c r="C399" s="567">
        <v>28</v>
      </c>
      <c r="D399" s="568">
        <v>0</v>
      </c>
      <c r="E399" s="567">
        <v>7</v>
      </c>
      <c r="F399" s="567">
        <v>4</v>
      </c>
      <c r="G399" s="568">
        <v>1</v>
      </c>
      <c r="H399" s="569">
        <v>11</v>
      </c>
      <c r="I399" s="567">
        <v>44</v>
      </c>
      <c r="J399" s="567">
        <v>5</v>
      </c>
      <c r="K399" s="568">
        <v>0</v>
      </c>
      <c r="L399" s="568">
        <v>3</v>
      </c>
      <c r="M399" s="568">
        <v>2</v>
      </c>
      <c r="N399" s="569">
        <v>16</v>
      </c>
      <c r="O399" s="569">
        <f t="shared" si="163"/>
        <v>51</v>
      </c>
      <c r="P399" s="570">
        <f t="shared" si="164"/>
        <v>70</v>
      </c>
      <c r="Q399" s="569">
        <f t="shared" si="165"/>
        <v>121</v>
      </c>
      <c r="R399" s="569">
        <v>0</v>
      </c>
      <c r="S399" s="569">
        <v>0</v>
      </c>
      <c r="T399" s="569">
        <f t="shared" si="166"/>
        <v>0</v>
      </c>
    </row>
    <row r="400" spans="1:20" ht="25.5" hidden="1" outlineLevel="1">
      <c r="A400" s="924"/>
      <c r="B400" s="566" t="s">
        <v>1857</v>
      </c>
      <c r="C400" s="569">
        <v>66</v>
      </c>
      <c r="D400" s="570">
        <v>1</v>
      </c>
      <c r="E400" s="569">
        <v>3</v>
      </c>
      <c r="F400" s="569">
        <v>7</v>
      </c>
      <c r="G400" s="569">
        <v>4</v>
      </c>
      <c r="H400" s="569">
        <v>40</v>
      </c>
      <c r="I400" s="569">
        <v>44</v>
      </c>
      <c r="J400" s="569">
        <v>0</v>
      </c>
      <c r="K400" s="570">
        <v>3</v>
      </c>
      <c r="L400" s="570">
        <v>1</v>
      </c>
      <c r="M400" s="569">
        <v>0</v>
      </c>
      <c r="N400" s="569">
        <v>10</v>
      </c>
      <c r="O400" s="569">
        <f t="shared" si="163"/>
        <v>121</v>
      </c>
      <c r="P400" s="570">
        <f t="shared" si="164"/>
        <v>58</v>
      </c>
      <c r="Q400" s="569">
        <f t="shared" si="165"/>
        <v>179</v>
      </c>
      <c r="R400" s="569">
        <v>0</v>
      </c>
      <c r="S400" s="569">
        <v>0</v>
      </c>
      <c r="T400" s="569">
        <f t="shared" si="166"/>
        <v>0</v>
      </c>
    </row>
    <row r="401" spans="1:20" ht="25.5" hidden="1" outlineLevel="1">
      <c r="A401" s="924"/>
      <c r="B401" s="566" t="s">
        <v>1858</v>
      </c>
      <c r="C401" s="567">
        <v>1</v>
      </c>
      <c r="D401" s="568">
        <v>0</v>
      </c>
      <c r="E401" s="568">
        <v>0</v>
      </c>
      <c r="F401" s="567">
        <v>0</v>
      </c>
      <c r="G401" s="568">
        <v>0</v>
      </c>
      <c r="H401" s="568">
        <v>0</v>
      </c>
      <c r="I401" s="568">
        <v>1</v>
      </c>
      <c r="J401" s="568">
        <v>0</v>
      </c>
      <c r="K401" s="568">
        <v>0</v>
      </c>
      <c r="L401" s="568">
        <v>0</v>
      </c>
      <c r="M401" s="568">
        <v>0</v>
      </c>
      <c r="N401" s="568">
        <v>0</v>
      </c>
      <c r="O401" s="569">
        <f t="shared" si="163"/>
        <v>1</v>
      </c>
      <c r="P401" s="570">
        <f t="shared" si="164"/>
        <v>1</v>
      </c>
      <c r="Q401" s="569">
        <f t="shared" si="165"/>
        <v>2</v>
      </c>
      <c r="R401" s="569">
        <v>0</v>
      </c>
      <c r="S401" s="569">
        <v>0</v>
      </c>
      <c r="T401" s="569">
        <f t="shared" si="166"/>
        <v>0</v>
      </c>
    </row>
    <row r="402" spans="1:20" ht="11.25" hidden="1" customHeight="1" outlineLevel="1">
      <c r="A402" s="924" t="s">
        <v>1859</v>
      </c>
      <c r="B402" s="566" t="s">
        <v>1860</v>
      </c>
      <c r="C402" s="569">
        <v>90</v>
      </c>
      <c r="D402" s="569">
        <v>3</v>
      </c>
      <c r="E402" s="569">
        <v>10</v>
      </c>
      <c r="F402" s="569">
        <v>10</v>
      </c>
      <c r="G402" s="569">
        <v>2</v>
      </c>
      <c r="H402" s="569">
        <v>91</v>
      </c>
      <c r="I402" s="570">
        <v>2</v>
      </c>
      <c r="J402" s="570">
        <v>0</v>
      </c>
      <c r="K402" s="570">
        <v>1</v>
      </c>
      <c r="L402" s="570">
        <v>0</v>
      </c>
      <c r="M402" s="570">
        <v>0</v>
      </c>
      <c r="N402" s="569">
        <v>3</v>
      </c>
      <c r="O402" s="569">
        <f t="shared" si="163"/>
        <v>206</v>
      </c>
      <c r="P402" s="570">
        <f t="shared" si="164"/>
        <v>6</v>
      </c>
      <c r="Q402" s="569">
        <f t="shared" si="165"/>
        <v>212</v>
      </c>
      <c r="R402" s="569">
        <v>0</v>
      </c>
      <c r="S402" s="569">
        <v>0</v>
      </c>
      <c r="T402" s="569">
        <f t="shared" si="166"/>
        <v>0</v>
      </c>
    </row>
    <row r="403" spans="1:20" ht="25.5" hidden="1" outlineLevel="1">
      <c r="A403" s="924"/>
      <c r="B403" s="566" t="s">
        <v>1861</v>
      </c>
      <c r="C403" s="567">
        <v>859</v>
      </c>
      <c r="D403" s="567">
        <v>39</v>
      </c>
      <c r="E403" s="567">
        <v>60</v>
      </c>
      <c r="F403" s="567">
        <v>75</v>
      </c>
      <c r="G403" s="567">
        <v>30</v>
      </c>
      <c r="H403" s="569">
        <v>641</v>
      </c>
      <c r="I403" s="567">
        <v>32</v>
      </c>
      <c r="J403" s="568">
        <v>0</v>
      </c>
      <c r="K403" s="568">
        <v>2</v>
      </c>
      <c r="L403" s="568">
        <v>0</v>
      </c>
      <c r="M403" s="567">
        <v>1</v>
      </c>
      <c r="N403" s="569">
        <v>7</v>
      </c>
      <c r="O403" s="569">
        <f t="shared" si="163"/>
        <v>1704</v>
      </c>
      <c r="P403" s="570">
        <f t="shared" si="164"/>
        <v>42</v>
      </c>
      <c r="Q403" s="569">
        <f t="shared" si="165"/>
        <v>1746</v>
      </c>
      <c r="R403" s="569">
        <v>3</v>
      </c>
      <c r="S403" s="569">
        <v>0</v>
      </c>
      <c r="T403" s="569">
        <f t="shared" si="166"/>
        <v>3</v>
      </c>
    </row>
    <row r="404" spans="1:20" ht="25.5" hidden="1" outlineLevel="1">
      <c r="A404" s="924"/>
      <c r="B404" s="566" t="s">
        <v>1862</v>
      </c>
      <c r="C404" s="569">
        <v>54</v>
      </c>
      <c r="D404" s="569">
        <v>1</v>
      </c>
      <c r="E404" s="569">
        <v>3</v>
      </c>
      <c r="F404" s="569">
        <v>6</v>
      </c>
      <c r="G404" s="569">
        <v>3</v>
      </c>
      <c r="H404" s="569">
        <v>36</v>
      </c>
      <c r="I404" s="569">
        <v>4</v>
      </c>
      <c r="J404" s="570">
        <v>0</v>
      </c>
      <c r="K404" s="570">
        <v>0</v>
      </c>
      <c r="L404" s="570">
        <v>0</v>
      </c>
      <c r="M404" s="570">
        <v>0</v>
      </c>
      <c r="N404" s="570">
        <v>3</v>
      </c>
      <c r="O404" s="569">
        <f t="shared" si="163"/>
        <v>103</v>
      </c>
      <c r="P404" s="570">
        <f t="shared" si="164"/>
        <v>7</v>
      </c>
      <c r="Q404" s="569">
        <f t="shared" si="165"/>
        <v>110</v>
      </c>
      <c r="R404" s="569">
        <v>1</v>
      </c>
      <c r="S404" s="569">
        <v>0</v>
      </c>
      <c r="T404" s="569">
        <f t="shared" si="166"/>
        <v>1</v>
      </c>
    </row>
    <row r="405" spans="1:20" ht="25.5" hidden="1" outlineLevel="1">
      <c r="A405" s="924" t="s">
        <v>1863</v>
      </c>
      <c r="B405" s="566" t="s">
        <v>1864</v>
      </c>
      <c r="C405" s="567">
        <v>3</v>
      </c>
      <c r="D405" s="568">
        <v>1</v>
      </c>
      <c r="E405" s="567">
        <v>1</v>
      </c>
      <c r="F405" s="567">
        <v>0</v>
      </c>
      <c r="G405" s="568">
        <v>0</v>
      </c>
      <c r="H405" s="569">
        <v>5</v>
      </c>
      <c r="I405" s="567">
        <v>5</v>
      </c>
      <c r="J405" s="568">
        <v>0</v>
      </c>
      <c r="K405" s="567">
        <v>1</v>
      </c>
      <c r="L405" s="568">
        <v>0</v>
      </c>
      <c r="M405" s="567">
        <v>0</v>
      </c>
      <c r="N405" s="569">
        <v>3</v>
      </c>
      <c r="O405" s="569">
        <f t="shared" si="163"/>
        <v>10</v>
      </c>
      <c r="P405" s="570">
        <f t="shared" si="164"/>
        <v>9</v>
      </c>
      <c r="Q405" s="569">
        <f t="shared" si="165"/>
        <v>19</v>
      </c>
      <c r="R405" s="569">
        <v>0</v>
      </c>
      <c r="S405" s="569">
        <v>0</v>
      </c>
      <c r="T405" s="569">
        <f t="shared" si="166"/>
        <v>0</v>
      </c>
    </row>
    <row r="406" spans="1:20" ht="25.5" hidden="1" outlineLevel="1">
      <c r="A406" s="924"/>
      <c r="B406" s="566" t="s">
        <v>1865</v>
      </c>
      <c r="C406" s="569">
        <v>33</v>
      </c>
      <c r="D406" s="570">
        <v>0</v>
      </c>
      <c r="E406" s="569">
        <v>3</v>
      </c>
      <c r="F406" s="569">
        <v>1</v>
      </c>
      <c r="G406" s="569">
        <v>0</v>
      </c>
      <c r="H406" s="569">
        <v>26</v>
      </c>
      <c r="I406" s="569">
        <v>16</v>
      </c>
      <c r="J406" s="569">
        <v>4</v>
      </c>
      <c r="K406" s="569">
        <v>3</v>
      </c>
      <c r="L406" s="569">
        <v>2</v>
      </c>
      <c r="M406" s="570">
        <v>0</v>
      </c>
      <c r="N406" s="569">
        <v>1</v>
      </c>
      <c r="O406" s="569">
        <f t="shared" si="163"/>
        <v>63</v>
      </c>
      <c r="P406" s="570">
        <f t="shared" si="164"/>
        <v>26</v>
      </c>
      <c r="Q406" s="569">
        <f t="shared" si="165"/>
        <v>89</v>
      </c>
      <c r="R406" s="569">
        <v>0</v>
      </c>
      <c r="S406" s="569">
        <v>0</v>
      </c>
      <c r="T406" s="569">
        <f t="shared" si="166"/>
        <v>0</v>
      </c>
    </row>
    <row r="407" spans="1:20" ht="25.5" hidden="1" outlineLevel="1">
      <c r="A407" s="924"/>
      <c r="B407" s="566" t="s">
        <v>1866</v>
      </c>
      <c r="C407" s="567">
        <v>34</v>
      </c>
      <c r="D407" s="567">
        <v>5</v>
      </c>
      <c r="E407" s="567">
        <v>4</v>
      </c>
      <c r="F407" s="567">
        <v>5</v>
      </c>
      <c r="G407" s="567">
        <v>2</v>
      </c>
      <c r="H407" s="569">
        <v>33</v>
      </c>
      <c r="I407" s="567">
        <v>106</v>
      </c>
      <c r="J407" s="567">
        <v>22</v>
      </c>
      <c r="K407" s="567">
        <v>17</v>
      </c>
      <c r="L407" s="567">
        <v>17</v>
      </c>
      <c r="M407" s="567">
        <v>2</v>
      </c>
      <c r="N407" s="569">
        <v>33</v>
      </c>
      <c r="O407" s="569">
        <f t="shared" si="163"/>
        <v>83</v>
      </c>
      <c r="P407" s="570">
        <f t="shared" si="164"/>
        <v>197</v>
      </c>
      <c r="Q407" s="569">
        <f t="shared" si="165"/>
        <v>280</v>
      </c>
      <c r="R407" s="569">
        <v>0</v>
      </c>
      <c r="S407" s="569">
        <v>1</v>
      </c>
      <c r="T407" s="569">
        <f t="shared" si="166"/>
        <v>1</v>
      </c>
    </row>
    <row r="408" spans="1:20" ht="25.5" hidden="1" outlineLevel="1">
      <c r="A408" s="924"/>
      <c r="B408" s="566" t="s">
        <v>1867</v>
      </c>
      <c r="C408" s="569">
        <v>18</v>
      </c>
      <c r="D408" s="570">
        <v>0</v>
      </c>
      <c r="E408" s="569">
        <v>0</v>
      </c>
      <c r="F408" s="570">
        <v>0</v>
      </c>
      <c r="G408" s="570">
        <v>1</v>
      </c>
      <c r="H408" s="569">
        <v>8</v>
      </c>
      <c r="I408" s="569">
        <v>2</v>
      </c>
      <c r="J408" s="570">
        <v>0</v>
      </c>
      <c r="K408" s="569">
        <v>0</v>
      </c>
      <c r="L408" s="570">
        <v>1</v>
      </c>
      <c r="M408" s="570">
        <v>0</v>
      </c>
      <c r="N408" s="570">
        <v>0</v>
      </c>
      <c r="O408" s="569">
        <f t="shared" si="163"/>
        <v>27</v>
      </c>
      <c r="P408" s="570">
        <f t="shared" si="164"/>
        <v>3</v>
      </c>
      <c r="Q408" s="569">
        <f t="shared" si="165"/>
        <v>30</v>
      </c>
      <c r="R408" s="569">
        <v>0</v>
      </c>
      <c r="S408" s="569">
        <v>0</v>
      </c>
      <c r="T408" s="569">
        <f t="shared" si="166"/>
        <v>0</v>
      </c>
    </row>
    <row r="409" spans="1:20" ht="25.5" hidden="1" outlineLevel="1">
      <c r="A409" s="924"/>
      <c r="B409" s="566" t="s">
        <v>1868</v>
      </c>
      <c r="C409" s="567">
        <v>1</v>
      </c>
      <c r="D409" s="568">
        <v>1</v>
      </c>
      <c r="E409" s="568">
        <v>0</v>
      </c>
      <c r="F409" s="568">
        <v>0</v>
      </c>
      <c r="G409" s="568">
        <v>2</v>
      </c>
      <c r="H409" s="569">
        <v>4</v>
      </c>
      <c r="I409" s="568">
        <v>0</v>
      </c>
      <c r="J409" s="568">
        <v>0</v>
      </c>
      <c r="K409" s="568">
        <v>0</v>
      </c>
      <c r="L409" s="568">
        <v>0</v>
      </c>
      <c r="M409" s="568">
        <v>0</v>
      </c>
      <c r="N409" s="568">
        <v>0</v>
      </c>
      <c r="O409" s="569">
        <f t="shared" si="163"/>
        <v>8</v>
      </c>
      <c r="P409" s="570">
        <f t="shared" si="164"/>
        <v>0</v>
      </c>
      <c r="Q409" s="569">
        <f t="shared" si="165"/>
        <v>8</v>
      </c>
      <c r="R409" s="569">
        <v>0</v>
      </c>
      <c r="S409" s="569">
        <v>0</v>
      </c>
      <c r="T409" s="569">
        <f t="shared" si="166"/>
        <v>0</v>
      </c>
    </row>
    <row r="410" spans="1:20" ht="25.5" hidden="1" outlineLevel="1">
      <c r="A410" s="924"/>
      <c r="B410" s="566" t="s">
        <v>1869</v>
      </c>
      <c r="C410" s="569">
        <v>12</v>
      </c>
      <c r="D410" s="570">
        <v>0</v>
      </c>
      <c r="E410" s="570">
        <v>1</v>
      </c>
      <c r="F410" s="570">
        <v>1</v>
      </c>
      <c r="G410" s="570">
        <v>0</v>
      </c>
      <c r="H410" s="569">
        <v>9</v>
      </c>
      <c r="I410" s="570">
        <v>1</v>
      </c>
      <c r="J410" s="570">
        <v>0</v>
      </c>
      <c r="K410" s="570">
        <v>0</v>
      </c>
      <c r="L410" s="570">
        <v>0</v>
      </c>
      <c r="M410" s="570">
        <v>0</v>
      </c>
      <c r="N410" s="569">
        <v>1</v>
      </c>
      <c r="O410" s="569">
        <f t="shared" si="163"/>
        <v>23</v>
      </c>
      <c r="P410" s="570">
        <f t="shared" si="164"/>
        <v>2</v>
      </c>
      <c r="Q410" s="569">
        <f t="shared" si="165"/>
        <v>25</v>
      </c>
      <c r="R410" s="569">
        <v>0</v>
      </c>
      <c r="S410" s="569">
        <v>0</v>
      </c>
      <c r="T410" s="569">
        <f t="shared" si="166"/>
        <v>0</v>
      </c>
    </row>
    <row r="411" spans="1:20" ht="25.5" hidden="1" outlineLevel="1">
      <c r="A411" s="924" t="s">
        <v>1870</v>
      </c>
      <c r="B411" s="566" t="s">
        <v>1871</v>
      </c>
      <c r="C411" s="567">
        <v>0</v>
      </c>
      <c r="D411" s="568">
        <v>0</v>
      </c>
      <c r="E411" s="568">
        <v>0</v>
      </c>
      <c r="F411" s="568">
        <v>0</v>
      </c>
      <c r="G411" s="568">
        <v>0</v>
      </c>
      <c r="H411" s="568">
        <v>0</v>
      </c>
      <c r="I411" s="568">
        <v>0</v>
      </c>
      <c r="J411" s="568">
        <v>0</v>
      </c>
      <c r="K411" s="568">
        <v>0</v>
      </c>
      <c r="L411" s="568">
        <v>0</v>
      </c>
      <c r="M411" s="568">
        <v>0</v>
      </c>
      <c r="N411" s="568">
        <v>0</v>
      </c>
      <c r="O411" s="569">
        <f t="shared" si="163"/>
        <v>0</v>
      </c>
      <c r="P411" s="570">
        <f t="shared" si="164"/>
        <v>0</v>
      </c>
      <c r="Q411" s="569">
        <f t="shared" si="165"/>
        <v>0</v>
      </c>
      <c r="R411" s="569">
        <v>0</v>
      </c>
      <c r="S411" s="569">
        <v>0</v>
      </c>
      <c r="T411" s="569">
        <f t="shared" si="166"/>
        <v>0</v>
      </c>
    </row>
    <row r="412" spans="1:20" ht="25.5" hidden="1" outlineLevel="1">
      <c r="A412" s="924"/>
      <c r="B412" s="566" t="s">
        <v>1872</v>
      </c>
      <c r="C412" s="569">
        <v>1</v>
      </c>
      <c r="D412" s="570">
        <v>0</v>
      </c>
      <c r="E412" s="570">
        <v>0</v>
      </c>
      <c r="F412" s="570">
        <v>1</v>
      </c>
      <c r="G412" s="570">
        <v>0</v>
      </c>
      <c r="H412" s="569">
        <v>2</v>
      </c>
      <c r="I412" s="570">
        <v>0</v>
      </c>
      <c r="J412" s="570">
        <v>0</v>
      </c>
      <c r="K412" s="570">
        <v>0</v>
      </c>
      <c r="L412" s="570">
        <v>0</v>
      </c>
      <c r="M412" s="570">
        <v>0</v>
      </c>
      <c r="N412" s="570">
        <v>0</v>
      </c>
      <c r="O412" s="569">
        <f t="shared" si="163"/>
        <v>4</v>
      </c>
      <c r="P412" s="570">
        <f t="shared" si="164"/>
        <v>0</v>
      </c>
      <c r="Q412" s="569">
        <f t="shared" si="165"/>
        <v>4</v>
      </c>
      <c r="R412" s="569">
        <v>1</v>
      </c>
      <c r="S412" s="569">
        <v>0</v>
      </c>
      <c r="T412" s="569">
        <f t="shared" si="166"/>
        <v>1</v>
      </c>
    </row>
    <row r="413" spans="1:20" ht="25.5" hidden="1" outlineLevel="1">
      <c r="A413" s="924"/>
      <c r="B413" s="566" t="s">
        <v>1873</v>
      </c>
      <c r="C413" s="568">
        <v>6</v>
      </c>
      <c r="D413" s="568">
        <v>0</v>
      </c>
      <c r="E413" s="568">
        <v>0</v>
      </c>
      <c r="F413" s="568">
        <v>2</v>
      </c>
      <c r="G413" s="568">
        <v>2</v>
      </c>
      <c r="H413" s="569">
        <v>8</v>
      </c>
      <c r="I413" s="568">
        <v>1</v>
      </c>
      <c r="J413" s="568">
        <v>0</v>
      </c>
      <c r="K413" s="568">
        <v>0</v>
      </c>
      <c r="L413" s="568">
        <v>1</v>
      </c>
      <c r="M413" s="568">
        <v>0</v>
      </c>
      <c r="N413" s="568">
        <v>2</v>
      </c>
      <c r="O413" s="569">
        <f t="shared" si="163"/>
        <v>18</v>
      </c>
      <c r="P413" s="570">
        <f t="shared" si="164"/>
        <v>4</v>
      </c>
      <c r="Q413" s="569">
        <f t="shared" si="165"/>
        <v>22</v>
      </c>
      <c r="R413" s="569">
        <v>0</v>
      </c>
      <c r="S413" s="569">
        <v>0</v>
      </c>
      <c r="T413" s="569">
        <f t="shared" si="166"/>
        <v>0</v>
      </c>
    </row>
    <row r="414" spans="1:20" ht="38.25" hidden="1" outlineLevel="1">
      <c r="A414" s="924"/>
      <c r="B414" s="566" t="s">
        <v>1874</v>
      </c>
      <c r="C414" s="570">
        <v>1</v>
      </c>
      <c r="D414" s="570">
        <v>0</v>
      </c>
      <c r="E414" s="570">
        <v>0</v>
      </c>
      <c r="F414" s="570">
        <v>0</v>
      </c>
      <c r="G414" s="570">
        <v>0</v>
      </c>
      <c r="H414" s="570">
        <v>0</v>
      </c>
      <c r="I414" s="570">
        <v>0</v>
      </c>
      <c r="J414" s="570">
        <v>0</v>
      </c>
      <c r="K414" s="570">
        <v>0</v>
      </c>
      <c r="L414" s="570">
        <v>0</v>
      </c>
      <c r="M414" s="570">
        <v>0</v>
      </c>
      <c r="N414" s="570">
        <v>0</v>
      </c>
      <c r="O414" s="569">
        <f t="shared" si="163"/>
        <v>1</v>
      </c>
      <c r="P414" s="570">
        <f t="shared" si="164"/>
        <v>0</v>
      </c>
      <c r="Q414" s="569">
        <f t="shared" si="165"/>
        <v>1</v>
      </c>
      <c r="R414" s="569">
        <v>0</v>
      </c>
      <c r="S414" s="569">
        <v>0</v>
      </c>
      <c r="T414" s="569">
        <f t="shared" si="166"/>
        <v>0</v>
      </c>
    </row>
    <row r="415" spans="1:20" ht="25.5" hidden="1" outlineLevel="1">
      <c r="A415" s="924"/>
      <c r="B415" s="566" t="s">
        <v>1875</v>
      </c>
      <c r="C415" s="567">
        <v>158</v>
      </c>
      <c r="D415" s="567">
        <v>4</v>
      </c>
      <c r="E415" s="567">
        <v>13</v>
      </c>
      <c r="F415" s="567">
        <v>12</v>
      </c>
      <c r="G415" s="567">
        <v>4</v>
      </c>
      <c r="H415" s="569">
        <v>91</v>
      </c>
      <c r="I415" s="567">
        <v>14</v>
      </c>
      <c r="J415" s="568">
        <v>0</v>
      </c>
      <c r="K415" s="568">
        <v>1</v>
      </c>
      <c r="L415" s="568">
        <v>0</v>
      </c>
      <c r="M415" s="568">
        <v>0</v>
      </c>
      <c r="N415" s="569">
        <v>2</v>
      </c>
      <c r="O415" s="569">
        <f t="shared" si="163"/>
        <v>282</v>
      </c>
      <c r="P415" s="570">
        <f t="shared" si="164"/>
        <v>17</v>
      </c>
      <c r="Q415" s="569">
        <f t="shared" si="165"/>
        <v>299</v>
      </c>
      <c r="R415" s="569">
        <v>1</v>
      </c>
      <c r="S415" s="569">
        <v>0</v>
      </c>
      <c r="T415" s="569">
        <f t="shared" si="166"/>
        <v>1</v>
      </c>
    </row>
    <row r="416" spans="1:20" ht="18" customHeight="1" collapsed="1">
      <c r="A416" s="921" t="s">
        <v>1876</v>
      </c>
      <c r="B416" s="921"/>
      <c r="C416" s="562">
        <f>C417+C444+C448</f>
        <v>21462</v>
      </c>
      <c r="D416" s="562">
        <f t="shared" ref="D416:T416" si="167">D417+D444+D448</f>
        <v>1259</v>
      </c>
      <c r="E416" s="562">
        <f t="shared" si="167"/>
        <v>2086</v>
      </c>
      <c r="F416" s="562">
        <f t="shared" si="167"/>
        <v>2755</v>
      </c>
      <c r="G416" s="562">
        <f t="shared" si="167"/>
        <v>823</v>
      </c>
      <c r="H416" s="562">
        <f t="shared" si="167"/>
        <v>17619</v>
      </c>
      <c r="I416" s="562">
        <f t="shared" si="167"/>
        <v>2464</v>
      </c>
      <c r="J416" s="562">
        <f t="shared" si="167"/>
        <v>179</v>
      </c>
      <c r="K416" s="562">
        <f t="shared" si="167"/>
        <v>240</v>
      </c>
      <c r="L416" s="562">
        <f t="shared" si="167"/>
        <v>296</v>
      </c>
      <c r="M416" s="562">
        <f t="shared" si="167"/>
        <v>102</v>
      </c>
      <c r="N416" s="562">
        <f t="shared" si="167"/>
        <v>1237</v>
      </c>
      <c r="O416" s="562">
        <f t="shared" si="167"/>
        <v>46004</v>
      </c>
      <c r="P416" s="562">
        <f t="shared" si="167"/>
        <v>4518</v>
      </c>
      <c r="Q416" s="562">
        <f t="shared" si="167"/>
        <v>50522</v>
      </c>
      <c r="R416" s="562">
        <f t="shared" si="167"/>
        <v>263</v>
      </c>
      <c r="S416" s="562">
        <f t="shared" si="167"/>
        <v>2</v>
      </c>
      <c r="T416" s="562">
        <f t="shared" si="167"/>
        <v>265</v>
      </c>
    </row>
    <row r="417" spans="1:20" ht="18" customHeight="1">
      <c r="A417" s="923" t="s">
        <v>1877</v>
      </c>
      <c r="B417" s="923"/>
      <c r="C417" s="565">
        <f>SUM(C418:C443)</f>
        <v>12200</v>
      </c>
      <c r="D417" s="565">
        <f t="shared" ref="D417:T417" si="168">SUM(D418:D443)</f>
        <v>852</v>
      </c>
      <c r="E417" s="565">
        <f t="shared" si="168"/>
        <v>1352</v>
      </c>
      <c r="F417" s="565">
        <f t="shared" si="168"/>
        <v>1860</v>
      </c>
      <c r="G417" s="565">
        <f t="shared" si="168"/>
        <v>581</v>
      </c>
      <c r="H417" s="565">
        <f t="shared" si="168"/>
        <v>11483</v>
      </c>
      <c r="I417" s="565">
        <f t="shared" si="168"/>
        <v>1900</v>
      </c>
      <c r="J417" s="565">
        <f t="shared" si="168"/>
        <v>129</v>
      </c>
      <c r="K417" s="565">
        <f t="shared" si="168"/>
        <v>171</v>
      </c>
      <c r="L417" s="565">
        <f t="shared" si="168"/>
        <v>237</v>
      </c>
      <c r="M417" s="565">
        <f t="shared" si="168"/>
        <v>77</v>
      </c>
      <c r="N417" s="565">
        <f t="shared" si="168"/>
        <v>1006</v>
      </c>
      <c r="O417" s="565">
        <f t="shared" si="168"/>
        <v>28328</v>
      </c>
      <c r="P417" s="565">
        <f t="shared" si="168"/>
        <v>3520</v>
      </c>
      <c r="Q417" s="562">
        <f t="shared" si="168"/>
        <v>31848</v>
      </c>
      <c r="R417" s="565">
        <f t="shared" si="168"/>
        <v>40</v>
      </c>
      <c r="S417" s="565">
        <f t="shared" si="168"/>
        <v>2</v>
      </c>
      <c r="T417" s="562">
        <f t="shared" si="168"/>
        <v>42</v>
      </c>
    </row>
    <row r="418" spans="1:20" ht="25.5" hidden="1" outlineLevel="1">
      <c r="A418" s="924" t="s">
        <v>1878</v>
      </c>
      <c r="B418" s="566" t="s">
        <v>1879</v>
      </c>
      <c r="C418" s="569">
        <v>197</v>
      </c>
      <c r="D418" s="569">
        <v>9</v>
      </c>
      <c r="E418" s="569">
        <v>10</v>
      </c>
      <c r="F418" s="569">
        <v>18</v>
      </c>
      <c r="G418" s="569">
        <v>8</v>
      </c>
      <c r="H418" s="569">
        <v>117</v>
      </c>
      <c r="I418" s="569">
        <v>1</v>
      </c>
      <c r="J418" s="570">
        <v>0</v>
      </c>
      <c r="K418" s="570">
        <v>0</v>
      </c>
      <c r="L418" s="570">
        <v>0</v>
      </c>
      <c r="M418" s="570">
        <v>0</v>
      </c>
      <c r="N418" s="570">
        <v>1</v>
      </c>
      <c r="O418" s="569">
        <f t="shared" ref="O418:O442" si="169">SUM(C418:H418)</f>
        <v>359</v>
      </c>
      <c r="P418" s="570">
        <f t="shared" ref="P418:P442" si="170">SUM(I418:N418)</f>
        <v>2</v>
      </c>
      <c r="Q418" s="569">
        <f t="shared" ref="Q418:Q442" si="171">+P418+O418</f>
        <v>361</v>
      </c>
      <c r="R418" s="569">
        <v>2</v>
      </c>
      <c r="S418" s="569">
        <v>0</v>
      </c>
      <c r="T418" s="569">
        <f t="shared" ref="T418:T442" si="172">+S418+R418</f>
        <v>2</v>
      </c>
    </row>
    <row r="419" spans="1:20" ht="25.5" hidden="1" outlineLevel="1">
      <c r="A419" s="924"/>
      <c r="B419" s="566" t="s">
        <v>1880</v>
      </c>
      <c r="C419" s="567">
        <v>57</v>
      </c>
      <c r="D419" s="567">
        <v>1</v>
      </c>
      <c r="E419" s="567">
        <v>3</v>
      </c>
      <c r="F419" s="567">
        <v>7</v>
      </c>
      <c r="G419" s="567">
        <v>3</v>
      </c>
      <c r="H419" s="569">
        <v>44</v>
      </c>
      <c r="I419" s="567">
        <v>2</v>
      </c>
      <c r="J419" s="568">
        <v>0</v>
      </c>
      <c r="K419" s="568">
        <v>1</v>
      </c>
      <c r="L419" s="568">
        <v>0</v>
      </c>
      <c r="M419" s="568">
        <v>0</v>
      </c>
      <c r="N419" s="569">
        <v>5</v>
      </c>
      <c r="O419" s="569">
        <f t="shared" si="169"/>
        <v>115</v>
      </c>
      <c r="P419" s="570">
        <f t="shared" si="170"/>
        <v>8</v>
      </c>
      <c r="Q419" s="569">
        <f t="shared" si="171"/>
        <v>123</v>
      </c>
      <c r="R419" s="569">
        <v>1</v>
      </c>
      <c r="S419" s="569">
        <v>0</v>
      </c>
      <c r="T419" s="569">
        <f t="shared" si="172"/>
        <v>1</v>
      </c>
    </row>
    <row r="420" spans="1:20" ht="38.25" hidden="1" outlineLevel="1">
      <c r="A420" s="924"/>
      <c r="B420" s="566" t="s">
        <v>1881</v>
      </c>
      <c r="C420" s="569">
        <v>18</v>
      </c>
      <c r="D420" s="570">
        <v>0</v>
      </c>
      <c r="E420" s="570">
        <v>0</v>
      </c>
      <c r="F420" s="569">
        <v>2</v>
      </c>
      <c r="G420" s="570">
        <v>0</v>
      </c>
      <c r="H420" s="569">
        <v>2</v>
      </c>
      <c r="I420" s="570">
        <v>0</v>
      </c>
      <c r="J420" s="570">
        <v>0</v>
      </c>
      <c r="K420" s="570">
        <v>0</v>
      </c>
      <c r="L420" s="570">
        <v>0</v>
      </c>
      <c r="M420" s="570">
        <v>0</v>
      </c>
      <c r="N420" s="570">
        <v>0</v>
      </c>
      <c r="O420" s="569">
        <f t="shared" si="169"/>
        <v>22</v>
      </c>
      <c r="P420" s="570">
        <f t="shared" si="170"/>
        <v>0</v>
      </c>
      <c r="Q420" s="569">
        <f t="shared" si="171"/>
        <v>22</v>
      </c>
      <c r="R420" s="569">
        <v>0</v>
      </c>
      <c r="S420" s="569">
        <v>0</v>
      </c>
      <c r="T420" s="569">
        <f t="shared" si="172"/>
        <v>0</v>
      </c>
    </row>
    <row r="421" spans="1:20" ht="25.5" hidden="1" outlineLevel="1">
      <c r="A421" s="924"/>
      <c r="B421" s="566" t="s">
        <v>1882</v>
      </c>
      <c r="C421" s="567">
        <v>60</v>
      </c>
      <c r="D421" s="567">
        <v>3</v>
      </c>
      <c r="E421" s="567">
        <v>4</v>
      </c>
      <c r="F421" s="567">
        <v>5</v>
      </c>
      <c r="G421" s="568">
        <v>1</v>
      </c>
      <c r="H421" s="569">
        <v>38</v>
      </c>
      <c r="I421" s="567">
        <v>12</v>
      </c>
      <c r="J421" s="568">
        <v>1</v>
      </c>
      <c r="K421" s="568">
        <v>1</v>
      </c>
      <c r="L421" s="567">
        <v>1</v>
      </c>
      <c r="M421" s="568">
        <v>0</v>
      </c>
      <c r="N421" s="569">
        <v>4</v>
      </c>
      <c r="O421" s="569">
        <f t="shared" si="169"/>
        <v>111</v>
      </c>
      <c r="P421" s="570">
        <f t="shared" si="170"/>
        <v>19</v>
      </c>
      <c r="Q421" s="569">
        <f t="shared" si="171"/>
        <v>130</v>
      </c>
      <c r="R421" s="569">
        <v>0</v>
      </c>
      <c r="S421" s="569">
        <v>0</v>
      </c>
      <c r="T421" s="569">
        <f t="shared" si="172"/>
        <v>0</v>
      </c>
    </row>
    <row r="422" spans="1:20" ht="11.25" hidden="1" customHeight="1" outlineLevel="1">
      <c r="A422" s="924" t="s">
        <v>1883</v>
      </c>
      <c r="B422" s="566" t="s">
        <v>1884</v>
      </c>
      <c r="C422" s="569">
        <v>3374</v>
      </c>
      <c r="D422" s="569">
        <v>260</v>
      </c>
      <c r="E422" s="569">
        <v>394</v>
      </c>
      <c r="F422" s="569">
        <v>493</v>
      </c>
      <c r="G422" s="569">
        <v>174</v>
      </c>
      <c r="H422" s="569">
        <v>3368</v>
      </c>
      <c r="I422" s="569">
        <v>58</v>
      </c>
      <c r="J422" s="569">
        <v>0</v>
      </c>
      <c r="K422" s="569">
        <v>4</v>
      </c>
      <c r="L422" s="569">
        <v>7</v>
      </c>
      <c r="M422" s="569">
        <v>5</v>
      </c>
      <c r="N422" s="569">
        <v>49</v>
      </c>
      <c r="O422" s="569">
        <f t="shared" si="169"/>
        <v>8063</v>
      </c>
      <c r="P422" s="570">
        <f t="shared" si="170"/>
        <v>123</v>
      </c>
      <c r="Q422" s="569">
        <f t="shared" si="171"/>
        <v>8186</v>
      </c>
      <c r="R422" s="569">
        <v>5</v>
      </c>
      <c r="S422" s="569">
        <v>1</v>
      </c>
      <c r="T422" s="569">
        <f t="shared" si="172"/>
        <v>6</v>
      </c>
    </row>
    <row r="423" spans="1:20" ht="25.5" hidden="1" outlineLevel="1">
      <c r="A423" s="924"/>
      <c r="B423" s="566" t="s">
        <v>1885</v>
      </c>
      <c r="C423" s="567">
        <v>315</v>
      </c>
      <c r="D423" s="567">
        <v>26</v>
      </c>
      <c r="E423" s="567">
        <v>44</v>
      </c>
      <c r="F423" s="567">
        <v>49</v>
      </c>
      <c r="G423" s="567">
        <v>18</v>
      </c>
      <c r="H423" s="569">
        <v>292</v>
      </c>
      <c r="I423" s="567">
        <v>3</v>
      </c>
      <c r="J423" s="567">
        <v>0</v>
      </c>
      <c r="K423" s="568">
        <v>0</v>
      </c>
      <c r="L423" s="568">
        <v>0</v>
      </c>
      <c r="M423" s="568">
        <v>0</v>
      </c>
      <c r="N423" s="569">
        <v>5</v>
      </c>
      <c r="O423" s="569">
        <f t="shared" si="169"/>
        <v>744</v>
      </c>
      <c r="P423" s="570">
        <f t="shared" si="170"/>
        <v>8</v>
      </c>
      <c r="Q423" s="569">
        <f t="shared" si="171"/>
        <v>752</v>
      </c>
      <c r="R423" s="569">
        <v>0</v>
      </c>
      <c r="S423" s="569">
        <v>0</v>
      </c>
      <c r="T423" s="569">
        <f t="shared" si="172"/>
        <v>0</v>
      </c>
    </row>
    <row r="424" spans="1:20" ht="25.5" hidden="1" outlineLevel="1">
      <c r="A424" s="924" t="s">
        <v>1886</v>
      </c>
      <c r="B424" s="566" t="s">
        <v>1887</v>
      </c>
      <c r="C424" s="569">
        <v>177</v>
      </c>
      <c r="D424" s="569">
        <v>10</v>
      </c>
      <c r="E424" s="569">
        <v>14</v>
      </c>
      <c r="F424" s="569">
        <v>30</v>
      </c>
      <c r="G424" s="569">
        <v>7</v>
      </c>
      <c r="H424" s="569">
        <v>148</v>
      </c>
      <c r="I424" s="569">
        <v>8</v>
      </c>
      <c r="J424" s="569">
        <v>1</v>
      </c>
      <c r="K424" s="569">
        <v>3</v>
      </c>
      <c r="L424" s="569">
        <v>1</v>
      </c>
      <c r="M424" s="570">
        <v>1</v>
      </c>
      <c r="N424" s="569">
        <v>4</v>
      </c>
      <c r="O424" s="569">
        <f t="shared" si="169"/>
        <v>386</v>
      </c>
      <c r="P424" s="570">
        <f t="shared" si="170"/>
        <v>18</v>
      </c>
      <c r="Q424" s="569">
        <f t="shared" si="171"/>
        <v>404</v>
      </c>
      <c r="R424" s="569">
        <v>0</v>
      </c>
      <c r="S424" s="569">
        <v>0</v>
      </c>
      <c r="T424" s="569">
        <f t="shared" si="172"/>
        <v>0</v>
      </c>
    </row>
    <row r="425" spans="1:20" ht="25.5" hidden="1" outlineLevel="1">
      <c r="A425" s="924"/>
      <c r="B425" s="566" t="s">
        <v>1888</v>
      </c>
      <c r="C425" s="567">
        <v>6</v>
      </c>
      <c r="D425" s="568">
        <v>0</v>
      </c>
      <c r="E425" s="568">
        <v>0</v>
      </c>
      <c r="F425" s="568">
        <v>0</v>
      </c>
      <c r="G425" s="568">
        <v>0</v>
      </c>
      <c r="H425" s="569">
        <v>4</v>
      </c>
      <c r="I425" s="568">
        <v>0</v>
      </c>
      <c r="J425" s="568">
        <v>0</v>
      </c>
      <c r="K425" s="568">
        <v>0</v>
      </c>
      <c r="L425" s="568">
        <v>0</v>
      </c>
      <c r="M425" s="568">
        <v>0</v>
      </c>
      <c r="N425" s="568">
        <v>0</v>
      </c>
      <c r="O425" s="569">
        <f t="shared" si="169"/>
        <v>10</v>
      </c>
      <c r="P425" s="570">
        <f t="shared" si="170"/>
        <v>0</v>
      </c>
      <c r="Q425" s="569">
        <f t="shared" si="171"/>
        <v>10</v>
      </c>
      <c r="R425" s="569">
        <v>0</v>
      </c>
      <c r="S425" s="569">
        <v>0</v>
      </c>
      <c r="T425" s="569">
        <f t="shared" si="172"/>
        <v>0</v>
      </c>
    </row>
    <row r="426" spans="1:20" ht="11.25" hidden="1" customHeight="1" outlineLevel="1">
      <c r="A426" s="924" t="s">
        <v>1889</v>
      </c>
      <c r="B426" s="566" t="s">
        <v>1890</v>
      </c>
      <c r="C426" s="569">
        <v>255</v>
      </c>
      <c r="D426" s="569">
        <v>47</v>
      </c>
      <c r="E426" s="569">
        <v>43</v>
      </c>
      <c r="F426" s="569">
        <v>53</v>
      </c>
      <c r="G426" s="569">
        <v>13</v>
      </c>
      <c r="H426" s="569">
        <v>360</v>
      </c>
      <c r="I426" s="569">
        <v>11</v>
      </c>
      <c r="J426" s="569">
        <v>0</v>
      </c>
      <c r="K426" s="570">
        <v>0</v>
      </c>
      <c r="L426" s="569">
        <v>1</v>
      </c>
      <c r="M426" s="570">
        <v>0</v>
      </c>
      <c r="N426" s="569">
        <v>7</v>
      </c>
      <c r="O426" s="569">
        <f t="shared" si="169"/>
        <v>771</v>
      </c>
      <c r="P426" s="570">
        <f t="shared" si="170"/>
        <v>19</v>
      </c>
      <c r="Q426" s="569">
        <f t="shared" si="171"/>
        <v>790</v>
      </c>
      <c r="R426" s="569">
        <v>0</v>
      </c>
      <c r="S426" s="569">
        <v>0</v>
      </c>
      <c r="T426" s="569">
        <f t="shared" si="172"/>
        <v>0</v>
      </c>
    </row>
    <row r="427" spans="1:20" ht="25.5" hidden="1" outlineLevel="1">
      <c r="A427" s="924"/>
      <c r="B427" s="566" t="s">
        <v>1891</v>
      </c>
      <c r="C427" s="567">
        <v>707</v>
      </c>
      <c r="D427" s="567">
        <v>47</v>
      </c>
      <c r="E427" s="567">
        <v>92</v>
      </c>
      <c r="F427" s="567">
        <v>131</v>
      </c>
      <c r="G427" s="567">
        <v>32</v>
      </c>
      <c r="H427" s="569">
        <v>907</v>
      </c>
      <c r="I427" s="567">
        <v>146</v>
      </c>
      <c r="J427" s="567">
        <v>6</v>
      </c>
      <c r="K427" s="567">
        <v>12</v>
      </c>
      <c r="L427" s="567">
        <v>18</v>
      </c>
      <c r="M427" s="567">
        <v>7</v>
      </c>
      <c r="N427" s="569">
        <v>109</v>
      </c>
      <c r="O427" s="569">
        <f t="shared" si="169"/>
        <v>1916</v>
      </c>
      <c r="P427" s="570">
        <f t="shared" si="170"/>
        <v>298</v>
      </c>
      <c r="Q427" s="569">
        <f t="shared" si="171"/>
        <v>2214</v>
      </c>
      <c r="R427" s="569">
        <v>4</v>
      </c>
      <c r="S427" s="569">
        <v>0</v>
      </c>
      <c r="T427" s="569">
        <f t="shared" si="172"/>
        <v>4</v>
      </c>
    </row>
    <row r="428" spans="1:20" ht="25.5" hidden="1" outlineLevel="1">
      <c r="A428" s="924"/>
      <c r="B428" s="566" t="s">
        <v>1892</v>
      </c>
      <c r="C428" s="569">
        <v>159</v>
      </c>
      <c r="D428" s="569">
        <v>11</v>
      </c>
      <c r="E428" s="569">
        <v>32</v>
      </c>
      <c r="F428" s="569">
        <v>41</v>
      </c>
      <c r="G428" s="569">
        <v>11</v>
      </c>
      <c r="H428" s="569">
        <v>208</v>
      </c>
      <c r="I428" s="569">
        <v>7</v>
      </c>
      <c r="J428" s="570">
        <v>0</v>
      </c>
      <c r="K428" s="570">
        <v>0</v>
      </c>
      <c r="L428" s="570">
        <v>2</v>
      </c>
      <c r="M428" s="570">
        <v>0</v>
      </c>
      <c r="N428" s="569">
        <v>5</v>
      </c>
      <c r="O428" s="569">
        <f t="shared" si="169"/>
        <v>462</v>
      </c>
      <c r="P428" s="570">
        <f t="shared" si="170"/>
        <v>14</v>
      </c>
      <c r="Q428" s="569">
        <f t="shared" si="171"/>
        <v>476</v>
      </c>
      <c r="R428" s="569">
        <v>1</v>
      </c>
      <c r="S428" s="569">
        <v>0</v>
      </c>
      <c r="T428" s="569">
        <f t="shared" si="172"/>
        <v>1</v>
      </c>
    </row>
    <row r="429" spans="1:20" ht="25.5" hidden="1" outlineLevel="1">
      <c r="A429" s="924" t="s">
        <v>1893</v>
      </c>
      <c r="B429" s="566" t="s">
        <v>1894</v>
      </c>
      <c r="C429" s="567">
        <v>333</v>
      </c>
      <c r="D429" s="567">
        <v>23</v>
      </c>
      <c r="E429" s="567">
        <v>36</v>
      </c>
      <c r="F429" s="567">
        <v>53</v>
      </c>
      <c r="G429" s="567">
        <v>18</v>
      </c>
      <c r="H429" s="569">
        <v>353</v>
      </c>
      <c r="I429" s="567">
        <v>235</v>
      </c>
      <c r="J429" s="567">
        <v>24</v>
      </c>
      <c r="K429" s="567">
        <v>32</v>
      </c>
      <c r="L429" s="567">
        <v>35</v>
      </c>
      <c r="M429" s="567">
        <v>11</v>
      </c>
      <c r="N429" s="569">
        <v>144</v>
      </c>
      <c r="O429" s="569">
        <f t="shared" si="169"/>
        <v>816</v>
      </c>
      <c r="P429" s="570">
        <f t="shared" si="170"/>
        <v>481</v>
      </c>
      <c r="Q429" s="569">
        <f t="shared" si="171"/>
        <v>1297</v>
      </c>
      <c r="R429" s="569">
        <v>3</v>
      </c>
      <c r="S429" s="569">
        <v>0</v>
      </c>
      <c r="T429" s="569">
        <f t="shared" si="172"/>
        <v>3</v>
      </c>
    </row>
    <row r="430" spans="1:20" ht="25.5" hidden="1" outlineLevel="1">
      <c r="A430" s="924"/>
      <c r="B430" s="566" t="s">
        <v>1895</v>
      </c>
      <c r="C430" s="569">
        <v>599</v>
      </c>
      <c r="D430" s="569">
        <v>48</v>
      </c>
      <c r="E430" s="569">
        <v>75</v>
      </c>
      <c r="F430" s="569">
        <v>122</v>
      </c>
      <c r="G430" s="569">
        <v>43</v>
      </c>
      <c r="H430" s="569">
        <v>559</v>
      </c>
      <c r="I430" s="569">
        <v>215</v>
      </c>
      <c r="J430" s="569">
        <v>19</v>
      </c>
      <c r="K430" s="569">
        <v>22</v>
      </c>
      <c r="L430" s="569">
        <v>42</v>
      </c>
      <c r="M430" s="569">
        <v>14</v>
      </c>
      <c r="N430" s="569">
        <v>143</v>
      </c>
      <c r="O430" s="569">
        <f t="shared" si="169"/>
        <v>1446</v>
      </c>
      <c r="P430" s="570">
        <f t="shared" si="170"/>
        <v>455</v>
      </c>
      <c r="Q430" s="569">
        <f t="shared" si="171"/>
        <v>1901</v>
      </c>
      <c r="R430" s="569">
        <v>1</v>
      </c>
      <c r="S430" s="569">
        <v>0</v>
      </c>
      <c r="T430" s="569">
        <f t="shared" si="172"/>
        <v>1</v>
      </c>
    </row>
    <row r="431" spans="1:20" hidden="1" outlineLevel="1">
      <c r="A431" s="924"/>
      <c r="B431" s="566" t="s">
        <v>1896</v>
      </c>
      <c r="C431" s="567">
        <v>131</v>
      </c>
      <c r="D431" s="567">
        <v>8</v>
      </c>
      <c r="E431" s="567">
        <v>17</v>
      </c>
      <c r="F431" s="567">
        <v>17</v>
      </c>
      <c r="G431" s="567">
        <v>5</v>
      </c>
      <c r="H431" s="569">
        <v>87</v>
      </c>
      <c r="I431" s="567">
        <v>403</v>
      </c>
      <c r="J431" s="567">
        <v>32</v>
      </c>
      <c r="K431" s="567">
        <v>31</v>
      </c>
      <c r="L431" s="567">
        <v>55</v>
      </c>
      <c r="M431" s="567">
        <v>13</v>
      </c>
      <c r="N431" s="569">
        <v>145</v>
      </c>
      <c r="O431" s="569">
        <f t="shared" si="169"/>
        <v>265</v>
      </c>
      <c r="P431" s="570">
        <f t="shared" si="170"/>
        <v>679</v>
      </c>
      <c r="Q431" s="569">
        <f t="shared" si="171"/>
        <v>944</v>
      </c>
      <c r="R431" s="569">
        <v>1</v>
      </c>
      <c r="S431" s="569">
        <v>0</v>
      </c>
      <c r="T431" s="569">
        <f t="shared" si="172"/>
        <v>1</v>
      </c>
    </row>
    <row r="432" spans="1:20" ht="25.5" hidden="1" outlineLevel="1">
      <c r="A432" s="924"/>
      <c r="B432" s="566" t="s">
        <v>1897</v>
      </c>
      <c r="C432" s="569">
        <v>495</v>
      </c>
      <c r="D432" s="569">
        <v>45</v>
      </c>
      <c r="E432" s="569">
        <v>65</v>
      </c>
      <c r="F432" s="569">
        <v>95</v>
      </c>
      <c r="G432" s="569">
        <v>28</v>
      </c>
      <c r="H432" s="569">
        <v>452</v>
      </c>
      <c r="I432" s="569">
        <v>27</v>
      </c>
      <c r="J432" s="569">
        <v>4</v>
      </c>
      <c r="K432" s="569">
        <v>3</v>
      </c>
      <c r="L432" s="569">
        <v>5</v>
      </c>
      <c r="M432" s="569">
        <v>0</v>
      </c>
      <c r="N432" s="569">
        <v>17</v>
      </c>
      <c r="O432" s="569">
        <f t="shared" si="169"/>
        <v>1180</v>
      </c>
      <c r="P432" s="570">
        <f t="shared" si="170"/>
        <v>56</v>
      </c>
      <c r="Q432" s="569">
        <f t="shared" si="171"/>
        <v>1236</v>
      </c>
      <c r="R432" s="569">
        <v>0</v>
      </c>
      <c r="S432" s="569">
        <v>0</v>
      </c>
      <c r="T432" s="569">
        <f t="shared" si="172"/>
        <v>0</v>
      </c>
    </row>
    <row r="433" spans="1:21" ht="25.5" hidden="1" outlineLevel="1">
      <c r="A433" s="924"/>
      <c r="B433" s="566" t="s">
        <v>1898</v>
      </c>
      <c r="C433" s="567">
        <v>13</v>
      </c>
      <c r="D433" s="568">
        <v>0</v>
      </c>
      <c r="E433" s="568">
        <v>2</v>
      </c>
      <c r="F433" s="568">
        <v>2</v>
      </c>
      <c r="G433" s="568">
        <v>1</v>
      </c>
      <c r="H433" s="569">
        <v>16</v>
      </c>
      <c r="I433" s="568">
        <v>3</v>
      </c>
      <c r="J433" s="568">
        <v>1</v>
      </c>
      <c r="K433" s="568">
        <v>0</v>
      </c>
      <c r="L433" s="568">
        <v>0</v>
      </c>
      <c r="M433" s="568">
        <v>0</v>
      </c>
      <c r="N433" s="569">
        <v>5</v>
      </c>
      <c r="O433" s="569">
        <f t="shared" si="169"/>
        <v>34</v>
      </c>
      <c r="P433" s="570">
        <f t="shared" si="170"/>
        <v>9</v>
      </c>
      <c r="Q433" s="569">
        <f t="shared" si="171"/>
        <v>43</v>
      </c>
      <c r="R433" s="569">
        <v>0</v>
      </c>
      <c r="S433" s="569">
        <v>0</v>
      </c>
      <c r="T433" s="569">
        <f t="shared" si="172"/>
        <v>0</v>
      </c>
    </row>
    <row r="434" spans="1:21" ht="25.5" hidden="1" outlineLevel="1">
      <c r="A434" s="924"/>
      <c r="B434" s="566" t="s">
        <v>1899</v>
      </c>
      <c r="C434" s="569">
        <v>12</v>
      </c>
      <c r="D434" s="570">
        <v>0</v>
      </c>
      <c r="E434" s="569">
        <v>0</v>
      </c>
      <c r="F434" s="570">
        <v>1</v>
      </c>
      <c r="G434" s="570">
        <v>1</v>
      </c>
      <c r="H434" s="569">
        <v>10</v>
      </c>
      <c r="I434" s="569">
        <v>1</v>
      </c>
      <c r="J434" s="570">
        <v>0</v>
      </c>
      <c r="K434" s="570">
        <v>0</v>
      </c>
      <c r="L434" s="570">
        <v>0</v>
      </c>
      <c r="M434" s="570">
        <v>0</v>
      </c>
      <c r="N434" s="569">
        <v>0</v>
      </c>
      <c r="O434" s="569">
        <f t="shared" si="169"/>
        <v>24</v>
      </c>
      <c r="P434" s="570">
        <f t="shared" si="170"/>
        <v>1</v>
      </c>
      <c r="Q434" s="569">
        <f t="shared" si="171"/>
        <v>25</v>
      </c>
      <c r="R434" s="569">
        <v>1</v>
      </c>
      <c r="S434" s="569">
        <v>0</v>
      </c>
      <c r="T434" s="569">
        <f t="shared" si="172"/>
        <v>1</v>
      </c>
    </row>
    <row r="435" spans="1:21" ht="25.5" hidden="1" outlineLevel="1">
      <c r="A435" s="924"/>
      <c r="B435" s="566" t="s">
        <v>1900</v>
      </c>
      <c r="C435" s="567">
        <v>10</v>
      </c>
      <c r="D435" s="568">
        <v>0</v>
      </c>
      <c r="E435" s="567">
        <v>0</v>
      </c>
      <c r="F435" s="567">
        <v>1</v>
      </c>
      <c r="G435" s="567">
        <v>0</v>
      </c>
      <c r="H435" s="569">
        <v>2</v>
      </c>
      <c r="I435" s="568">
        <v>5</v>
      </c>
      <c r="J435" s="568">
        <v>0</v>
      </c>
      <c r="K435" s="568">
        <v>0</v>
      </c>
      <c r="L435" s="568">
        <v>1</v>
      </c>
      <c r="M435" s="568">
        <v>0</v>
      </c>
      <c r="N435" s="568">
        <v>3</v>
      </c>
      <c r="O435" s="569">
        <f t="shared" si="169"/>
        <v>13</v>
      </c>
      <c r="P435" s="570">
        <f t="shared" si="170"/>
        <v>9</v>
      </c>
      <c r="Q435" s="569">
        <f t="shared" si="171"/>
        <v>22</v>
      </c>
      <c r="R435" s="569">
        <v>0</v>
      </c>
      <c r="S435" s="569">
        <v>0</v>
      </c>
      <c r="T435" s="569">
        <f t="shared" si="172"/>
        <v>0</v>
      </c>
      <c r="U435" s="561">
        <v>0</v>
      </c>
    </row>
    <row r="436" spans="1:21" ht="38.25" hidden="1" outlineLevel="1">
      <c r="A436" s="924"/>
      <c r="B436" s="566" t="s">
        <v>1901</v>
      </c>
      <c r="C436" s="569">
        <v>423</v>
      </c>
      <c r="D436" s="569">
        <v>34</v>
      </c>
      <c r="E436" s="569">
        <v>59</v>
      </c>
      <c r="F436" s="569">
        <v>84</v>
      </c>
      <c r="G436" s="569">
        <v>16</v>
      </c>
      <c r="H436" s="569">
        <v>376</v>
      </c>
      <c r="I436" s="569">
        <v>125</v>
      </c>
      <c r="J436" s="569">
        <v>13</v>
      </c>
      <c r="K436" s="569">
        <v>20</v>
      </c>
      <c r="L436" s="569">
        <v>22</v>
      </c>
      <c r="M436" s="569">
        <v>7</v>
      </c>
      <c r="N436" s="569">
        <v>82</v>
      </c>
      <c r="O436" s="569">
        <f t="shared" si="169"/>
        <v>992</v>
      </c>
      <c r="P436" s="570">
        <f t="shared" si="170"/>
        <v>269</v>
      </c>
      <c r="Q436" s="569">
        <f t="shared" si="171"/>
        <v>1261</v>
      </c>
      <c r="R436" s="569">
        <v>0</v>
      </c>
      <c r="S436" s="569">
        <v>0</v>
      </c>
      <c r="T436" s="569">
        <f t="shared" si="172"/>
        <v>0</v>
      </c>
    </row>
    <row r="437" spans="1:21" ht="25.5" hidden="1" outlineLevel="1">
      <c r="A437" s="566" t="s">
        <v>1902</v>
      </c>
      <c r="B437" s="566" t="s">
        <v>1903</v>
      </c>
      <c r="C437" s="567">
        <v>514</v>
      </c>
      <c r="D437" s="567">
        <v>22</v>
      </c>
      <c r="E437" s="567">
        <v>22</v>
      </c>
      <c r="F437" s="567">
        <v>51</v>
      </c>
      <c r="G437" s="567">
        <v>16</v>
      </c>
      <c r="H437" s="569">
        <v>298</v>
      </c>
      <c r="I437" s="567">
        <v>110</v>
      </c>
      <c r="J437" s="567">
        <v>3</v>
      </c>
      <c r="K437" s="567">
        <v>9</v>
      </c>
      <c r="L437" s="567">
        <v>13</v>
      </c>
      <c r="M437" s="567">
        <v>5</v>
      </c>
      <c r="N437" s="569">
        <v>76</v>
      </c>
      <c r="O437" s="569">
        <f t="shared" si="169"/>
        <v>923</v>
      </c>
      <c r="P437" s="570">
        <f t="shared" si="170"/>
        <v>216</v>
      </c>
      <c r="Q437" s="569">
        <f t="shared" si="171"/>
        <v>1139</v>
      </c>
      <c r="R437" s="569">
        <v>2</v>
      </c>
      <c r="S437" s="569">
        <v>0</v>
      </c>
      <c r="T437" s="569">
        <f t="shared" si="172"/>
        <v>2</v>
      </c>
    </row>
    <row r="438" spans="1:21" ht="25.5" hidden="1" outlineLevel="1">
      <c r="A438" s="924" t="s">
        <v>1904</v>
      </c>
      <c r="B438" s="566" t="s">
        <v>1905</v>
      </c>
      <c r="C438" s="569">
        <v>90</v>
      </c>
      <c r="D438" s="569">
        <v>9</v>
      </c>
      <c r="E438" s="569">
        <v>18</v>
      </c>
      <c r="F438" s="569">
        <v>23</v>
      </c>
      <c r="G438" s="569">
        <v>6</v>
      </c>
      <c r="H438" s="569">
        <v>106</v>
      </c>
      <c r="I438" s="569">
        <v>4</v>
      </c>
      <c r="J438" s="570">
        <v>0</v>
      </c>
      <c r="K438" s="569">
        <v>1</v>
      </c>
      <c r="L438" s="569">
        <v>1</v>
      </c>
      <c r="M438" s="570">
        <v>1</v>
      </c>
      <c r="N438" s="569">
        <v>9</v>
      </c>
      <c r="O438" s="569">
        <f t="shared" si="169"/>
        <v>252</v>
      </c>
      <c r="P438" s="570">
        <f t="shared" si="170"/>
        <v>16</v>
      </c>
      <c r="Q438" s="569">
        <f t="shared" si="171"/>
        <v>268</v>
      </c>
      <c r="R438" s="569">
        <v>0</v>
      </c>
      <c r="S438" s="569">
        <v>0</v>
      </c>
      <c r="T438" s="569">
        <f t="shared" si="172"/>
        <v>0</v>
      </c>
    </row>
    <row r="439" spans="1:21" hidden="1" outlineLevel="1">
      <c r="A439" s="924"/>
      <c r="B439" s="566" t="s">
        <v>1906</v>
      </c>
      <c r="C439" s="567">
        <v>320</v>
      </c>
      <c r="D439" s="567">
        <v>14</v>
      </c>
      <c r="E439" s="567">
        <v>30</v>
      </c>
      <c r="F439" s="567">
        <v>46</v>
      </c>
      <c r="G439" s="567">
        <v>10</v>
      </c>
      <c r="H439" s="569">
        <v>342</v>
      </c>
      <c r="I439" s="567">
        <v>4</v>
      </c>
      <c r="J439" s="567">
        <v>0</v>
      </c>
      <c r="K439" s="568">
        <v>0</v>
      </c>
      <c r="L439" s="568">
        <v>0</v>
      </c>
      <c r="M439" s="568">
        <v>0</v>
      </c>
      <c r="N439" s="569">
        <v>2</v>
      </c>
      <c r="O439" s="569">
        <f t="shared" si="169"/>
        <v>762</v>
      </c>
      <c r="P439" s="570">
        <f t="shared" si="170"/>
        <v>6</v>
      </c>
      <c r="Q439" s="569">
        <f t="shared" si="171"/>
        <v>768</v>
      </c>
      <c r="R439" s="569">
        <v>1</v>
      </c>
      <c r="S439" s="569">
        <v>0</v>
      </c>
      <c r="T439" s="569">
        <f t="shared" si="172"/>
        <v>1</v>
      </c>
    </row>
    <row r="440" spans="1:21" ht="25.5" hidden="1" outlineLevel="1">
      <c r="A440" s="924" t="s">
        <v>1907</v>
      </c>
      <c r="B440" s="566" t="s">
        <v>1908</v>
      </c>
      <c r="C440" s="569">
        <v>253</v>
      </c>
      <c r="D440" s="569">
        <v>23</v>
      </c>
      <c r="E440" s="569">
        <v>36</v>
      </c>
      <c r="F440" s="569">
        <v>65</v>
      </c>
      <c r="G440" s="569">
        <v>9</v>
      </c>
      <c r="H440" s="569">
        <v>278</v>
      </c>
      <c r="I440" s="569">
        <v>19</v>
      </c>
      <c r="J440" s="569">
        <v>3</v>
      </c>
      <c r="K440" s="570">
        <v>6</v>
      </c>
      <c r="L440" s="569">
        <v>5</v>
      </c>
      <c r="M440" s="570">
        <v>1</v>
      </c>
      <c r="N440" s="569">
        <v>13</v>
      </c>
      <c r="O440" s="569">
        <f t="shared" si="169"/>
        <v>664</v>
      </c>
      <c r="P440" s="570">
        <f t="shared" si="170"/>
        <v>47</v>
      </c>
      <c r="Q440" s="569">
        <f t="shared" si="171"/>
        <v>711</v>
      </c>
      <c r="R440" s="569">
        <v>1</v>
      </c>
      <c r="S440" s="569">
        <v>0</v>
      </c>
      <c r="T440" s="569">
        <f t="shared" si="172"/>
        <v>1</v>
      </c>
    </row>
    <row r="441" spans="1:21" ht="25.5" hidden="1" outlineLevel="1">
      <c r="A441" s="924"/>
      <c r="B441" s="566" t="s">
        <v>1909</v>
      </c>
      <c r="C441" s="567">
        <v>42</v>
      </c>
      <c r="D441" s="567">
        <v>8</v>
      </c>
      <c r="E441" s="567">
        <v>5</v>
      </c>
      <c r="F441" s="567">
        <v>1</v>
      </c>
      <c r="G441" s="567">
        <v>0</v>
      </c>
      <c r="H441" s="569">
        <v>33</v>
      </c>
      <c r="I441" s="567">
        <v>0</v>
      </c>
      <c r="J441" s="568">
        <v>0</v>
      </c>
      <c r="K441" s="568">
        <v>0</v>
      </c>
      <c r="L441" s="568">
        <v>0</v>
      </c>
      <c r="M441" s="568">
        <v>0</v>
      </c>
      <c r="N441" s="568">
        <v>0</v>
      </c>
      <c r="O441" s="569">
        <f t="shared" si="169"/>
        <v>89</v>
      </c>
      <c r="P441" s="570">
        <f t="shared" si="170"/>
        <v>0</v>
      </c>
      <c r="Q441" s="569">
        <f t="shared" si="171"/>
        <v>89</v>
      </c>
      <c r="R441" s="569">
        <v>1</v>
      </c>
      <c r="S441" s="569">
        <v>0</v>
      </c>
      <c r="T441" s="569">
        <f t="shared" si="172"/>
        <v>1</v>
      </c>
    </row>
    <row r="442" spans="1:21" ht="25.5" hidden="1" outlineLevel="1">
      <c r="A442" s="924"/>
      <c r="B442" s="566" t="s">
        <v>1910</v>
      </c>
      <c r="C442" s="569">
        <v>243</v>
      </c>
      <c r="D442" s="569">
        <v>13</v>
      </c>
      <c r="E442" s="569">
        <v>14</v>
      </c>
      <c r="F442" s="569">
        <v>34</v>
      </c>
      <c r="G442" s="569">
        <v>12</v>
      </c>
      <c r="H442" s="569">
        <v>193</v>
      </c>
      <c r="I442" s="569">
        <v>59</v>
      </c>
      <c r="J442" s="569">
        <v>0</v>
      </c>
      <c r="K442" s="569">
        <v>7</v>
      </c>
      <c r="L442" s="569">
        <v>2</v>
      </c>
      <c r="M442" s="569">
        <v>5</v>
      </c>
      <c r="N442" s="569">
        <v>20</v>
      </c>
      <c r="O442" s="569">
        <f t="shared" si="169"/>
        <v>509</v>
      </c>
      <c r="P442" s="570">
        <f t="shared" si="170"/>
        <v>93</v>
      </c>
      <c r="Q442" s="569">
        <f t="shared" si="171"/>
        <v>602</v>
      </c>
      <c r="R442" s="569">
        <v>0</v>
      </c>
      <c r="S442" s="569">
        <v>0</v>
      </c>
      <c r="T442" s="569">
        <f t="shared" si="172"/>
        <v>0</v>
      </c>
    </row>
    <row r="443" spans="1:21" ht="25.5" hidden="1" outlineLevel="1">
      <c r="A443" s="924"/>
      <c r="B443" s="566" t="s">
        <v>1911</v>
      </c>
      <c r="C443" s="567">
        <v>3397</v>
      </c>
      <c r="D443" s="567">
        <v>191</v>
      </c>
      <c r="E443" s="567">
        <v>337</v>
      </c>
      <c r="F443" s="567">
        <v>436</v>
      </c>
      <c r="G443" s="567">
        <v>149</v>
      </c>
      <c r="H443" s="569">
        <v>2890</v>
      </c>
      <c r="I443" s="567">
        <v>442</v>
      </c>
      <c r="J443" s="567">
        <v>22</v>
      </c>
      <c r="K443" s="567">
        <v>19</v>
      </c>
      <c r="L443" s="567">
        <v>26</v>
      </c>
      <c r="M443" s="567">
        <v>7</v>
      </c>
      <c r="N443" s="569">
        <v>158</v>
      </c>
      <c r="O443" s="569">
        <f>SUM(C443:H443)</f>
        <v>7400</v>
      </c>
      <c r="P443" s="570">
        <f>SUM(I443:N443)</f>
        <v>674</v>
      </c>
      <c r="Q443" s="569">
        <f>+P443+O443</f>
        <v>8074</v>
      </c>
      <c r="R443" s="569">
        <v>16</v>
      </c>
      <c r="S443" s="569">
        <v>1</v>
      </c>
      <c r="T443" s="569">
        <f>+S443+R443</f>
        <v>17</v>
      </c>
    </row>
    <row r="444" spans="1:21" ht="18" customHeight="1" collapsed="1">
      <c r="A444" s="923" t="s">
        <v>1912</v>
      </c>
      <c r="B444" s="923"/>
      <c r="C444" s="565">
        <f>SUM(C445:C447)</f>
        <v>5544</v>
      </c>
      <c r="D444" s="565">
        <f t="shared" ref="D444:T444" si="173">SUM(D445:D447)</f>
        <v>301</v>
      </c>
      <c r="E444" s="565">
        <f t="shared" si="173"/>
        <v>533</v>
      </c>
      <c r="F444" s="565">
        <f t="shared" si="173"/>
        <v>618</v>
      </c>
      <c r="G444" s="565">
        <f t="shared" si="173"/>
        <v>173</v>
      </c>
      <c r="H444" s="565">
        <f t="shared" si="173"/>
        <v>3911</v>
      </c>
      <c r="I444" s="565">
        <f t="shared" si="173"/>
        <v>553</v>
      </c>
      <c r="J444" s="565">
        <f t="shared" si="173"/>
        <v>50</v>
      </c>
      <c r="K444" s="565">
        <f t="shared" si="173"/>
        <v>69</v>
      </c>
      <c r="L444" s="565">
        <f t="shared" si="173"/>
        <v>59</v>
      </c>
      <c r="M444" s="565">
        <f t="shared" si="173"/>
        <v>23</v>
      </c>
      <c r="N444" s="565">
        <f t="shared" si="173"/>
        <v>226</v>
      </c>
      <c r="O444" s="565">
        <f t="shared" si="173"/>
        <v>11080</v>
      </c>
      <c r="P444" s="565">
        <f t="shared" si="173"/>
        <v>980</v>
      </c>
      <c r="Q444" s="562">
        <f t="shared" si="173"/>
        <v>12060</v>
      </c>
      <c r="R444" s="565">
        <f t="shared" si="173"/>
        <v>47</v>
      </c>
      <c r="S444" s="565">
        <f t="shared" si="173"/>
        <v>0</v>
      </c>
      <c r="T444" s="562">
        <f t="shared" si="173"/>
        <v>47</v>
      </c>
    </row>
    <row r="445" spans="1:21" hidden="1" outlineLevel="1">
      <c r="A445" s="924" t="s">
        <v>1913</v>
      </c>
      <c r="B445" s="566" t="s">
        <v>1914</v>
      </c>
      <c r="C445" s="569">
        <v>1986</v>
      </c>
      <c r="D445" s="569">
        <v>140</v>
      </c>
      <c r="E445" s="569">
        <v>219</v>
      </c>
      <c r="F445" s="569">
        <v>228</v>
      </c>
      <c r="G445" s="569">
        <v>64</v>
      </c>
      <c r="H445" s="569">
        <v>1541</v>
      </c>
      <c r="I445" s="569">
        <v>93</v>
      </c>
      <c r="J445" s="569">
        <v>7</v>
      </c>
      <c r="K445" s="569">
        <v>5</v>
      </c>
      <c r="L445" s="569">
        <v>14</v>
      </c>
      <c r="M445" s="569">
        <v>0</v>
      </c>
      <c r="N445" s="569">
        <v>45</v>
      </c>
      <c r="O445" s="569">
        <f t="shared" ref="O445:O447" si="174">SUM(C445:H445)</f>
        <v>4178</v>
      </c>
      <c r="P445" s="570">
        <f t="shared" ref="P445:P447" si="175">SUM(I445:N445)</f>
        <v>164</v>
      </c>
      <c r="Q445" s="569">
        <f t="shared" ref="Q445:Q447" si="176">+P445+O445</f>
        <v>4342</v>
      </c>
      <c r="R445" s="569">
        <v>11</v>
      </c>
      <c r="S445" s="569">
        <v>0</v>
      </c>
      <c r="T445" s="569">
        <f t="shared" ref="T445:T447" si="177">+S445+R445</f>
        <v>11</v>
      </c>
    </row>
    <row r="446" spans="1:21" ht="25.5" hidden="1" outlineLevel="1">
      <c r="A446" s="924"/>
      <c r="B446" s="566" t="s">
        <v>1915</v>
      </c>
      <c r="C446" s="567">
        <v>885</v>
      </c>
      <c r="D446" s="567">
        <v>41</v>
      </c>
      <c r="E446" s="567">
        <v>90</v>
      </c>
      <c r="F446" s="567">
        <v>85</v>
      </c>
      <c r="G446" s="567">
        <v>24</v>
      </c>
      <c r="H446" s="569">
        <v>491</v>
      </c>
      <c r="I446" s="567">
        <v>165</v>
      </c>
      <c r="J446" s="567">
        <v>11</v>
      </c>
      <c r="K446" s="567">
        <v>31</v>
      </c>
      <c r="L446" s="567">
        <v>15</v>
      </c>
      <c r="M446" s="567">
        <v>1</v>
      </c>
      <c r="N446" s="569">
        <v>46</v>
      </c>
      <c r="O446" s="569">
        <f t="shared" si="174"/>
        <v>1616</v>
      </c>
      <c r="P446" s="570">
        <f t="shared" si="175"/>
        <v>269</v>
      </c>
      <c r="Q446" s="569">
        <f t="shared" si="176"/>
        <v>1885</v>
      </c>
      <c r="R446" s="569">
        <v>12</v>
      </c>
      <c r="S446" s="569">
        <v>0</v>
      </c>
      <c r="T446" s="569">
        <f t="shared" si="177"/>
        <v>12</v>
      </c>
    </row>
    <row r="447" spans="1:21" ht="25.5" hidden="1" outlineLevel="1">
      <c r="A447" s="924"/>
      <c r="B447" s="566" t="s">
        <v>1916</v>
      </c>
      <c r="C447" s="569">
        <v>2673</v>
      </c>
      <c r="D447" s="569">
        <v>120</v>
      </c>
      <c r="E447" s="569">
        <v>224</v>
      </c>
      <c r="F447" s="569">
        <v>305</v>
      </c>
      <c r="G447" s="569">
        <v>85</v>
      </c>
      <c r="H447" s="569">
        <v>1879</v>
      </c>
      <c r="I447" s="569">
        <v>295</v>
      </c>
      <c r="J447" s="569">
        <v>32</v>
      </c>
      <c r="K447" s="569">
        <v>33</v>
      </c>
      <c r="L447" s="569">
        <v>30</v>
      </c>
      <c r="M447" s="569">
        <v>22</v>
      </c>
      <c r="N447" s="569">
        <v>135</v>
      </c>
      <c r="O447" s="569">
        <f t="shared" si="174"/>
        <v>5286</v>
      </c>
      <c r="P447" s="570">
        <f t="shared" si="175"/>
        <v>547</v>
      </c>
      <c r="Q447" s="569">
        <f t="shared" si="176"/>
        <v>5833</v>
      </c>
      <c r="R447" s="569">
        <v>24</v>
      </c>
      <c r="S447" s="569">
        <v>0</v>
      </c>
      <c r="T447" s="569">
        <f t="shared" si="177"/>
        <v>24</v>
      </c>
    </row>
    <row r="448" spans="1:21" ht="18" customHeight="1" collapsed="1">
      <c r="A448" s="923" t="s">
        <v>1917</v>
      </c>
      <c r="B448" s="923"/>
      <c r="C448" s="565">
        <f>SUM(C449:C459)</f>
        <v>3718</v>
      </c>
      <c r="D448" s="565">
        <f t="shared" ref="D448:T448" si="178">SUM(D449:D459)</f>
        <v>106</v>
      </c>
      <c r="E448" s="565">
        <f t="shared" si="178"/>
        <v>201</v>
      </c>
      <c r="F448" s="565">
        <f t="shared" si="178"/>
        <v>277</v>
      </c>
      <c r="G448" s="565">
        <f t="shared" si="178"/>
        <v>69</v>
      </c>
      <c r="H448" s="565">
        <f t="shared" si="178"/>
        <v>2225</v>
      </c>
      <c r="I448" s="565">
        <f t="shared" si="178"/>
        <v>11</v>
      </c>
      <c r="J448" s="565">
        <f t="shared" si="178"/>
        <v>0</v>
      </c>
      <c r="K448" s="565">
        <f t="shared" si="178"/>
        <v>0</v>
      </c>
      <c r="L448" s="565">
        <f t="shared" si="178"/>
        <v>0</v>
      </c>
      <c r="M448" s="565">
        <f t="shared" si="178"/>
        <v>2</v>
      </c>
      <c r="N448" s="565">
        <f t="shared" si="178"/>
        <v>5</v>
      </c>
      <c r="O448" s="565">
        <f t="shared" si="178"/>
        <v>6596</v>
      </c>
      <c r="P448" s="565">
        <f t="shared" si="178"/>
        <v>18</v>
      </c>
      <c r="Q448" s="562">
        <f t="shared" si="178"/>
        <v>6614</v>
      </c>
      <c r="R448" s="565">
        <f t="shared" si="178"/>
        <v>176</v>
      </c>
      <c r="S448" s="565">
        <f t="shared" si="178"/>
        <v>0</v>
      </c>
      <c r="T448" s="562">
        <f t="shared" si="178"/>
        <v>176</v>
      </c>
    </row>
    <row r="449" spans="1:20" ht="11.25" hidden="1" customHeight="1" outlineLevel="1">
      <c r="A449" s="924" t="s">
        <v>1918</v>
      </c>
      <c r="B449" s="566" t="s">
        <v>1919</v>
      </c>
      <c r="C449" s="567">
        <v>17</v>
      </c>
      <c r="D449" s="567">
        <v>0</v>
      </c>
      <c r="E449" s="567">
        <v>1</v>
      </c>
      <c r="F449" s="567">
        <v>1</v>
      </c>
      <c r="G449" s="567">
        <v>0</v>
      </c>
      <c r="H449" s="569">
        <v>14</v>
      </c>
      <c r="I449" s="568">
        <v>1</v>
      </c>
      <c r="J449" s="568">
        <v>0</v>
      </c>
      <c r="K449" s="568">
        <v>0</v>
      </c>
      <c r="L449" s="568">
        <v>0</v>
      </c>
      <c r="M449" s="568">
        <v>0</v>
      </c>
      <c r="N449" s="568">
        <v>0</v>
      </c>
      <c r="O449" s="569">
        <f t="shared" ref="O449:O459" si="179">SUM(C449:H449)</f>
        <v>33</v>
      </c>
      <c r="P449" s="570">
        <f t="shared" ref="P449:P459" si="180">SUM(I449:N449)</f>
        <v>1</v>
      </c>
      <c r="Q449" s="569">
        <f t="shared" ref="Q449:Q459" si="181">+P449+O449</f>
        <v>34</v>
      </c>
      <c r="R449" s="569">
        <v>0</v>
      </c>
      <c r="S449" s="569">
        <v>0</v>
      </c>
      <c r="T449" s="569">
        <f t="shared" ref="T449:T459" si="182">+S449+R449</f>
        <v>0</v>
      </c>
    </row>
    <row r="450" spans="1:20" ht="25.5" hidden="1" outlineLevel="1">
      <c r="A450" s="924"/>
      <c r="B450" s="566" t="s">
        <v>1920</v>
      </c>
      <c r="C450" s="569">
        <v>7</v>
      </c>
      <c r="D450" s="570">
        <v>0</v>
      </c>
      <c r="E450" s="569">
        <v>1</v>
      </c>
      <c r="F450" s="569">
        <v>1</v>
      </c>
      <c r="G450" s="569">
        <v>0</v>
      </c>
      <c r="H450" s="569">
        <v>9</v>
      </c>
      <c r="I450" s="570">
        <v>0</v>
      </c>
      <c r="J450" s="570">
        <v>0</v>
      </c>
      <c r="K450" s="570">
        <v>0</v>
      </c>
      <c r="L450" s="570">
        <v>0</v>
      </c>
      <c r="M450" s="570">
        <v>0</v>
      </c>
      <c r="N450" s="570">
        <v>0</v>
      </c>
      <c r="O450" s="569">
        <f t="shared" si="179"/>
        <v>18</v>
      </c>
      <c r="P450" s="570">
        <f t="shared" si="180"/>
        <v>0</v>
      </c>
      <c r="Q450" s="569">
        <f t="shared" si="181"/>
        <v>18</v>
      </c>
      <c r="R450" s="569">
        <v>1</v>
      </c>
      <c r="S450" s="569">
        <v>0</v>
      </c>
      <c r="T450" s="569">
        <f t="shared" si="182"/>
        <v>1</v>
      </c>
    </row>
    <row r="451" spans="1:20" ht="11.25" hidden="1" customHeight="1" outlineLevel="1">
      <c r="A451" s="924" t="s">
        <v>1921</v>
      </c>
      <c r="B451" s="566" t="s">
        <v>1922</v>
      </c>
      <c r="C451" s="567">
        <v>222</v>
      </c>
      <c r="D451" s="567">
        <v>4</v>
      </c>
      <c r="E451" s="567">
        <v>7</v>
      </c>
      <c r="F451" s="567">
        <v>11</v>
      </c>
      <c r="G451" s="567">
        <v>1</v>
      </c>
      <c r="H451" s="569">
        <v>79</v>
      </c>
      <c r="I451" s="568">
        <v>0</v>
      </c>
      <c r="J451" s="568">
        <v>0</v>
      </c>
      <c r="K451" s="568">
        <v>0</v>
      </c>
      <c r="L451" s="568">
        <v>0</v>
      </c>
      <c r="M451" s="568">
        <v>0</v>
      </c>
      <c r="N451" s="568">
        <v>0</v>
      </c>
      <c r="O451" s="569">
        <f t="shared" si="179"/>
        <v>324</v>
      </c>
      <c r="P451" s="570">
        <f t="shared" si="180"/>
        <v>0</v>
      </c>
      <c r="Q451" s="569">
        <f t="shared" si="181"/>
        <v>324</v>
      </c>
      <c r="R451" s="569">
        <v>1</v>
      </c>
      <c r="S451" s="569">
        <v>0</v>
      </c>
      <c r="T451" s="569">
        <f t="shared" si="182"/>
        <v>1</v>
      </c>
    </row>
    <row r="452" spans="1:20" ht="25.5" hidden="1" outlineLevel="1">
      <c r="A452" s="924"/>
      <c r="B452" s="566" t="s">
        <v>1923</v>
      </c>
      <c r="C452" s="569">
        <v>506</v>
      </c>
      <c r="D452" s="569">
        <v>8</v>
      </c>
      <c r="E452" s="569">
        <v>18</v>
      </c>
      <c r="F452" s="569">
        <v>30</v>
      </c>
      <c r="G452" s="569">
        <v>9</v>
      </c>
      <c r="H452" s="569">
        <v>261</v>
      </c>
      <c r="I452" s="569">
        <v>6</v>
      </c>
      <c r="J452" s="570">
        <v>0</v>
      </c>
      <c r="K452" s="569">
        <v>0</v>
      </c>
      <c r="L452" s="570">
        <v>0</v>
      </c>
      <c r="M452" s="570">
        <v>0</v>
      </c>
      <c r="N452" s="570">
        <v>1</v>
      </c>
      <c r="O452" s="569">
        <f t="shared" si="179"/>
        <v>832</v>
      </c>
      <c r="P452" s="570">
        <f t="shared" si="180"/>
        <v>7</v>
      </c>
      <c r="Q452" s="569">
        <f t="shared" si="181"/>
        <v>839</v>
      </c>
      <c r="R452" s="569">
        <v>19</v>
      </c>
      <c r="S452" s="569">
        <v>0</v>
      </c>
      <c r="T452" s="569">
        <f t="shared" si="182"/>
        <v>19</v>
      </c>
    </row>
    <row r="453" spans="1:20" hidden="1" outlineLevel="1">
      <c r="A453" s="924" t="s">
        <v>1924</v>
      </c>
      <c r="B453" s="566" t="s">
        <v>1925</v>
      </c>
      <c r="C453" s="567">
        <v>200</v>
      </c>
      <c r="D453" s="567">
        <v>4</v>
      </c>
      <c r="E453" s="567">
        <v>9</v>
      </c>
      <c r="F453" s="567">
        <v>15</v>
      </c>
      <c r="G453" s="567">
        <v>4</v>
      </c>
      <c r="H453" s="569">
        <v>82</v>
      </c>
      <c r="I453" s="568">
        <v>0</v>
      </c>
      <c r="J453" s="568">
        <v>0</v>
      </c>
      <c r="K453" s="568">
        <v>0</v>
      </c>
      <c r="L453" s="568">
        <v>0</v>
      </c>
      <c r="M453" s="568">
        <v>0</v>
      </c>
      <c r="N453" s="569">
        <v>0</v>
      </c>
      <c r="O453" s="569">
        <f t="shared" si="179"/>
        <v>314</v>
      </c>
      <c r="P453" s="570">
        <f t="shared" si="180"/>
        <v>0</v>
      </c>
      <c r="Q453" s="569">
        <f t="shared" si="181"/>
        <v>314</v>
      </c>
      <c r="R453" s="569">
        <v>9</v>
      </c>
      <c r="S453" s="569">
        <v>0</v>
      </c>
      <c r="T453" s="569">
        <f t="shared" si="182"/>
        <v>9</v>
      </c>
    </row>
    <row r="454" spans="1:20" ht="25.5" hidden="1" outlineLevel="1">
      <c r="A454" s="924"/>
      <c r="B454" s="566" t="s">
        <v>1926</v>
      </c>
      <c r="C454" s="569">
        <v>1620</v>
      </c>
      <c r="D454" s="569">
        <v>32</v>
      </c>
      <c r="E454" s="569">
        <v>57</v>
      </c>
      <c r="F454" s="569">
        <v>82</v>
      </c>
      <c r="G454" s="569">
        <v>16</v>
      </c>
      <c r="H454" s="569">
        <v>865</v>
      </c>
      <c r="I454" s="570">
        <v>1</v>
      </c>
      <c r="J454" s="570">
        <v>0</v>
      </c>
      <c r="K454" s="570">
        <v>0</v>
      </c>
      <c r="L454" s="570">
        <v>0</v>
      </c>
      <c r="M454" s="570">
        <v>0</v>
      </c>
      <c r="N454" s="569">
        <v>0</v>
      </c>
      <c r="O454" s="569">
        <f t="shared" si="179"/>
        <v>2672</v>
      </c>
      <c r="P454" s="570">
        <f t="shared" si="180"/>
        <v>1</v>
      </c>
      <c r="Q454" s="569">
        <f t="shared" si="181"/>
        <v>2673</v>
      </c>
      <c r="R454" s="569">
        <v>113</v>
      </c>
      <c r="S454" s="569">
        <v>0</v>
      </c>
      <c r="T454" s="569">
        <f t="shared" si="182"/>
        <v>113</v>
      </c>
    </row>
    <row r="455" spans="1:20" ht="25.5" hidden="1" outlineLevel="1">
      <c r="A455" s="924" t="s">
        <v>1927</v>
      </c>
      <c r="B455" s="566" t="s">
        <v>1928</v>
      </c>
      <c r="C455" s="567">
        <v>7</v>
      </c>
      <c r="D455" s="568">
        <v>0</v>
      </c>
      <c r="E455" s="568">
        <v>1</v>
      </c>
      <c r="F455" s="568">
        <v>2</v>
      </c>
      <c r="G455" s="568">
        <v>0</v>
      </c>
      <c r="H455" s="569">
        <v>9</v>
      </c>
      <c r="I455" s="568">
        <v>0</v>
      </c>
      <c r="J455" s="568">
        <v>0</v>
      </c>
      <c r="K455" s="568">
        <v>0</v>
      </c>
      <c r="L455" s="568">
        <v>0</v>
      </c>
      <c r="M455" s="568">
        <v>0</v>
      </c>
      <c r="N455" s="568">
        <v>0</v>
      </c>
      <c r="O455" s="569">
        <f t="shared" si="179"/>
        <v>19</v>
      </c>
      <c r="P455" s="570">
        <f t="shared" si="180"/>
        <v>0</v>
      </c>
      <c r="Q455" s="569">
        <f t="shared" si="181"/>
        <v>19</v>
      </c>
      <c r="R455" s="569">
        <v>0</v>
      </c>
      <c r="S455" s="569">
        <v>0</v>
      </c>
      <c r="T455" s="569">
        <f t="shared" si="182"/>
        <v>0</v>
      </c>
    </row>
    <row r="456" spans="1:20" ht="25.5" hidden="1" outlineLevel="1">
      <c r="A456" s="924"/>
      <c r="B456" s="566" t="s">
        <v>1929</v>
      </c>
      <c r="C456" s="569">
        <v>361</v>
      </c>
      <c r="D456" s="569">
        <v>11</v>
      </c>
      <c r="E456" s="569">
        <v>35</v>
      </c>
      <c r="F456" s="569">
        <v>30</v>
      </c>
      <c r="G456" s="569">
        <v>8</v>
      </c>
      <c r="H456" s="569">
        <v>212</v>
      </c>
      <c r="I456" s="569">
        <v>0</v>
      </c>
      <c r="J456" s="570">
        <v>0</v>
      </c>
      <c r="K456" s="570">
        <v>0</v>
      </c>
      <c r="L456" s="570">
        <v>0</v>
      </c>
      <c r="M456" s="570">
        <v>0</v>
      </c>
      <c r="N456" s="569">
        <v>1</v>
      </c>
      <c r="O456" s="569">
        <f t="shared" si="179"/>
        <v>657</v>
      </c>
      <c r="P456" s="570">
        <f t="shared" si="180"/>
        <v>1</v>
      </c>
      <c r="Q456" s="569">
        <f t="shared" si="181"/>
        <v>658</v>
      </c>
      <c r="R456" s="569">
        <v>15</v>
      </c>
      <c r="S456" s="569">
        <v>0</v>
      </c>
      <c r="T456" s="569">
        <f t="shared" si="182"/>
        <v>15</v>
      </c>
    </row>
    <row r="457" spans="1:20" ht="25.5" hidden="1" outlineLevel="1">
      <c r="A457" s="924"/>
      <c r="B457" s="566" t="s">
        <v>1930</v>
      </c>
      <c r="C457" s="567">
        <v>210</v>
      </c>
      <c r="D457" s="567">
        <v>19</v>
      </c>
      <c r="E457" s="567">
        <v>18</v>
      </c>
      <c r="F457" s="567">
        <v>23</v>
      </c>
      <c r="G457" s="567">
        <v>6</v>
      </c>
      <c r="H457" s="569">
        <v>220</v>
      </c>
      <c r="I457" s="567">
        <v>0</v>
      </c>
      <c r="J457" s="568">
        <v>0</v>
      </c>
      <c r="K457" s="568">
        <v>0</v>
      </c>
      <c r="L457" s="568">
        <v>0</v>
      </c>
      <c r="M457" s="568">
        <v>0</v>
      </c>
      <c r="N457" s="568">
        <v>0</v>
      </c>
      <c r="O457" s="569">
        <f t="shared" si="179"/>
        <v>496</v>
      </c>
      <c r="P457" s="570">
        <f t="shared" si="180"/>
        <v>0</v>
      </c>
      <c r="Q457" s="569">
        <f t="shared" si="181"/>
        <v>496</v>
      </c>
      <c r="R457" s="569">
        <v>5</v>
      </c>
      <c r="S457" s="569">
        <v>0</v>
      </c>
      <c r="T457" s="569">
        <f t="shared" si="182"/>
        <v>5</v>
      </c>
    </row>
    <row r="458" spans="1:20" ht="25.5" hidden="1" outlineLevel="1">
      <c r="A458" s="924"/>
      <c r="B458" s="566" t="s">
        <v>1931</v>
      </c>
      <c r="C458" s="569">
        <v>514</v>
      </c>
      <c r="D458" s="569">
        <v>28</v>
      </c>
      <c r="E458" s="569">
        <v>52</v>
      </c>
      <c r="F458" s="569">
        <v>80</v>
      </c>
      <c r="G458" s="569">
        <v>23</v>
      </c>
      <c r="H458" s="569">
        <v>449</v>
      </c>
      <c r="I458" s="569">
        <v>3</v>
      </c>
      <c r="J458" s="570">
        <v>0</v>
      </c>
      <c r="K458" s="570">
        <v>0</v>
      </c>
      <c r="L458" s="569">
        <v>0</v>
      </c>
      <c r="M458" s="570">
        <v>1</v>
      </c>
      <c r="N458" s="569">
        <v>3</v>
      </c>
      <c r="O458" s="569">
        <f t="shared" si="179"/>
        <v>1146</v>
      </c>
      <c r="P458" s="570">
        <f t="shared" si="180"/>
        <v>7</v>
      </c>
      <c r="Q458" s="569">
        <f t="shared" si="181"/>
        <v>1153</v>
      </c>
      <c r="R458" s="569">
        <v>10</v>
      </c>
      <c r="S458" s="569">
        <v>0</v>
      </c>
      <c r="T458" s="569">
        <f t="shared" si="182"/>
        <v>10</v>
      </c>
    </row>
    <row r="459" spans="1:20" ht="25.5" hidden="1" outlineLevel="1">
      <c r="A459" s="566" t="s">
        <v>1932</v>
      </c>
      <c r="B459" s="566" t="s">
        <v>1933</v>
      </c>
      <c r="C459" s="567">
        <v>54</v>
      </c>
      <c r="D459" s="568">
        <v>0</v>
      </c>
      <c r="E459" s="567">
        <v>2</v>
      </c>
      <c r="F459" s="567">
        <v>2</v>
      </c>
      <c r="G459" s="567">
        <v>2</v>
      </c>
      <c r="H459" s="569">
        <v>25</v>
      </c>
      <c r="I459" s="568">
        <v>0</v>
      </c>
      <c r="J459" s="568">
        <v>0</v>
      </c>
      <c r="K459" s="568">
        <v>0</v>
      </c>
      <c r="L459" s="568">
        <v>0</v>
      </c>
      <c r="M459" s="568">
        <v>1</v>
      </c>
      <c r="N459" s="569">
        <v>0</v>
      </c>
      <c r="O459" s="569">
        <f t="shared" si="179"/>
        <v>85</v>
      </c>
      <c r="P459" s="570">
        <f t="shared" si="180"/>
        <v>1</v>
      </c>
      <c r="Q459" s="569">
        <f t="shared" si="181"/>
        <v>86</v>
      </c>
      <c r="R459" s="569">
        <v>3</v>
      </c>
      <c r="S459" s="569">
        <v>0</v>
      </c>
      <c r="T459" s="569">
        <f t="shared" si="182"/>
        <v>3</v>
      </c>
    </row>
    <row r="460" spans="1:20" ht="18" customHeight="1" collapsed="1">
      <c r="A460" s="1085" t="s">
        <v>1934</v>
      </c>
      <c r="B460" s="1085"/>
      <c r="C460" s="1086">
        <f>C461+C468+C475+C485+C488+C491</f>
        <v>52052</v>
      </c>
      <c r="D460" s="1086">
        <f t="shared" ref="D460:T460" si="183">D461+D468+D475+D485+D488+D491</f>
        <v>2353</v>
      </c>
      <c r="E460" s="1086">
        <f t="shared" si="183"/>
        <v>3946</v>
      </c>
      <c r="F460" s="1086">
        <f t="shared" si="183"/>
        <v>5653</v>
      </c>
      <c r="G460" s="1086">
        <f t="shared" si="183"/>
        <v>1679</v>
      </c>
      <c r="H460" s="1086">
        <f t="shared" si="183"/>
        <v>36168</v>
      </c>
      <c r="I460" s="562">
        <f t="shared" si="183"/>
        <v>9375</v>
      </c>
      <c r="J460" s="562">
        <f t="shared" si="183"/>
        <v>382</v>
      </c>
      <c r="K460" s="562">
        <f t="shared" si="183"/>
        <v>561</v>
      </c>
      <c r="L460" s="562">
        <f t="shared" si="183"/>
        <v>825</v>
      </c>
      <c r="M460" s="562">
        <f t="shared" si="183"/>
        <v>205</v>
      </c>
      <c r="N460" s="562">
        <f t="shared" si="183"/>
        <v>3578</v>
      </c>
      <c r="O460" s="562">
        <f t="shared" si="183"/>
        <v>101851</v>
      </c>
      <c r="P460" s="562">
        <f t="shared" si="183"/>
        <v>14926</v>
      </c>
      <c r="Q460" s="562">
        <f t="shared" si="183"/>
        <v>116777</v>
      </c>
      <c r="R460" s="562">
        <f t="shared" si="183"/>
        <v>973</v>
      </c>
      <c r="S460" s="562">
        <f t="shared" si="183"/>
        <v>14</v>
      </c>
      <c r="T460" s="1086">
        <f t="shared" si="183"/>
        <v>987</v>
      </c>
    </row>
    <row r="461" spans="1:20" ht="18" customHeight="1">
      <c r="A461" s="923" t="s">
        <v>1935</v>
      </c>
      <c r="B461" s="923"/>
      <c r="C461" s="565">
        <f>SUM(C462:C467)</f>
        <v>3448</v>
      </c>
      <c r="D461" s="565">
        <f t="shared" ref="D461:T461" si="184">SUM(D462:D467)</f>
        <v>89</v>
      </c>
      <c r="E461" s="565">
        <f t="shared" si="184"/>
        <v>157</v>
      </c>
      <c r="F461" s="565">
        <f t="shared" si="184"/>
        <v>223</v>
      </c>
      <c r="G461" s="565">
        <f t="shared" si="184"/>
        <v>78</v>
      </c>
      <c r="H461" s="565">
        <f t="shared" si="184"/>
        <v>1359</v>
      </c>
      <c r="I461" s="565">
        <f t="shared" si="184"/>
        <v>2520</v>
      </c>
      <c r="J461" s="565">
        <f t="shared" si="184"/>
        <v>57</v>
      </c>
      <c r="K461" s="565">
        <f t="shared" si="184"/>
        <v>82</v>
      </c>
      <c r="L461" s="565">
        <f t="shared" si="184"/>
        <v>135</v>
      </c>
      <c r="M461" s="565">
        <f t="shared" si="184"/>
        <v>21</v>
      </c>
      <c r="N461" s="565">
        <f t="shared" si="184"/>
        <v>591</v>
      </c>
      <c r="O461" s="565">
        <f t="shared" si="184"/>
        <v>5354</v>
      </c>
      <c r="P461" s="565">
        <f t="shared" si="184"/>
        <v>3406</v>
      </c>
      <c r="Q461" s="562">
        <f t="shared" si="184"/>
        <v>8760</v>
      </c>
      <c r="R461" s="565">
        <f t="shared" si="184"/>
        <v>29</v>
      </c>
      <c r="S461" s="565">
        <f t="shared" si="184"/>
        <v>2</v>
      </c>
      <c r="T461" s="562">
        <f t="shared" si="184"/>
        <v>31</v>
      </c>
    </row>
    <row r="462" spans="1:20" ht="25.5" hidden="1" outlineLevel="1">
      <c r="A462" s="924" t="s">
        <v>1936</v>
      </c>
      <c r="B462" s="566" t="s">
        <v>1937</v>
      </c>
      <c r="C462" s="569">
        <v>323</v>
      </c>
      <c r="D462" s="569">
        <v>9</v>
      </c>
      <c r="E462" s="569">
        <v>15</v>
      </c>
      <c r="F462" s="569">
        <v>23</v>
      </c>
      <c r="G462" s="569">
        <v>14</v>
      </c>
      <c r="H462" s="569">
        <v>182</v>
      </c>
      <c r="I462" s="569">
        <v>215</v>
      </c>
      <c r="J462" s="569">
        <v>2</v>
      </c>
      <c r="K462" s="569">
        <v>6</v>
      </c>
      <c r="L462" s="569">
        <v>4</v>
      </c>
      <c r="M462" s="569">
        <v>2</v>
      </c>
      <c r="N462" s="569">
        <v>49</v>
      </c>
      <c r="O462" s="569">
        <f t="shared" ref="O462:O467" si="185">SUM(C462:H462)</f>
        <v>566</v>
      </c>
      <c r="P462" s="570">
        <f t="shared" ref="P462:P467" si="186">SUM(I462:N462)</f>
        <v>278</v>
      </c>
      <c r="Q462" s="569">
        <f t="shared" ref="Q462:Q467" si="187">+P462+O462</f>
        <v>844</v>
      </c>
      <c r="R462" s="569">
        <v>2</v>
      </c>
      <c r="S462" s="569">
        <v>1</v>
      </c>
      <c r="T462" s="569">
        <f t="shared" ref="T462:T467" si="188">+S462+R462</f>
        <v>3</v>
      </c>
    </row>
    <row r="463" spans="1:20" ht="25.5" hidden="1" outlineLevel="1">
      <c r="A463" s="924"/>
      <c r="B463" s="566" t="s">
        <v>1938</v>
      </c>
      <c r="C463" s="567">
        <v>2288</v>
      </c>
      <c r="D463" s="567">
        <v>56</v>
      </c>
      <c r="E463" s="567">
        <v>107</v>
      </c>
      <c r="F463" s="567">
        <v>128</v>
      </c>
      <c r="G463" s="567">
        <v>43</v>
      </c>
      <c r="H463" s="569">
        <v>800</v>
      </c>
      <c r="I463" s="567">
        <v>1997</v>
      </c>
      <c r="J463" s="567">
        <v>45</v>
      </c>
      <c r="K463" s="567">
        <v>58</v>
      </c>
      <c r="L463" s="567">
        <v>111</v>
      </c>
      <c r="M463" s="567">
        <v>17</v>
      </c>
      <c r="N463" s="569">
        <v>435</v>
      </c>
      <c r="O463" s="569">
        <f t="shared" si="185"/>
        <v>3422</v>
      </c>
      <c r="P463" s="570">
        <f t="shared" si="186"/>
        <v>2663</v>
      </c>
      <c r="Q463" s="569">
        <f t="shared" si="187"/>
        <v>6085</v>
      </c>
      <c r="R463" s="569">
        <v>17</v>
      </c>
      <c r="S463" s="569">
        <v>1</v>
      </c>
      <c r="T463" s="569">
        <f t="shared" si="188"/>
        <v>18</v>
      </c>
    </row>
    <row r="464" spans="1:20" ht="11.25" hidden="1" customHeight="1" outlineLevel="1">
      <c r="A464" s="924" t="s">
        <v>1939</v>
      </c>
      <c r="B464" s="566" t="s">
        <v>1940</v>
      </c>
      <c r="C464" s="569">
        <v>19</v>
      </c>
      <c r="D464" s="570">
        <v>0</v>
      </c>
      <c r="E464" s="569">
        <v>3</v>
      </c>
      <c r="F464" s="569">
        <v>0</v>
      </c>
      <c r="G464" s="570">
        <v>0</v>
      </c>
      <c r="H464" s="569">
        <v>10</v>
      </c>
      <c r="I464" s="569">
        <v>14</v>
      </c>
      <c r="J464" s="570">
        <v>2</v>
      </c>
      <c r="K464" s="569">
        <v>0</v>
      </c>
      <c r="L464" s="570">
        <v>3</v>
      </c>
      <c r="M464" s="569">
        <v>0</v>
      </c>
      <c r="N464" s="569">
        <v>10</v>
      </c>
      <c r="O464" s="569">
        <f t="shared" si="185"/>
        <v>32</v>
      </c>
      <c r="P464" s="570">
        <f t="shared" si="186"/>
        <v>29</v>
      </c>
      <c r="Q464" s="569">
        <f t="shared" si="187"/>
        <v>61</v>
      </c>
      <c r="R464" s="569">
        <v>0</v>
      </c>
      <c r="S464" s="569">
        <v>0</v>
      </c>
      <c r="T464" s="569">
        <f t="shared" si="188"/>
        <v>0</v>
      </c>
    </row>
    <row r="465" spans="1:20" hidden="1" outlineLevel="1">
      <c r="A465" s="924"/>
      <c r="B465" s="566" t="s">
        <v>1941</v>
      </c>
      <c r="C465" s="567">
        <v>96</v>
      </c>
      <c r="D465" s="567">
        <v>0</v>
      </c>
      <c r="E465" s="567">
        <v>1</v>
      </c>
      <c r="F465" s="567">
        <v>7</v>
      </c>
      <c r="G465" s="567">
        <v>2</v>
      </c>
      <c r="H465" s="569">
        <v>43</v>
      </c>
      <c r="I465" s="567">
        <v>21</v>
      </c>
      <c r="J465" s="568">
        <v>0</v>
      </c>
      <c r="K465" s="568">
        <v>1</v>
      </c>
      <c r="L465" s="568">
        <v>0</v>
      </c>
      <c r="M465" s="568">
        <v>1</v>
      </c>
      <c r="N465" s="569">
        <v>1</v>
      </c>
      <c r="O465" s="569">
        <f t="shared" si="185"/>
        <v>149</v>
      </c>
      <c r="P465" s="570">
        <f t="shared" si="186"/>
        <v>24</v>
      </c>
      <c r="Q465" s="569">
        <f t="shared" si="187"/>
        <v>173</v>
      </c>
      <c r="R465" s="569">
        <v>1</v>
      </c>
      <c r="S465" s="569">
        <v>0</v>
      </c>
      <c r="T465" s="569">
        <f t="shared" si="188"/>
        <v>1</v>
      </c>
    </row>
    <row r="466" spans="1:20" hidden="1" outlineLevel="1">
      <c r="A466" s="924"/>
      <c r="B466" s="566" t="s">
        <v>1942</v>
      </c>
      <c r="C466" s="569">
        <v>3</v>
      </c>
      <c r="D466" s="570">
        <v>0</v>
      </c>
      <c r="E466" s="570">
        <v>0</v>
      </c>
      <c r="F466" s="570">
        <v>1</v>
      </c>
      <c r="G466" s="570">
        <v>0</v>
      </c>
      <c r="H466" s="569">
        <v>2</v>
      </c>
      <c r="I466" s="569">
        <v>1</v>
      </c>
      <c r="J466" s="570">
        <v>0</v>
      </c>
      <c r="K466" s="570">
        <v>0</v>
      </c>
      <c r="L466" s="570">
        <v>0</v>
      </c>
      <c r="M466" s="570">
        <v>0</v>
      </c>
      <c r="N466" s="570">
        <v>1</v>
      </c>
      <c r="O466" s="569">
        <f t="shared" si="185"/>
        <v>6</v>
      </c>
      <c r="P466" s="570">
        <f t="shared" si="186"/>
        <v>2</v>
      </c>
      <c r="Q466" s="569">
        <f t="shared" si="187"/>
        <v>8</v>
      </c>
      <c r="R466" s="569">
        <v>0</v>
      </c>
      <c r="S466" s="569">
        <v>0</v>
      </c>
      <c r="T466" s="569">
        <f t="shared" si="188"/>
        <v>0</v>
      </c>
    </row>
    <row r="467" spans="1:20" ht="25.5" hidden="1" outlineLevel="1">
      <c r="A467" s="924"/>
      <c r="B467" s="566" t="s">
        <v>1943</v>
      </c>
      <c r="C467" s="567">
        <v>719</v>
      </c>
      <c r="D467" s="567">
        <v>24</v>
      </c>
      <c r="E467" s="567">
        <v>31</v>
      </c>
      <c r="F467" s="567">
        <v>64</v>
      </c>
      <c r="G467" s="567">
        <v>19</v>
      </c>
      <c r="H467" s="569">
        <v>322</v>
      </c>
      <c r="I467" s="567">
        <v>272</v>
      </c>
      <c r="J467" s="567">
        <v>8</v>
      </c>
      <c r="K467" s="567">
        <v>17</v>
      </c>
      <c r="L467" s="567">
        <v>17</v>
      </c>
      <c r="M467" s="567">
        <v>1</v>
      </c>
      <c r="N467" s="569">
        <v>95</v>
      </c>
      <c r="O467" s="569">
        <f t="shared" si="185"/>
        <v>1179</v>
      </c>
      <c r="P467" s="570">
        <f t="shared" si="186"/>
        <v>410</v>
      </c>
      <c r="Q467" s="569">
        <f t="shared" si="187"/>
        <v>1589</v>
      </c>
      <c r="R467" s="569">
        <v>9</v>
      </c>
      <c r="S467" s="569">
        <v>0</v>
      </c>
      <c r="T467" s="569">
        <f t="shared" si="188"/>
        <v>9</v>
      </c>
    </row>
    <row r="468" spans="1:20" ht="27.75" customHeight="1" collapsed="1">
      <c r="A468" s="923" t="s">
        <v>1944</v>
      </c>
      <c r="B468" s="923"/>
      <c r="C468" s="565">
        <f>SUM(C469:C474)</f>
        <v>806</v>
      </c>
      <c r="D468" s="565">
        <f t="shared" ref="D468:T468" si="189">SUM(D469:D474)</f>
        <v>30</v>
      </c>
      <c r="E468" s="565">
        <f t="shared" si="189"/>
        <v>50</v>
      </c>
      <c r="F468" s="565">
        <f t="shared" si="189"/>
        <v>69</v>
      </c>
      <c r="G468" s="565">
        <f t="shared" si="189"/>
        <v>21</v>
      </c>
      <c r="H468" s="565">
        <f t="shared" si="189"/>
        <v>571</v>
      </c>
      <c r="I468" s="565">
        <f t="shared" si="189"/>
        <v>292</v>
      </c>
      <c r="J468" s="565">
        <f t="shared" si="189"/>
        <v>8</v>
      </c>
      <c r="K468" s="565">
        <f t="shared" si="189"/>
        <v>12</v>
      </c>
      <c r="L468" s="565">
        <f t="shared" si="189"/>
        <v>19</v>
      </c>
      <c r="M468" s="565">
        <f t="shared" si="189"/>
        <v>5</v>
      </c>
      <c r="N468" s="565">
        <f t="shared" si="189"/>
        <v>102</v>
      </c>
      <c r="O468" s="565">
        <f t="shared" si="189"/>
        <v>1547</v>
      </c>
      <c r="P468" s="565">
        <f t="shared" si="189"/>
        <v>438</v>
      </c>
      <c r="Q468" s="562">
        <f t="shared" si="189"/>
        <v>1985</v>
      </c>
      <c r="R468" s="565">
        <f t="shared" si="189"/>
        <v>14</v>
      </c>
      <c r="S468" s="565">
        <f t="shared" si="189"/>
        <v>1</v>
      </c>
      <c r="T468" s="562">
        <f t="shared" si="189"/>
        <v>15</v>
      </c>
    </row>
    <row r="469" spans="1:20" ht="22.5" hidden="1" customHeight="1" outlineLevel="1">
      <c r="A469" s="924" t="s">
        <v>1945</v>
      </c>
      <c r="B469" s="566" t="s">
        <v>1946</v>
      </c>
      <c r="C469" s="569">
        <v>110</v>
      </c>
      <c r="D469" s="569">
        <v>3</v>
      </c>
      <c r="E469" s="569">
        <v>2</v>
      </c>
      <c r="F469" s="569">
        <v>7</v>
      </c>
      <c r="G469" s="569">
        <v>2</v>
      </c>
      <c r="H469" s="569">
        <v>67</v>
      </c>
      <c r="I469" s="569">
        <v>65</v>
      </c>
      <c r="J469" s="569">
        <v>1</v>
      </c>
      <c r="K469" s="569">
        <v>1</v>
      </c>
      <c r="L469" s="569">
        <v>2</v>
      </c>
      <c r="M469" s="569">
        <v>2</v>
      </c>
      <c r="N469" s="569">
        <v>24</v>
      </c>
      <c r="O469" s="569">
        <f t="shared" ref="O469:O474" si="190">SUM(C469:H469)</f>
        <v>191</v>
      </c>
      <c r="P469" s="570">
        <f t="shared" ref="P469:P474" si="191">SUM(I469:N469)</f>
        <v>95</v>
      </c>
      <c r="Q469" s="569">
        <f t="shared" ref="Q469:Q474" si="192">+P469+O469</f>
        <v>286</v>
      </c>
      <c r="R469" s="569">
        <v>0</v>
      </c>
      <c r="S469" s="569">
        <v>0</v>
      </c>
      <c r="T469" s="569">
        <f t="shared" ref="T469:T474" si="193">+S469+R469</f>
        <v>0</v>
      </c>
    </row>
    <row r="470" spans="1:20" ht="38.25" hidden="1" outlineLevel="1">
      <c r="A470" s="924"/>
      <c r="B470" s="566" t="s">
        <v>1947</v>
      </c>
      <c r="C470" s="567">
        <v>214</v>
      </c>
      <c r="D470" s="567">
        <v>8</v>
      </c>
      <c r="E470" s="567">
        <v>20</v>
      </c>
      <c r="F470" s="567">
        <v>12</v>
      </c>
      <c r="G470" s="567">
        <v>9</v>
      </c>
      <c r="H470" s="569">
        <v>129</v>
      </c>
      <c r="I470" s="567">
        <v>35</v>
      </c>
      <c r="J470" s="567">
        <v>2</v>
      </c>
      <c r="K470" s="567">
        <v>1</v>
      </c>
      <c r="L470" s="567">
        <v>2</v>
      </c>
      <c r="M470" s="567">
        <v>1</v>
      </c>
      <c r="N470" s="569">
        <v>13</v>
      </c>
      <c r="O470" s="569">
        <f t="shared" si="190"/>
        <v>392</v>
      </c>
      <c r="P470" s="570">
        <f t="shared" si="191"/>
        <v>54</v>
      </c>
      <c r="Q470" s="569">
        <f t="shared" si="192"/>
        <v>446</v>
      </c>
      <c r="R470" s="569">
        <v>4</v>
      </c>
      <c r="S470" s="569">
        <v>0</v>
      </c>
      <c r="T470" s="569">
        <f t="shared" si="193"/>
        <v>4</v>
      </c>
    </row>
    <row r="471" spans="1:20" ht="51" hidden="1" outlineLevel="1">
      <c r="A471" s="924"/>
      <c r="B471" s="566" t="s">
        <v>1948</v>
      </c>
      <c r="C471" s="569">
        <v>50</v>
      </c>
      <c r="D471" s="569">
        <v>1</v>
      </c>
      <c r="E471" s="569">
        <v>4</v>
      </c>
      <c r="F471" s="569">
        <v>6</v>
      </c>
      <c r="G471" s="570">
        <v>1</v>
      </c>
      <c r="H471" s="569">
        <v>40</v>
      </c>
      <c r="I471" s="569">
        <v>10</v>
      </c>
      <c r="J471" s="570">
        <v>0</v>
      </c>
      <c r="K471" s="570">
        <v>0</v>
      </c>
      <c r="L471" s="570">
        <v>0</v>
      </c>
      <c r="M471" s="569">
        <v>1</v>
      </c>
      <c r="N471" s="569">
        <v>3</v>
      </c>
      <c r="O471" s="569">
        <f t="shared" si="190"/>
        <v>102</v>
      </c>
      <c r="P471" s="570">
        <f t="shared" si="191"/>
        <v>14</v>
      </c>
      <c r="Q471" s="569">
        <f t="shared" si="192"/>
        <v>116</v>
      </c>
      <c r="R471" s="569">
        <v>0</v>
      </c>
      <c r="S471" s="569">
        <v>0</v>
      </c>
      <c r="T471" s="569">
        <f t="shared" si="193"/>
        <v>0</v>
      </c>
    </row>
    <row r="472" spans="1:20" ht="38.25" hidden="1" outlineLevel="1">
      <c r="A472" s="924"/>
      <c r="B472" s="566" t="s">
        <v>1949</v>
      </c>
      <c r="C472" s="567">
        <v>182</v>
      </c>
      <c r="D472" s="567">
        <v>6</v>
      </c>
      <c r="E472" s="567">
        <v>7</v>
      </c>
      <c r="F472" s="567">
        <v>11</v>
      </c>
      <c r="G472" s="567">
        <v>4</v>
      </c>
      <c r="H472" s="569">
        <v>113</v>
      </c>
      <c r="I472" s="567">
        <v>105</v>
      </c>
      <c r="J472" s="567">
        <v>2</v>
      </c>
      <c r="K472" s="567">
        <v>2</v>
      </c>
      <c r="L472" s="567">
        <v>4</v>
      </c>
      <c r="M472" s="568">
        <v>0</v>
      </c>
      <c r="N472" s="569">
        <v>18</v>
      </c>
      <c r="O472" s="569">
        <f t="shared" si="190"/>
        <v>323</v>
      </c>
      <c r="P472" s="570">
        <f t="shared" si="191"/>
        <v>131</v>
      </c>
      <c r="Q472" s="569">
        <f t="shared" si="192"/>
        <v>454</v>
      </c>
      <c r="R472" s="569">
        <v>4</v>
      </c>
      <c r="S472" s="569">
        <v>0</v>
      </c>
      <c r="T472" s="569">
        <f t="shared" si="193"/>
        <v>4</v>
      </c>
    </row>
    <row r="473" spans="1:20" ht="25.5" hidden="1" outlineLevel="1">
      <c r="A473" s="924"/>
      <c r="B473" s="566" t="s">
        <v>1950</v>
      </c>
      <c r="C473" s="569">
        <v>189</v>
      </c>
      <c r="D473" s="569">
        <v>4</v>
      </c>
      <c r="E473" s="569">
        <v>11</v>
      </c>
      <c r="F473" s="569">
        <v>19</v>
      </c>
      <c r="G473" s="570">
        <v>5</v>
      </c>
      <c r="H473" s="569">
        <v>169</v>
      </c>
      <c r="I473" s="569">
        <v>29</v>
      </c>
      <c r="J473" s="569">
        <v>1</v>
      </c>
      <c r="K473" s="569">
        <v>1</v>
      </c>
      <c r="L473" s="569">
        <v>4</v>
      </c>
      <c r="M473" s="570">
        <v>1</v>
      </c>
      <c r="N473" s="569">
        <v>12</v>
      </c>
      <c r="O473" s="569">
        <f t="shared" si="190"/>
        <v>397</v>
      </c>
      <c r="P473" s="570">
        <f t="shared" si="191"/>
        <v>48</v>
      </c>
      <c r="Q473" s="569">
        <f t="shared" si="192"/>
        <v>445</v>
      </c>
      <c r="R473" s="569">
        <v>6</v>
      </c>
      <c r="S473" s="569">
        <v>1</v>
      </c>
      <c r="T473" s="569">
        <f t="shared" si="193"/>
        <v>7</v>
      </c>
    </row>
    <row r="474" spans="1:20" ht="38.25" hidden="1" outlineLevel="1">
      <c r="A474" s="924"/>
      <c r="B474" s="566" t="s">
        <v>1951</v>
      </c>
      <c r="C474" s="567">
        <v>61</v>
      </c>
      <c r="D474" s="567">
        <v>8</v>
      </c>
      <c r="E474" s="567">
        <v>6</v>
      </c>
      <c r="F474" s="567">
        <v>14</v>
      </c>
      <c r="G474" s="567">
        <v>0</v>
      </c>
      <c r="H474" s="569">
        <v>53</v>
      </c>
      <c r="I474" s="567">
        <v>48</v>
      </c>
      <c r="J474" s="567">
        <v>2</v>
      </c>
      <c r="K474" s="567">
        <v>7</v>
      </c>
      <c r="L474" s="567">
        <v>7</v>
      </c>
      <c r="M474" s="567">
        <v>0</v>
      </c>
      <c r="N474" s="569">
        <v>32</v>
      </c>
      <c r="O474" s="569">
        <f t="shared" si="190"/>
        <v>142</v>
      </c>
      <c r="P474" s="570">
        <f t="shared" si="191"/>
        <v>96</v>
      </c>
      <c r="Q474" s="569">
        <f t="shared" si="192"/>
        <v>238</v>
      </c>
      <c r="R474" s="569">
        <v>0</v>
      </c>
      <c r="S474" s="569">
        <v>0</v>
      </c>
      <c r="T474" s="569">
        <f t="shared" si="193"/>
        <v>0</v>
      </c>
    </row>
    <row r="475" spans="1:20" ht="25.5" customHeight="1" collapsed="1">
      <c r="A475" s="923" t="s">
        <v>1952</v>
      </c>
      <c r="B475" s="923"/>
      <c r="C475" s="565">
        <f>SUM(C476:C484)</f>
        <v>27367</v>
      </c>
      <c r="D475" s="565">
        <f t="shared" ref="D475:T475" si="194">SUM(D476:D484)</f>
        <v>1319</v>
      </c>
      <c r="E475" s="565">
        <f t="shared" si="194"/>
        <v>2155</v>
      </c>
      <c r="F475" s="565">
        <f t="shared" si="194"/>
        <v>3041</v>
      </c>
      <c r="G475" s="565">
        <f t="shared" si="194"/>
        <v>943</v>
      </c>
      <c r="H475" s="565">
        <f t="shared" si="194"/>
        <v>22123</v>
      </c>
      <c r="I475" s="565">
        <f t="shared" si="194"/>
        <v>2014</v>
      </c>
      <c r="J475" s="565">
        <f t="shared" si="194"/>
        <v>107</v>
      </c>
      <c r="K475" s="565">
        <f t="shared" si="194"/>
        <v>186</v>
      </c>
      <c r="L475" s="565">
        <f t="shared" si="194"/>
        <v>252</v>
      </c>
      <c r="M475" s="565">
        <f t="shared" si="194"/>
        <v>71</v>
      </c>
      <c r="N475" s="565">
        <f t="shared" si="194"/>
        <v>1100</v>
      </c>
      <c r="O475" s="565">
        <f t="shared" si="194"/>
        <v>56948</v>
      </c>
      <c r="P475" s="565">
        <f t="shared" si="194"/>
        <v>3730</v>
      </c>
      <c r="Q475" s="562">
        <f t="shared" si="194"/>
        <v>60678</v>
      </c>
      <c r="R475" s="565">
        <f t="shared" si="194"/>
        <v>768</v>
      </c>
      <c r="S475" s="565">
        <f t="shared" si="194"/>
        <v>0</v>
      </c>
      <c r="T475" s="562">
        <f t="shared" si="194"/>
        <v>768</v>
      </c>
    </row>
    <row r="476" spans="1:20" ht="38.25" outlineLevel="1">
      <c r="A476" s="924" t="s">
        <v>1953</v>
      </c>
      <c r="B476" s="566" t="s">
        <v>1954</v>
      </c>
      <c r="C476" s="569">
        <v>4897</v>
      </c>
      <c r="D476" s="569">
        <v>375</v>
      </c>
      <c r="E476" s="569">
        <v>512</v>
      </c>
      <c r="F476" s="569">
        <v>808</v>
      </c>
      <c r="G476" s="569">
        <v>277</v>
      </c>
      <c r="H476" s="569">
        <v>7172</v>
      </c>
      <c r="I476" s="569">
        <v>104</v>
      </c>
      <c r="J476" s="569">
        <v>8</v>
      </c>
      <c r="K476" s="569">
        <v>10</v>
      </c>
      <c r="L476" s="569">
        <v>30</v>
      </c>
      <c r="M476" s="569">
        <v>3</v>
      </c>
      <c r="N476" s="569">
        <v>92</v>
      </c>
      <c r="O476" s="569">
        <f t="shared" ref="O476:O484" si="195">SUM(C476:H476)</f>
        <v>14041</v>
      </c>
      <c r="P476" s="570">
        <f t="shared" ref="P476:P484" si="196">SUM(I476:N476)</f>
        <v>247</v>
      </c>
      <c r="Q476" s="569">
        <f t="shared" ref="Q476:Q484" si="197">+P476+O476</f>
        <v>14288</v>
      </c>
      <c r="R476" s="569">
        <v>384</v>
      </c>
      <c r="S476" s="569">
        <v>0</v>
      </c>
      <c r="T476" s="569">
        <f t="shared" ref="T476:T484" si="198">+S476+R476</f>
        <v>384</v>
      </c>
    </row>
    <row r="477" spans="1:20" ht="38.25" outlineLevel="1">
      <c r="A477" s="924"/>
      <c r="B477" s="1092" t="s">
        <v>1955</v>
      </c>
      <c r="C477" s="1090">
        <v>3243</v>
      </c>
      <c r="D477" s="1090">
        <v>78</v>
      </c>
      <c r="E477" s="1090">
        <v>133</v>
      </c>
      <c r="F477" s="1090">
        <v>195</v>
      </c>
      <c r="G477" s="1090">
        <v>56</v>
      </c>
      <c r="H477" s="1091">
        <v>1661</v>
      </c>
      <c r="I477" s="1090">
        <v>8</v>
      </c>
      <c r="J477" s="1090">
        <v>0</v>
      </c>
      <c r="K477" s="1090">
        <v>1</v>
      </c>
      <c r="L477" s="1093">
        <v>2</v>
      </c>
      <c r="M477" s="1090">
        <v>2</v>
      </c>
      <c r="N477" s="1091">
        <v>5</v>
      </c>
      <c r="O477" s="1091">
        <f t="shared" si="195"/>
        <v>5366</v>
      </c>
      <c r="P477" s="1094">
        <f t="shared" si="196"/>
        <v>18</v>
      </c>
      <c r="Q477" s="1091">
        <f t="shared" si="197"/>
        <v>5384</v>
      </c>
      <c r="R477" s="1091">
        <v>89</v>
      </c>
      <c r="S477" s="1091">
        <v>0</v>
      </c>
      <c r="T477" s="1091">
        <f t="shared" si="198"/>
        <v>89</v>
      </c>
    </row>
    <row r="478" spans="1:20" ht="51" outlineLevel="1">
      <c r="A478" s="924"/>
      <c r="B478" s="1092" t="s">
        <v>1956</v>
      </c>
      <c r="C478" s="1091">
        <v>6167</v>
      </c>
      <c r="D478" s="1091">
        <v>89</v>
      </c>
      <c r="E478" s="1091">
        <v>172</v>
      </c>
      <c r="F478" s="1091">
        <v>308</v>
      </c>
      <c r="G478" s="1091">
        <v>77</v>
      </c>
      <c r="H478" s="1091">
        <v>3046</v>
      </c>
      <c r="I478" s="1091">
        <v>3</v>
      </c>
      <c r="J478" s="1094">
        <v>0</v>
      </c>
      <c r="K478" s="1094">
        <v>0</v>
      </c>
      <c r="L478" s="1094">
        <v>0</v>
      </c>
      <c r="M478" s="1094">
        <v>0</v>
      </c>
      <c r="N478" s="1091">
        <v>2</v>
      </c>
      <c r="O478" s="1091">
        <f t="shared" si="195"/>
        <v>9859</v>
      </c>
      <c r="P478" s="1094">
        <f t="shared" si="196"/>
        <v>5</v>
      </c>
      <c r="Q478" s="1091">
        <f t="shared" si="197"/>
        <v>9864</v>
      </c>
      <c r="R478" s="1091">
        <v>186</v>
      </c>
      <c r="S478" s="1091">
        <v>0</v>
      </c>
      <c r="T478" s="1091">
        <f t="shared" si="198"/>
        <v>186</v>
      </c>
    </row>
    <row r="479" spans="1:20" ht="11.25" customHeight="1" outlineLevel="1">
      <c r="A479" s="924" t="s">
        <v>1957</v>
      </c>
      <c r="B479" s="566" t="s">
        <v>1958</v>
      </c>
      <c r="C479" s="567">
        <v>1180</v>
      </c>
      <c r="D479" s="567">
        <v>84</v>
      </c>
      <c r="E479" s="567">
        <v>128</v>
      </c>
      <c r="F479" s="567">
        <v>187</v>
      </c>
      <c r="G479" s="567">
        <v>44</v>
      </c>
      <c r="H479" s="569">
        <v>913</v>
      </c>
      <c r="I479" s="567">
        <v>444</v>
      </c>
      <c r="J479" s="567">
        <v>19</v>
      </c>
      <c r="K479" s="567">
        <v>34</v>
      </c>
      <c r="L479" s="567">
        <v>44</v>
      </c>
      <c r="M479" s="567">
        <v>12</v>
      </c>
      <c r="N479" s="569">
        <v>237</v>
      </c>
      <c r="O479" s="569">
        <f t="shared" si="195"/>
        <v>2536</v>
      </c>
      <c r="P479" s="570">
        <f t="shared" si="196"/>
        <v>790</v>
      </c>
      <c r="Q479" s="569">
        <f t="shared" si="197"/>
        <v>3326</v>
      </c>
      <c r="R479" s="569">
        <v>4</v>
      </c>
      <c r="S479" s="569">
        <v>0</v>
      </c>
      <c r="T479" s="569">
        <f t="shared" si="198"/>
        <v>4</v>
      </c>
    </row>
    <row r="480" spans="1:20" ht="38.25" outlineLevel="1">
      <c r="A480" s="924"/>
      <c r="B480" s="566" t="s">
        <v>1959</v>
      </c>
      <c r="C480" s="569">
        <v>9077</v>
      </c>
      <c r="D480" s="569">
        <v>606</v>
      </c>
      <c r="E480" s="569">
        <v>1024</v>
      </c>
      <c r="F480" s="569">
        <v>1357</v>
      </c>
      <c r="G480" s="569">
        <v>430</v>
      </c>
      <c r="H480" s="569">
        <v>8208</v>
      </c>
      <c r="I480" s="569">
        <v>1316</v>
      </c>
      <c r="J480" s="569">
        <v>75</v>
      </c>
      <c r="K480" s="569">
        <v>140</v>
      </c>
      <c r="L480" s="569">
        <v>171</v>
      </c>
      <c r="M480" s="569">
        <v>53</v>
      </c>
      <c r="N480" s="569">
        <v>743</v>
      </c>
      <c r="O480" s="569">
        <f t="shared" si="195"/>
        <v>20702</v>
      </c>
      <c r="P480" s="570">
        <f t="shared" si="196"/>
        <v>2498</v>
      </c>
      <c r="Q480" s="569">
        <f t="shared" si="197"/>
        <v>23200</v>
      </c>
      <c r="R480" s="569">
        <v>63</v>
      </c>
      <c r="S480" s="569">
        <v>0</v>
      </c>
      <c r="T480" s="569">
        <f t="shared" si="198"/>
        <v>63</v>
      </c>
    </row>
    <row r="481" spans="1:20" ht="25.5" outlineLevel="1">
      <c r="A481" s="924" t="s">
        <v>1960</v>
      </c>
      <c r="B481" s="566" t="s">
        <v>1961</v>
      </c>
      <c r="C481" s="567">
        <v>245</v>
      </c>
      <c r="D481" s="567">
        <v>5</v>
      </c>
      <c r="E481" s="567">
        <v>10</v>
      </c>
      <c r="F481" s="567">
        <v>8</v>
      </c>
      <c r="G481" s="567">
        <v>1</v>
      </c>
      <c r="H481" s="569">
        <v>93</v>
      </c>
      <c r="I481" s="567">
        <v>0</v>
      </c>
      <c r="J481" s="568">
        <v>0</v>
      </c>
      <c r="K481" s="568">
        <v>0</v>
      </c>
      <c r="L481" s="568">
        <v>0</v>
      </c>
      <c r="M481" s="568">
        <v>0</v>
      </c>
      <c r="N481" s="568">
        <v>0</v>
      </c>
      <c r="O481" s="569">
        <f>SUM(C481:K481)</f>
        <v>362</v>
      </c>
      <c r="P481" s="570">
        <f t="shared" si="196"/>
        <v>0</v>
      </c>
      <c r="Q481" s="569">
        <f t="shared" si="197"/>
        <v>362</v>
      </c>
      <c r="R481" s="569">
        <v>17</v>
      </c>
      <c r="S481" s="569">
        <v>0</v>
      </c>
      <c r="T481" s="569">
        <f t="shared" si="198"/>
        <v>17</v>
      </c>
    </row>
    <row r="482" spans="1:20" ht="25.5" outlineLevel="1">
      <c r="A482" s="924"/>
      <c r="B482" s="566" t="s">
        <v>1962</v>
      </c>
      <c r="C482" s="569">
        <v>9</v>
      </c>
      <c r="D482" s="570">
        <v>1</v>
      </c>
      <c r="E482" s="569">
        <v>0</v>
      </c>
      <c r="F482" s="570">
        <v>0</v>
      </c>
      <c r="G482" s="570">
        <v>0</v>
      </c>
      <c r="H482" s="569">
        <v>3</v>
      </c>
      <c r="I482" s="570">
        <v>0</v>
      </c>
      <c r="J482" s="570">
        <v>0</v>
      </c>
      <c r="K482" s="570">
        <v>0</v>
      </c>
      <c r="L482" s="570">
        <v>0</v>
      </c>
      <c r="M482" s="570">
        <v>0</v>
      </c>
      <c r="N482" s="570">
        <v>0</v>
      </c>
      <c r="O482" s="569">
        <f>SUM(C482:N482)</f>
        <v>13</v>
      </c>
      <c r="P482" s="570">
        <f t="shared" si="196"/>
        <v>0</v>
      </c>
      <c r="Q482" s="569">
        <f t="shared" si="197"/>
        <v>13</v>
      </c>
      <c r="R482" s="569">
        <v>1</v>
      </c>
      <c r="S482" s="569">
        <v>0</v>
      </c>
      <c r="T482" s="569">
        <f t="shared" si="198"/>
        <v>1</v>
      </c>
    </row>
    <row r="483" spans="1:20" ht="38.25" outlineLevel="1">
      <c r="A483" s="924"/>
      <c r="B483" s="566" t="s">
        <v>1963</v>
      </c>
      <c r="C483" s="567">
        <v>2446</v>
      </c>
      <c r="D483" s="567">
        <v>76</v>
      </c>
      <c r="E483" s="567">
        <v>168</v>
      </c>
      <c r="F483" s="567">
        <v>166</v>
      </c>
      <c r="G483" s="567">
        <v>51</v>
      </c>
      <c r="H483" s="569">
        <v>942</v>
      </c>
      <c r="I483" s="567">
        <v>121</v>
      </c>
      <c r="J483" s="568">
        <v>5</v>
      </c>
      <c r="K483" s="568">
        <v>0</v>
      </c>
      <c r="L483" s="567">
        <v>3</v>
      </c>
      <c r="M483" s="567">
        <v>0</v>
      </c>
      <c r="N483" s="569">
        <v>8</v>
      </c>
      <c r="O483" s="569">
        <f t="shared" si="195"/>
        <v>3849</v>
      </c>
      <c r="P483" s="570">
        <f t="shared" si="196"/>
        <v>137</v>
      </c>
      <c r="Q483" s="1091">
        <f t="shared" si="197"/>
        <v>3986</v>
      </c>
      <c r="R483" s="569">
        <v>24</v>
      </c>
      <c r="S483" s="569">
        <v>0</v>
      </c>
      <c r="T483" s="569">
        <f t="shared" si="198"/>
        <v>24</v>
      </c>
    </row>
    <row r="484" spans="1:20" ht="25.5" outlineLevel="1">
      <c r="A484" s="924"/>
      <c r="B484" s="566" t="s">
        <v>1964</v>
      </c>
      <c r="C484" s="569">
        <v>103</v>
      </c>
      <c r="D484" s="569">
        <v>5</v>
      </c>
      <c r="E484" s="569">
        <v>8</v>
      </c>
      <c r="F484" s="569">
        <v>12</v>
      </c>
      <c r="G484" s="569">
        <v>7</v>
      </c>
      <c r="H484" s="569">
        <v>85</v>
      </c>
      <c r="I484" s="569">
        <v>18</v>
      </c>
      <c r="J484" s="569">
        <v>0</v>
      </c>
      <c r="K484" s="570">
        <v>1</v>
      </c>
      <c r="L484" s="570">
        <v>2</v>
      </c>
      <c r="M484" s="570">
        <v>1</v>
      </c>
      <c r="N484" s="569">
        <v>13</v>
      </c>
      <c r="O484" s="569">
        <f t="shared" si="195"/>
        <v>220</v>
      </c>
      <c r="P484" s="570">
        <f t="shared" si="196"/>
        <v>35</v>
      </c>
      <c r="Q484" s="1091">
        <f t="shared" si="197"/>
        <v>255</v>
      </c>
      <c r="R484" s="569">
        <v>0</v>
      </c>
      <c r="S484" s="569">
        <v>0</v>
      </c>
      <c r="T484" s="569">
        <f t="shared" si="198"/>
        <v>0</v>
      </c>
    </row>
    <row r="485" spans="1:20" ht="18" customHeight="1">
      <c r="A485" s="923" t="s">
        <v>1965</v>
      </c>
      <c r="B485" s="923"/>
      <c r="C485" s="571">
        <f>SUM(C486:C487)</f>
        <v>2927</v>
      </c>
      <c r="D485" s="571">
        <f t="shared" ref="D485:T485" si="199">SUM(D486:D487)</f>
        <v>59</v>
      </c>
      <c r="E485" s="571">
        <f t="shared" si="199"/>
        <v>130</v>
      </c>
      <c r="F485" s="571">
        <f t="shared" si="199"/>
        <v>205</v>
      </c>
      <c r="G485" s="571">
        <f t="shared" si="199"/>
        <v>62</v>
      </c>
      <c r="H485" s="571">
        <f t="shared" si="199"/>
        <v>1062</v>
      </c>
      <c r="I485" s="571">
        <f t="shared" si="199"/>
        <v>1622</v>
      </c>
      <c r="J485" s="571">
        <f t="shared" si="199"/>
        <v>38</v>
      </c>
      <c r="K485" s="571">
        <f t="shared" si="199"/>
        <v>61</v>
      </c>
      <c r="L485" s="571">
        <f t="shared" si="199"/>
        <v>100</v>
      </c>
      <c r="M485" s="571">
        <f t="shared" si="199"/>
        <v>31</v>
      </c>
      <c r="N485" s="571">
        <f t="shared" si="199"/>
        <v>459</v>
      </c>
      <c r="O485" s="571">
        <f t="shared" si="199"/>
        <v>4445</v>
      </c>
      <c r="P485" s="571">
        <f t="shared" si="199"/>
        <v>2311</v>
      </c>
      <c r="Q485" s="572">
        <f t="shared" si="199"/>
        <v>6756</v>
      </c>
      <c r="R485" s="571">
        <f t="shared" si="199"/>
        <v>9</v>
      </c>
      <c r="S485" s="571">
        <f t="shared" si="199"/>
        <v>2</v>
      </c>
      <c r="T485" s="572">
        <f t="shared" si="199"/>
        <v>11</v>
      </c>
    </row>
    <row r="486" spans="1:20" hidden="1" outlineLevel="1">
      <c r="A486" s="924" t="s">
        <v>1966</v>
      </c>
      <c r="B486" s="566" t="s">
        <v>1967</v>
      </c>
      <c r="C486" s="567">
        <v>861</v>
      </c>
      <c r="D486" s="567">
        <v>18</v>
      </c>
      <c r="E486" s="567">
        <v>29</v>
      </c>
      <c r="F486" s="567">
        <v>40</v>
      </c>
      <c r="G486" s="567">
        <v>19</v>
      </c>
      <c r="H486" s="569">
        <v>235</v>
      </c>
      <c r="I486" s="567">
        <v>552</v>
      </c>
      <c r="J486" s="567">
        <v>13</v>
      </c>
      <c r="K486" s="567">
        <v>13</v>
      </c>
      <c r="L486" s="567">
        <v>27</v>
      </c>
      <c r="M486" s="567">
        <v>8</v>
      </c>
      <c r="N486" s="569">
        <v>101</v>
      </c>
      <c r="O486" s="569">
        <f t="shared" ref="O486:O487" si="200">SUM(C486:H486)</f>
        <v>1202</v>
      </c>
      <c r="P486" s="570">
        <f t="shared" ref="P486:P487" si="201">SUM(I486:N486)</f>
        <v>714</v>
      </c>
      <c r="Q486" s="569">
        <f t="shared" ref="Q486:Q487" si="202">+P486+O486</f>
        <v>1916</v>
      </c>
      <c r="R486" s="569">
        <v>3</v>
      </c>
      <c r="S486" s="569">
        <v>0</v>
      </c>
      <c r="T486" s="569">
        <f t="shared" ref="T486:T487" si="203">+S486+R486</f>
        <v>3</v>
      </c>
    </row>
    <row r="487" spans="1:20" hidden="1" outlineLevel="1">
      <c r="A487" s="924"/>
      <c r="B487" s="566" t="s">
        <v>1968</v>
      </c>
      <c r="C487" s="569">
        <v>2066</v>
      </c>
      <c r="D487" s="569">
        <v>41</v>
      </c>
      <c r="E487" s="569">
        <v>101</v>
      </c>
      <c r="F487" s="569">
        <v>165</v>
      </c>
      <c r="G487" s="569">
        <v>43</v>
      </c>
      <c r="H487" s="569">
        <v>827</v>
      </c>
      <c r="I487" s="569">
        <v>1070</v>
      </c>
      <c r="J487" s="569">
        <v>25</v>
      </c>
      <c r="K487" s="569">
        <v>48</v>
      </c>
      <c r="L487" s="569">
        <v>73</v>
      </c>
      <c r="M487" s="569">
        <v>23</v>
      </c>
      <c r="N487" s="569">
        <v>358</v>
      </c>
      <c r="O487" s="569">
        <f t="shared" si="200"/>
        <v>3243</v>
      </c>
      <c r="P487" s="570">
        <f t="shared" si="201"/>
        <v>1597</v>
      </c>
      <c r="Q487" s="569">
        <f t="shared" si="202"/>
        <v>4840</v>
      </c>
      <c r="R487" s="569">
        <v>6</v>
      </c>
      <c r="S487" s="569">
        <v>2</v>
      </c>
      <c r="T487" s="569">
        <f t="shared" si="203"/>
        <v>8</v>
      </c>
    </row>
    <row r="488" spans="1:20" ht="18" customHeight="1" collapsed="1">
      <c r="A488" s="923" t="s">
        <v>1969</v>
      </c>
      <c r="B488" s="923"/>
      <c r="C488" s="571">
        <f>SUM(C489:C490)</f>
        <v>376</v>
      </c>
      <c r="D488" s="571">
        <f t="shared" ref="D488:T488" si="204">SUM(D489:D490)</f>
        <v>9</v>
      </c>
      <c r="E488" s="571">
        <f t="shared" si="204"/>
        <v>15</v>
      </c>
      <c r="F488" s="571">
        <f t="shared" si="204"/>
        <v>31</v>
      </c>
      <c r="G488" s="571">
        <f t="shared" si="204"/>
        <v>11</v>
      </c>
      <c r="H488" s="571">
        <f t="shared" si="204"/>
        <v>219</v>
      </c>
      <c r="I488" s="571">
        <f t="shared" si="204"/>
        <v>17</v>
      </c>
      <c r="J488" s="571">
        <f t="shared" si="204"/>
        <v>0</v>
      </c>
      <c r="K488" s="571">
        <f t="shared" si="204"/>
        <v>2</v>
      </c>
      <c r="L488" s="571">
        <f t="shared" si="204"/>
        <v>2</v>
      </c>
      <c r="M488" s="571">
        <f t="shared" si="204"/>
        <v>0</v>
      </c>
      <c r="N488" s="571">
        <f t="shared" si="204"/>
        <v>8</v>
      </c>
      <c r="O488" s="571">
        <f t="shared" si="204"/>
        <v>661</v>
      </c>
      <c r="P488" s="571">
        <f t="shared" si="204"/>
        <v>29</v>
      </c>
      <c r="Q488" s="572">
        <f t="shared" si="204"/>
        <v>690</v>
      </c>
      <c r="R488" s="571">
        <f t="shared" si="204"/>
        <v>3</v>
      </c>
      <c r="S488" s="571">
        <f t="shared" si="204"/>
        <v>0</v>
      </c>
      <c r="T488" s="572">
        <f t="shared" si="204"/>
        <v>3</v>
      </c>
    </row>
    <row r="489" spans="1:20" ht="25.5" hidden="1" outlineLevel="1">
      <c r="A489" s="566" t="s">
        <v>1970</v>
      </c>
      <c r="B489" s="566" t="s">
        <v>1971</v>
      </c>
      <c r="C489" s="567">
        <v>365</v>
      </c>
      <c r="D489" s="567">
        <v>9</v>
      </c>
      <c r="E489" s="567">
        <v>13</v>
      </c>
      <c r="F489" s="567">
        <v>28</v>
      </c>
      <c r="G489" s="567">
        <v>11</v>
      </c>
      <c r="H489" s="569">
        <v>205</v>
      </c>
      <c r="I489" s="567">
        <v>15</v>
      </c>
      <c r="J489" s="568">
        <v>0</v>
      </c>
      <c r="K489" s="567">
        <v>0</v>
      </c>
      <c r="L489" s="568">
        <v>2</v>
      </c>
      <c r="M489" s="568">
        <v>0</v>
      </c>
      <c r="N489" s="569">
        <v>8</v>
      </c>
      <c r="O489" s="569">
        <f t="shared" ref="O489:O490" si="205">SUM(C489:H489)</f>
        <v>631</v>
      </c>
      <c r="P489" s="570">
        <f t="shared" ref="P489:P490" si="206">SUM(I489:N489)</f>
        <v>25</v>
      </c>
      <c r="Q489" s="569">
        <f t="shared" ref="Q489:Q490" si="207">+P489+O489</f>
        <v>656</v>
      </c>
      <c r="R489" s="569">
        <v>3</v>
      </c>
      <c r="S489" s="569">
        <v>0</v>
      </c>
      <c r="T489" s="569">
        <f t="shared" ref="T489:T490" si="208">+S489+R489</f>
        <v>3</v>
      </c>
    </row>
    <row r="490" spans="1:20" hidden="1" outlineLevel="1">
      <c r="A490" s="566" t="s">
        <v>1972</v>
      </c>
      <c r="B490" s="566" t="s">
        <v>1973</v>
      </c>
      <c r="C490" s="569">
        <v>11</v>
      </c>
      <c r="D490" s="570">
        <v>0</v>
      </c>
      <c r="E490" s="569">
        <v>2</v>
      </c>
      <c r="F490" s="569">
        <v>3</v>
      </c>
      <c r="G490" s="570">
        <v>0</v>
      </c>
      <c r="H490" s="569">
        <v>14</v>
      </c>
      <c r="I490" s="569">
        <v>2</v>
      </c>
      <c r="J490" s="570">
        <v>0</v>
      </c>
      <c r="K490" s="570">
        <v>2</v>
      </c>
      <c r="L490" s="570">
        <v>0</v>
      </c>
      <c r="M490" s="570">
        <v>0</v>
      </c>
      <c r="N490" s="569">
        <v>0</v>
      </c>
      <c r="O490" s="569">
        <f t="shared" si="205"/>
        <v>30</v>
      </c>
      <c r="P490" s="570">
        <f t="shared" si="206"/>
        <v>4</v>
      </c>
      <c r="Q490" s="569">
        <f t="shared" si="207"/>
        <v>34</v>
      </c>
      <c r="R490" s="569">
        <v>0</v>
      </c>
      <c r="S490" s="569">
        <v>0</v>
      </c>
      <c r="T490" s="569">
        <f t="shared" si="208"/>
        <v>0</v>
      </c>
    </row>
    <row r="491" spans="1:20" ht="18" customHeight="1" collapsed="1">
      <c r="A491" s="923" t="s">
        <v>1974</v>
      </c>
      <c r="B491" s="923"/>
      <c r="C491" s="571">
        <f>SUM(C492:C499)</f>
        <v>17128</v>
      </c>
      <c r="D491" s="571">
        <f t="shared" ref="D491:T491" si="209">SUM(D492:D499)</f>
        <v>847</v>
      </c>
      <c r="E491" s="571">
        <f t="shared" si="209"/>
        <v>1439</v>
      </c>
      <c r="F491" s="571">
        <f t="shared" si="209"/>
        <v>2084</v>
      </c>
      <c r="G491" s="571">
        <f t="shared" si="209"/>
        <v>564</v>
      </c>
      <c r="H491" s="571">
        <f t="shared" si="209"/>
        <v>10834</v>
      </c>
      <c r="I491" s="571">
        <f t="shared" si="209"/>
        <v>2910</v>
      </c>
      <c r="J491" s="571">
        <f t="shared" si="209"/>
        <v>172</v>
      </c>
      <c r="K491" s="571">
        <f t="shared" si="209"/>
        <v>218</v>
      </c>
      <c r="L491" s="571">
        <f t="shared" si="209"/>
        <v>317</v>
      </c>
      <c r="M491" s="571">
        <f t="shared" si="209"/>
        <v>77</v>
      </c>
      <c r="N491" s="571">
        <f t="shared" si="209"/>
        <v>1318</v>
      </c>
      <c r="O491" s="571">
        <f t="shared" si="209"/>
        <v>32896</v>
      </c>
      <c r="P491" s="571">
        <f t="shared" si="209"/>
        <v>5012</v>
      </c>
      <c r="Q491" s="572">
        <f t="shared" si="209"/>
        <v>37908</v>
      </c>
      <c r="R491" s="571">
        <f t="shared" si="209"/>
        <v>150</v>
      </c>
      <c r="S491" s="571">
        <f t="shared" si="209"/>
        <v>9</v>
      </c>
      <c r="T491" s="572">
        <f t="shared" si="209"/>
        <v>159</v>
      </c>
    </row>
    <row r="492" spans="1:20" ht="25.5" hidden="1" outlineLevel="1">
      <c r="A492" s="924" t="s">
        <v>1975</v>
      </c>
      <c r="B492" s="566" t="s">
        <v>1976</v>
      </c>
      <c r="C492" s="567">
        <v>995</v>
      </c>
      <c r="D492" s="567">
        <v>32</v>
      </c>
      <c r="E492" s="567">
        <v>80</v>
      </c>
      <c r="F492" s="567">
        <v>130</v>
      </c>
      <c r="G492" s="567">
        <v>38</v>
      </c>
      <c r="H492" s="569">
        <v>598</v>
      </c>
      <c r="I492" s="567">
        <v>20</v>
      </c>
      <c r="J492" s="568">
        <v>0</v>
      </c>
      <c r="K492" s="568">
        <v>0</v>
      </c>
      <c r="L492" s="568">
        <v>1</v>
      </c>
      <c r="M492" s="568">
        <v>0</v>
      </c>
      <c r="N492" s="569">
        <v>4</v>
      </c>
      <c r="O492" s="569">
        <f t="shared" ref="O492:O500" si="210">SUM(C492:H492)</f>
        <v>1873</v>
      </c>
      <c r="P492" s="570">
        <f t="shared" ref="P492:P500" si="211">SUM(I492:N492)</f>
        <v>25</v>
      </c>
      <c r="Q492" s="569">
        <f t="shared" ref="Q492:Q500" si="212">+P492+O492</f>
        <v>1898</v>
      </c>
      <c r="R492" s="569">
        <v>4</v>
      </c>
      <c r="S492" s="569">
        <v>0</v>
      </c>
      <c r="T492" s="569">
        <f t="shared" ref="T492:T500" si="213">+S492+R492</f>
        <v>4</v>
      </c>
    </row>
    <row r="493" spans="1:20" hidden="1" outlineLevel="1">
      <c r="A493" s="924"/>
      <c r="B493" s="566" t="s">
        <v>1977</v>
      </c>
      <c r="C493" s="569">
        <v>66</v>
      </c>
      <c r="D493" s="569">
        <v>4</v>
      </c>
      <c r="E493" s="569">
        <v>5</v>
      </c>
      <c r="F493" s="569">
        <v>4</v>
      </c>
      <c r="G493" s="569">
        <v>1</v>
      </c>
      <c r="H493" s="569">
        <v>56</v>
      </c>
      <c r="I493" s="569">
        <v>7</v>
      </c>
      <c r="J493" s="570">
        <v>0</v>
      </c>
      <c r="K493" s="569">
        <v>0</v>
      </c>
      <c r="L493" s="569">
        <v>0</v>
      </c>
      <c r="M493" s="569">
        <v>0</v>
      </c>
      <c r="N493" s="569">
        <v>0</v>
      </c>
      <c r="O493" s="569">
        <f t="shared" si="210"/>
        <v>136</v>
      </c>
      <c r="P493" s="570">
        <f t="shared" si="211"/>
        <v>7</v>
      </c>
      <c r="Q493" s="569">
        <f t="shared" si="212"/>
        <v>143</v>
      </c>
      <c r="R493" s="569">
        <v>0</v>
      </c>
      <c r="S493" s="569">
        <v>0</v>
      </c>
      <c r="T493" s="569">
        <f t="shared" si="213"/>
        <v>0</v>
      </c>
    </row>
    <row r="494" spans="1:20" ht="25.5" hidden="1" outlineLevel="1">
      <c r="A494" s="924"/>
      <c r="B494" s="566" t="s">
        <v>1978</v>
      </c>
      <c r="C494" s="567">
        <v>451</v>
      </c>
      <c r="D494" s="567">
        <v>14</v>
      </c>
      <c r="E494" s="567">
        <v>29</v>
      </c>
      <c r="F494" s="567">
        <v>30</v>
      </c>
      <c r="G494" s="567">
        <v>11</v>
      </c>
      <c r="H494" s="569">
        <v>247</v>
      </c>
      <c r="I494" s="567">
        <v>8</v>
      </c>
      <c r="J494" s="568">
        <v>0</v>
      </c>
      <c r="K494" s="567">
        <v>1</v>
      </c>
      <c r="L494" s="568">
        <v>0</v>
      </c>
      <c r="M494" s="568">
        <v>0</v>
      </c>
      <c r="N494" s="569">
        <v>0</v>
      </c>
      <c r="O494" s="569">
        <f t="shared" si="210"/>
        <v>782</v>
      </c>
      <c r="P494" s="570">
        <f t="shared" si="211"/>
        <v>9</v>
      </c>
      <c r="Q494" s="569">
        <f t="shared" si="212"/>
        <v>791</v>
      </c>
      <c r="R494" s="569">
        <v>7</v>
      </c>
      <c r="S494" s="569">
        <v>1</v>
      </c>
      <c r="T494" s="569">
        <f t="shared" si="213"/>
        <v>8</v>
      </c>
    </row>
    <row r="495" spans="1:20" ht="25.5" hidden="1" outlineLevel="1">
      <c r="A495" s="924" t="s">
        <v>1979</v>
      </c>
      <c r="B495" s="566" t="s">
        <v>1980</v>
      </c>
      <c r="C495" s="569">
        <v>961</v>
      </c>
      <c r="D495" s="569">
        <v>28</v>
      </c>
      <c r="E495" s="569">
        <v>42</v>
      </c>
      <c r="F495" s="569">
        <v>72</v>
      </c>
      <c r="G495" s="569">
        <v>16</v>
      </c>
      <c r="H495" s="569">
        <v>264</v>
      </c>
      <c r="I495" s="569">
        <v>9</v>
      </c>
      <c r="J495" s="570">
        <v>0</v>
      </c>
      <c r="K495" s="570">
        <v>0</v>
      </c>
      <c r="L495" s="569">
        <v>0</v>
      </c>
      <c r="M495" s="570">
        <v>1</v>
      </c>
      <c r="N495" s="570">
        <v>1</v>
      </c>
      <c r="O495" s="569">
        <f t="shared" si="210"/>
        <v>1383</v>
      </c>
      <c r="P495" s="570">
        <f t="shared" si="211"/>
        <v>11</v>
      </c>
      <c r="Q495" s="569">
        <f t="shared" si="212"/>
        <v>1394</v>
      </c>
      <c r="R495" s="569">
        <v>4</v>
      </c>
      <c r="S495" s="569">
        <v>0</v>
      </c>
      <c r="T495" s="569">
        <f t="shared" si="213"/>
        <v>4</v>
      </c>
    </row>
    <row r="496" spans="1:20" hidden="1" outlineLevel="1">
      <c r="A496" s="924"/>
      <c r="B496" s="566" t="s">
        <v>1981</v>
      </c>
      <c r="C496" s="567">
        <v>154</v>
      </c>
      <c r="D496" s="567">
        <v>10</v>
      </c>
      <c r="E496" s="567">
        <v>9</v>
      </c>
      <c r="F496" s="567">
        <v>11</v>
      </c>
      <c r="G496" s="567">
        <v>4</v>
      </c>
      <c r="H496" s="569">
        <v>110</v>
      </c>
      <c r="I496" s="567">
        <v>4</v>
      </c>
      <c r="J496" s="568">
        <v>2</v>
      </c>
      <c r="K496" s="567">
        <v>1</v>
      </c>
      <c r="L496" s="567">
        <v>2</v>
      </c>
      <c r="M496" s="567">
        <v>0</v>
      </c>
      <c r="N496" s="569">
        <v>6</v>
      </c>
      <c r="O496" s="569">
        <f t="shared" si="210"/>
        <v>298</v>
      </c>
      <c r="P496" s="570">
        <f t="shared" si="211"/>
        <v>15</v>
      </c>
      <c r="Q496" s="569">
        <f t="shared" si="212"/>
        <v>313</v>
      </c>
      <c r="R496" s="569">
        <v>2</v>
      </c>
      <c r="S496" s="569">
        <v>0</v>
      </c>
      <c r="T496" s="569">
        <f t="shared" si="213"/>
        <v>2</v>
      </c>
    </row>
    <row r="497" spans="1:20" ht="38.25" hidden="1" outlineLevel="1">
      <c r="A497" s="924"/>
      <c r="B497" s="566" t="s">
        <v>1982</v>
      </c>
      <c r="C497" s="569">
        <v>66</v>
      </c>
      <c r="D497" s="570">
        <v>2</v>
      </c>
      <c r="E497" s="569">
        <v>4</v>
      </c>
      <c r="F497" s="569">
        <v>5</v>
      </c>
      <c r="G497" s="569">
        <v>1</v>
      </c>
      <c r="H497" s="569">
        <v>16</v>
      </c>
      <c r="I497" s="570">
        <v>0</v>
      </c>
      <c r="J497" s="570">
        <v>1</v>
      </c>
      <c r="K497" s="570">
        <v>0</v>
      </c>
      <c r="L497" s="570">
        <v>0</v>
      </c>
      <c r="M497" s="570">
        <v>0</v>
      </c>
      <c r="N497" s="570">
        <v>0</v>
      </c>
      <c r="O497" s="569">
        <f t="shared" si="210"/>
        <v>94</v>
      </c>
      <c r="P497" s="570">
        <f t="shared" si="211"/>
        <v>1</v>
      </c>
      <c r="Q497" s="569">
        <f t="shared" si="212"/>
        <v>95</v>
      </c>
      <c r="R497" s="569">
        <v>0</v>
      </c>
      <c r="S497" s="569">
        <v>0</v>
      </c>
      <c r="T497" s="569">
        <f t="shared" si="213"/>
        <v>0</v>
      </c>
    </row>
    <row r="498" spans="1:20" ht="25.5" hidden="1" outlineLevel="1">
      <c r="A498" s="924"/>
      <c r="B498" s="566" t="s">
        <v>1983</v>
      </c>
      <c r="C498" s="567">
        <v>26</v>
      </c>
      <c r="D498" s="568">
        <v>2</v>
      </c>
      <c r="E498" s="567">
        <v>0</v>
      </c>
      <c r="F498" s="567">
        <v>2</v>
      </c>
      <c r="G498" s="567">
        <v>0</v>
      </c>
      <c r="H498" s="569">
        <v>18</v>
      </c>
      <c r="I498" s="567">
        <v>2</v>
      </c>
      <c r="J498" s="568">
        <v>0</v>
      </c>
      <c r="K498" s="568">
        <v>1</v>
      </c>
      <c r="L498" s="567">
        <v>0</v>
      </c>
      <c r="M498" s="568">
        <v>1</v>
      </c>
      <c r="N498" s="568">
        <v>0</v>
      </c>
      <c r="O498" s="569">
        <f t="shared" si="210"/>
        <v>48</v>
      </c>
      <c r="P498" s="570">
        <f t="shared" si="211"/>
        <v>4</v>
      </c>
      <c r="Q498" s="569">
        <f t="shared" si="212"/>
        <v>52</v>
      </c>
      <c r="R498" s="569">
        <v>0</v>
      </c>
      <c r="S498" s="569">
        <v>0</v>
      </c>
      <c r="T498" s="569">
        <f t="shared" si="213"/>
        <v>0</v>
      </c>
    </row>
    <row r="499" spans="1:20" ht="38.25" hidden="1" outlineLevel="1">
      <c r="A499" s="924"/>
      <c r="B499" s="566" t="s">
        <v>1984</v>
      </c>
      <c r="C499" s="569">
        <v>14409</v>
      </c>
      <c r="D499" s="569">
        <v>755</v>
      </c>
      <c r="E499" s="569">
        <v>1270</v>
      </c>
      <c r="F499" s="569">
        <v>1830</v>
      </c>
      <c r="G499" s="569">
        <v>493</v>
      </c>
      <c r="H499" s="569">
        <v>9525</v>
      </c>
      <c r="I499" s="569">
        <v>2860</v>
      </c>
      <c r="J499" s="569">
        <v>169</v>
      </c>
      <c r="K499" s="569">
        <v>215</v>
      </c>
      <c r="L499" s="569">
        <v>314</v>
      </c>
      <c r="M499" s="569">
        <v>75</v>
      </c>
      <c r="N499" s="569">
        <v>1307</v>
      </c>
      <c r="O499" s="569">
        <f t="shared" si="210"/>
        <v>28282</v>
      </c>
      <c r="P499" s="570">
        <f t="shared" si="211"/>
        <v>4940</v>
      </c>
      <c r="Q499" s="569">
        <f t="shared" si="212"/>
        <v>33222</v>
      </c>
      <c r="R499" s="569">
        <v>133</v>
      </c>
      <c r="S499" s="569">
        <v>8</v>
      </c>
      <c r="T499" s="569">
        <f t="shared" si="213"/>
        <v>141</v>
      </c>
    </row>
    <row r="500" spans="1:20" ht="18" customHeight="1" collapsed="1">
      <c r="A500" s="921" t="s">
        <v>3163</v>
      </c>
      <c r="B500" s="921"/>
      <c r="C500" s="565">
        <v>4</v>
      </c>
      <c r="D500" s="573">
        <v>0</v>
      </c>
      <c r="E500" s="565">
        <v>0</v>
      </c>
      <c r="F500" s="565">
        <v>0</v>
      </c>
      <c r="G500" s="573">
        <v>0</v>
      </c>
      <c r="H500" s="571">
        <v>6</v>
      </c>
      <c r="I500" s="565">
        <v>2</v>
      </c>
      <c r="J500" s="573">
        <v>0</v>
      </c>
      <c r="K500" s="565">
        <v>1</v>
      </c>
      <c r="L500" s="573">
        <v>0</v>
      </c>
      <c r="M500" s="565">
        <v>0</v>
      </c>
      <c r="N500" s="571">
        <v>2</v>
      </c>
      <c r="O500" s="571">
        <f t="shared" si="210"/>
        <v>10</v>
      </c>
      <c r="P500" s="571">
        <f t="shared" si="211"/>
        <v>5</v>
      </c>
      <c r="Q500" s="572">
        <f t="shared" si="212"/>
        <v>15</v>
      </c>
      <c r="R500" s="571">
        <v>1</v>
      </c>
      <c r="S500" s="571">
        <v>0</v>
      </c>
      <c r="T500" s="572">
        <f t="shared" si="213"/>
        <v>1</v>
      </c>
    </row>
    <row r="501" spans="1:20" ht="21" customHeight="1">
      <c r="A501" s="574" t="s">
        <v>2968</v>
      </c>
      <c r="B501" s="574"/>
      <c r="C501" s="1080">
        <f t="shared" ref="C501:T501" si="214">C7+C14+C50+C149+C239+C277+C322+C344+C416+C460+C500</f>
        <v>99603</v>
      </c>
      <c r="D501" s="1080">
        <f t="shared" si="214"/>
        <v>4499</v>
      </c>
      <c r="E501" s="1080">
        <f t="shared" si="214"/>
        <v>7563</v>
      </c>
      <c r="F501" s="1080">
        <f t="shared" si="214"/>
        <v>10414</v>
      </c>
      <c r="G501" s="1080">
        <f t="shared" si="214"/>
        <v>3058</v>
      </c>
      <c r="H501" s="1080">
        <f t="shared" si="214"/>
        <v>68055</v>
      </c>
      <c r="I501" s="575">
        <f t="shared" si="214"/>
        <v>18289</v>
      </c>
      <c r="J501" s="575">
        <f t="shared" si="214"/>
        <v>734</v>
      </c>
      <c r="K501" s="575">
        <f t="shared" si="214"/>
        <v>1076</v>
      </c>
      <c r="L501" s="575">
        <f t="shared" si="214"/>
        <v>1441</v>
      </c>
      <c r="M501" s="575">
        <f t="shared" si="214"/>
        <v>388</v>
      </c>
      <c r="N501" s="575">
        <f t="shared" si="214"/>
        <v>6246</v>
      </c>
      <c r="O501" s="575">
        <f t="shared" si="214"/>
        <v>193192</v>
      </c>
      <c r="P501" s="575">
        <f t="shared" si="214"/>
        <v>28174</v>
      </c>
      <c r="Q501" s="1080">
        <f t="shared" si="214"/>
        <v>221366</v>
      </c>
      <c r="R501" s="575">
        <f t="shared" si="214"/>
        <v>1589</v>
      </c>
      <c r="S501" s="575">
        <f t="shared" si="214"/>
        <v>37</v>
      </c>
      <c r="T501" s="1080">
        <f t="shared" si="214"/>
        <v>1626</v>
      </c>
    </row>
    <row r="502" spans="1:20" ht="12" customHeight="1">
      <c r="A502" s="940" t="s">
        <v>3164</v>
      </c>
      <c r="B502" s="940"/>
      <c r="C502" s="940"/>
      <c r="D502" s="940"/>
      <c r="E502" s="940"/>
      <c r="F502" s="940"/>
      <c r="G502" s="940"/>
      <c r="H502" s="940"/>
      <c r="I502" s="940"/>
      <c r="J502" s="940"/>
      <c r="K502" s="940"/>
      <c r="L502" s="940"/>
      <c r="M502" s="940"/>
      <c r="N502" s="940"/>
      <c r="O502" s="940"/>
      <c r="P502" s="940"/>
      <c r="Q502" s="940"/>
      <c r="R502" s="940"/>
      <c r="S502" s="940"/>
      <c r="T502" s="940"/>
    </row>
    <row r="503" spans="1:20" ht="15.75">
      <c r="A503" s="576" t="s">
        <v>3165</v>
      </c>
      <c r="B503" s="576"/>
      <c r="C503" s="576"/>
      <c r="D503" s="577"/>
      <c r="E503" s="577"/>
      <c r="F503" s="577"/>
      <c r="G503" s="577"/>
      <c r="H503" s="577"/>
      <c r="I503" s="577"/>
      <c r="J503" s="577"/>
      <c r="K503" s="577"/>
      <c r="L503" s="577"/>
      <c r="M503" s="577"/>
      <c r="N503" s="577"/>
      <c r="O503" s="577"/>
      <c r="P503" s="577"/>
      <c r="Q503" s="577"/>
      <c r="R503" s="577"/>
      <c r="S503" s="577"/>
      <c r="T503" s="577"/>
    </row>
    <row r="505" spans="1:20">
      <c r="C505" s="578"/>
      <c r="D505" s="578"/>
      <c r="E505" s="578"/>
      <c r="F505" s="578"/>
      <c r="G505" s="578"/>
      <c r="H505" s="578"/>
      <c r="I505" s="578"/>
      <c r="J505" s="578"/>
      <c r="K505" s="578"/>
      <c r="L505" s="578"/>
      <c r="M505" s="578"/>
      <c r="N505" s="578"/>
      <c r="O505" s="578"/>
      <c r="P505" s="578"/>
      <c r="Q505" s="578"/>
      <c r="R505" s="578"/>
      <c r="S505" s="578"/>
      <c r="T505" s="578"/>
    </row>
  </sheetData>
  <mergeCells count="174">
    <mergeCell ref="R274:T275"/>
    <mergeCell ref="A502:T502"/>
    <mergeCell ref="O275:Q275"/>
    <mergeCell ref="A67:A69"/>
    <mergeCell ref="A50:B50"/>
    <mergeCell ref="A15:B15"/>
    <mergeCell ref="A21:B21"/>
    <mergeCell ref="A29:B29"/>
    <mergeCell ref="A44:B44"/>
    <mergeCell ref="A37:A43"/>
    <mergeCell ref="A52:A55"/>
    <mergeCell ref="A57:A59"/>
    <mergeCell ref="A60:A66"/>
    <mergeCell ref="C274:Q274"/>
    <mergeCell ref="A77:A78"/>
    <mergeCell ref="A79:A80"/>
    <mergeCell ref="A84:A91"/>
    <mergeCell ref="A113:A116"/>
    <mergeCell ref="A118:A122"/>
    <mergeCell ref="A123:A126"/>
    <mergeCell ref="A96:A97"/>
    <mergeCell ref="A98:A104"/>
    <mergeCell ref="A106:A108"/>
    <mergeCell ref="A128:A130"/>
    <mergeCell ref="C275:H275"/>
    <mergeCell ref="I275:N275"/>
    <mergeCell ref="A149:B149"/>
    <mergeCell ref="A150:B150"/>
    <mergeCell ref="A177:B177"/>
    <mergeCell ref="A195:B195"/>
    <mergeCell ref="A220:B220"/>
    <mergeCell ref="A236:B236"/>
    <mergeCell ref="A258:B258"/>
    <mergeCell ref="A273:B273"/>
    <mergeCell ref="A1:T1"/>
    <mergeCell ref="A4:B6"/>
    <mergeCell ref="C5:H5"/>
    <mergeCell ref="I5:N5"/>
    <mergeCell ref="A45:A46"/>
    <mergeCell ref="A48:A49"/>
    <mergeCell ref="A22:A25"/>
    <mergeCell ref="A26:A28"/>
    <mergeCell ref="A30:A31"/>
    <mergeCell ref="A32:A35"/>
    <mergeCell ref="A16:A19"/>
    <mergeCell ref="A14:B14"/>
    <mergeCell ref="A10:B10"/>
    <mergeCell ref="A12:B12"/>
    <mergeCell ref="C4:Q4"/>
    <mergeCell ref="A2:T2"/>
    <mergeCell ref="S3:T3"/>
    <mergeCell ref="R4:T5"/>
    <mergeCell ref="A277:B277"/>
    <mergeCell ref="A324:A327"/>
    <mergeCell ref="A328:A331"/>
    <mergeCell ref="A335:A338"/>
    <mergeCell ref="A311:A312"/>
    <mergeCell ref="A313:A315"/>
    <mergeCell ref="A317:A321"/>
    <mergeCell ref="A333:B333"/>
    <mergeCell ref="A283:A284"/>
    <mergeCell ref="A285:A286"/>
    <mergeCell ref="A287:A289"/>
    <mergeCell ref="A290:A295"/>
    <mergeCell ref="A70:A75"/>
    <mergeCell ref="A322:B322"/>
    <mergeCell ref="A323:B323"/>
    <mergeCell ref="A278:B278"/>
    <mergeCell ref="A296:B296"/>
    <mergeCell ref="A279:A281"/>
    <mergeCell ref="A51:B51"/>
    <mergeCell ref="A76:B76"/>
    <mergeCell ref="A92:B92"/>
    <mergeCell ref="A227:A231"/>
    <mergeCell ref="A232:A235"/>
    <mergeCell ref="A243:A244"/>
    <mergeCell ref="A246:A249"/>
    <mergeCell ref="A250:A257"/>
    <mergeCell ref="A133:A138"/>
    <mergeCell ref="A139:A141"/>
    <mergeCell ref="A182:A183"/>
    <mergeCell ref="A186:A194"/>
    <mergeCell ref="A196:A200"/>
    <mergeCell ref="A163:A168"/>
    <mergeCell ref="A169:A171"/>
    <mergeCell ref="A172:A176"/>
    <mergeCell ref="A151:A159"/>
    <mergeCell ref="A274:B276"/>
    <mergeCell ref="A390:A392"/>
    <mergeCell ref="A393:A394"/>
    <mergeCell ref="A297:A298"/>
    <mergeCell ref="A299:A301"/>
    <mergeCell ref="A449:A450"/>
    <mergeCell ref="A451:A452"/>
    <mergeCell ref="A453:A454"/>
    <mergeCell ref="A429:A436"/>
    <mergeCell ref="A438:A439"/>
    <mergeCell ref="A440:A443"/>
    <mergeCell ref="A418:A421"/>
    <mergeCell ref="A422:A423"/>
    <mergeCell ref="A424:A425"/>
    <mergeCell ref="A426:A428"/>
    <mergeCell ref="A396:A401"/>
    <mergeCell ref="A402:A404"/>
    <mergeCell ref="A405:A410"/>
    <mergeCell ref="A411:A415"/>
    <mergeCell ref="A349:A351"/>
    <mergeCell ref="A352:A358"/>
    <mergeCell ref="A492:A494"/>
    <mergeCell ref="A495:A499"/>
    <mergeCell ref="A481:A484"/>
    <mergeCell ref="A486:A487"/>
    <mergeCell ref="A469:A474"/>
    <mergeCell ref="A476:A478"/>
    <mergeCell ref="A303:A309"/>
    <mergeCell ref="A395:B395"/>
    <mergeCell ref="A386:A388"/>
    <mergeCell ref="A310:B310"/>
    <mergeCell ref="A316:B316"/>
    <mergeCell ref="A339:B339"/>
    <mergeCell ref="A491:B491"/>
    <mergeCell ref="A479:A480"/>
    <mergeCell ref="A455:A458"/>
    <mergeCell ref="A462:A463"/>
    <mergeCell ref="A464:A467"/>
    <mergeCell ref="A363:A367"/>
    <mergeCell ref="A368:A371"/>
    <mergeCell ref="A372:A375"/>
    <mergeCell ref="A377:A385"/>
    <mergeCell ref="A445:A447"/>
    <mergeCell ref="A359:A361"/>
    <mergeCell ref="A346:A348"/>
    <mergeCell ref="A142:A148"/>
    <mergeCell ref="A109:A112"/>
    <mergeCell ref="A266:A272"/>
    <mergeCell ref="A201:A204"/>
    <mergeCell ref="A205:A209"/>
    <mergeCell ref="A210:A213"/>
    <mergeCell ref="A214:A219"/>
    <mergeCell ref="A237:A238"/>
    <mergeCell ref="A259:A261"/>
    <mergeCell ref="A239:B239"/>
    <mergeCell ref="A240:B240"/>
    <mergeCell ref="A221:A223"/>
    <mergeCell ref="A224:A226"/>
    <mergeCell ref="A160:A162"/>
    <mergeCell ref="A245:B245"/>
    <mergeCell ref="A262:A264"/>
    <mergeCell ref="A265:B265"/>
    <mergeCell ref="A131:A132"/>
    <mergeCell ref="S273:T273"/>
    <mergeCell ref="O5:Q5"/>
    <mergeCell ref="A500:B500"/>
    <mergeCell ref="A8:B8"/>
    <mergeCell ref="A7:B7"/>
    <mergeCell ref="A460:B460"/>
    <mergeCell ref="A461:B461"/>
    <mergeCell ref="A468:B468"/>
    <mergeCell ref="A475:B475"/>
    <mergeCell ref="A485:B485"/>
    <mergeCell ref="A488:B488"/>
    <mergeCell ref="A416:B416"/>
    <mergeCell ref="A417:B417"/>
    <mergeCell ref="A444:B444"/>
    <mergeCell ref="A448:B448"/>
    <mergeCell ref="A344:B344"/>
    <mergeCell ref="A345:B345"/>
    <mergeCell ref="A362:B362"/>
    <mergeCell ref="A376:B376"/>
    <mergeCell ref="A389:B389"/>
    <mergeCell ref="A105:B105"/>
    <mergeCell ref="A117:B117"/>
    <mergeCell ref="A127:B127"/>
    <mergeCell ref="A178:A181"/>
  </mergeCells>
  <printOptions horizontalCentered="1" verticalCentered="1"/>
  <pageMargins left="0" right="0" top="0.19685039370078741" bottom="0.19685039370078741" header="0.23622047244094491" footer="0.15748031496062992"/>
  <pageSetup paperSize="9" scale="70" orientation="landscape" r:id="rId1"/>
  <rowBreaks count="1" manualBreakCount="1">
    <brk id="265" max="16383" man="1"/>
  </rowBreaks>
  <ignoredErrors>
    <ignoredError sqref="E6:M6 E276:M276" numberStoredAsText="1"/>
    <ignoredError sqref="Q9:T264 Q266:T272 T265 Q296 Q310:T310 Q316:T316 Q333:T333 Q362:T362 Q376:T376 Q395:T395 Q444:T444 Q448:T448 Q468:T468 Q475:T475 Q485:T485 Q488:T488 Q389" formula="1"/>
    <ignoredError sqref="O9:O264 P9:P264 O266:O272 P266:P272 Q265:S265 P265 O265 O296:P296 O310:P310 O316:P316 O333:P333 O362:P362 P376 O395:P395 O444:P444 O448:P448 O468:P468 O475:P475 O485:P485 O488:P488 P389 Q491:T491 O491:P491" formula="1" formulaRange="1"/>
    <ignoredError sqref="C265:N265 O279:P289 O441:P443 O425:P440 O420:P424 O290:P295 O297:P297 O298:P302 O303:P309 O311:P315 O317:P317 O318:P324 O325:P327 O328:P332 O334:P346 O363:P363 P347:P361 O347:O361 O377:P381 P364:P375 O364:O375 O376 O382:P388 O396:P396 P409:P411 O416:P419 P413 P412 P397:P408 P414:P415 O397:O415 O445:P447 O449:P449 O460:P467 P450:P459 O450:O459 O469:P474 O476:P484 O486:P487 O489:P490 O492:P500 O390:P394 O389 C491:N491" formulaRange="1"/>
  </ignoredErrors>
</worksheet>
</file>

<file path=xl/worksheets/sheet29.xml><?xml version="1.0" encoding="utf-8"?>
<worksheet xmlns="http://schemas.openxmlformats.org/spreadsheetml/2006/main" xmlns:r="http://schemas.openxmlformats.org/officeDocument/2006/relationships">
  <dimension ref="A1:U499"/>
  <sheetViews>
    <sheetView showGridLines="0" workbookViewId="0">
      <pane xSplit="2" ySplit="5" topLeftCell="C390" activePane="bottomRight" state="frozen"/>
      <selection activeCell="A30" sqref="A30:I33"/>
      <selection pane="topRight" activeCell="A30" sqref="A30:I33"/>
      <selection pane="bottomLeft" activeCell="A30" sqref="A30:I33"/>
      <selection pane="bottomRight" activeCell="E495" sqref="E495"/>
    </sheetView>
  </sheetViews>
  <sheetFormatPr defaultColWidth="9.140625" defaultRowHeight="11.25" outlineLevelRow="1"/>
  <cols>
    <col min="1" max="1" width="32.7109375" style="39" customWidth="1"/>
    <col min="2" max="2" width="36" style="39" customWidth="1"/>
    <col min="3" max="8" width="8.85546875" style="39" customWidth="1"/>
    <col min="9" max="9" width="36.5703125" style="39" bestFit="1" customWidth="1"/>
    <col min="10" max="16384" width="9.140625" style="39"/>
  </cols>
  <sheetData>
    <row r="1" spans="1:9" ht="30" customHeight="1">
      <c r="A1" s="949" t="s">
        <v>3199</v>
      </c>
      <c r="B1" s="949"/>
      <c r="C1" s="949"/>
      <c r="D1" s="949"/>
      <c r="E1" s="949"/>
      <c r="F1" s="949"/>
      <c r="G1" s="949"/>
      <c r="H1" s="949"/>
      <c r="I1" s="40"/>
    </row>
    <row r="2" spans="1:9" ht="27.75" customHeight="1">
      <c r="A2" s="941" t="s">
        <v>3052</v>
      </c>
      <c r="B2" s="941"/>
      <c r="C2" s="941"/>
      <c r="D2" s="941"/>
      <c r="E2" s="941"/>
      <c r="F2" s="941"/>
      <c r="G2" s="941"/>
      <c r="H2" s="941"/>
      <c r="I2" s="40"/>
    </row>
    <row r="3" spans="1:9" ht="14.25" customHeight="1">
      <c r="A3" s="276"/>
      <c r="B3" s="276"/>
      <c r="C3" s="276"/>
      <c r="D3" s="276"/>
      <c r="E3" s="276"/>
      <c r="F3" s="276"/>
      <c r="G3" s="276"/>
      <c r="H3" s="274"/>
      <c r="I3" s="40"/>
    </row>
    <row r="4" spans="1:9" ht="51.75" customHeight="1">
      <c r="A4" s="928" t="s">
        <v>2912</v>
      </c>
      <c r="B4" s="928"/>
      <c r="C4" s="942" t="s">
        <v>2909</v>
      </c>
      <c r="D4" s="942"/>
      <c r="E4" s="942"/>
      <c r="F4" s="943" t="s">
        <v>3111</v>
      </c>
      <c r="G4" s="944"/>
      <c r="H4" s="944"/>
    </row>
    <row r="5" spans="1:9" ht="30.75" customHeight="1">
      <c r="A5" s="930"/>
      <c r="B5" s="930"/>
      <c r="C5" s="553" t="s">
        <v>1008</v>
      </c>
      <c r="D5" s="553" t="s">
        <v>1009</v>
      </c>
      <c r="E5" s="288" t="s">
        <v>1010</v>
      </c>
      <c r="F5" s="553" t="s">
        <v>1008</v>
      </c>
      <c r="G5" s="553" t="s">
        <v>1009</v>
      </c>
      <c r="H5" s="288" t="s">
        <v>1010</v>
      </c>
    </row>
    <row r="6" spans="1:9" s="561" customFormat="1" ht="15.95" customHeight="1">
      <c r="A6" s="921" t="s">
        <v>1367</v>
      </c>
      <c r="B6" s="921"/>
      <c r="C6" s="579">
        <f t="shared" ref="C6:H6" si="0">C7+C9+C11</f>
        <v>9</v>
      </c>
      <c r="D6" s="579">
        <f t="shared" si="0"/>
        <v>0</v>
      </c>
      <c r="E6" s="579">
        <f t="shared" si="0"/>
        <v>9</v>
      </c>
      <c r="F6" s="579">
        <f t="shared" si="0"/>
        <v>0</v>
      </c>
      <c r="G6" s="579">
        <f t="shared" si="0"/>
        <v>0</v>
      </c>
      <c r="H6" s="579">
        <f t="shared" si="0"/>
        <v>0</v>
      </c>
    </row>
    <row r="7" spans="1:9" s="561" customFormat="1" ht="15.95" customHeight="1">
      <c r="A7" s="923" t="s">
        <v>1368</v>
      </c>
      <c r="B7" s="923"/>
      <c r="C7" s="593">
        <f t="shared" ref="C7:H7" si="1">C8</f>
        <v>0</v>
      </c>
      <c r="D7" s="593">
        <f t="shared" si="1"/>
        <v>0</v>
      </c>
      <c r="E7" s="593">
        <f t="shared" si="1"/>
        <v>0</v>
      </c>
      <c r="F7" s="593">
        <f t="shared" si="1"/>
        <v>0</v>
      </c>
      <c r="G7" s="593">
        <f t="shared" si="1"/>
        <v>0</v>
      </c>
      <c r="H7" s="593">
        <f t="shared" si="1"/>
        <v>0</v>
      </c>
    </row>
    <row r="8" spans="1:9" hidden="1" outlineLevel="1">
      <c r="A8" s="475" t="s">
        <v>1369</v>
      </c>
      <c r="B8" s="475" t="s">
        <v>1370</v>
      </c>
      <c r="C8" s="407">
        <v>0</v>
      </c>
      <c r="D8" s="407">
        <v>0</v>
      </c>
      <c r="E8" s="408">
        <f>+D8+C8</f>
        <v>0</v>
      </c>
      <c r="F8" s="409">
        <v>0</v>
      </c>
      <c r="G8" s="409">
        <v>0</v>
      </c>
      <c r="H8" s="408">
        <f>+G8+F8</f>
        <v>0</v>
      </c>
    </row>
    <row r="9" spans="1:9" s="561" customFormat="1" ht="15.95" customHeight="1" collapsed="1">
      <c r="A9" s="923" t="s">
        <v>1371</v>
      </c>
      <c r="B9" s="923"/>
      <c r="C9" s="591">
        <f t="shared" ref="C9:H9" si="2">C10</f>
        <v>1</v>
      </c>
      <c r="D9" s="591">
        <f t="shared" si="2"/>
        <v>0</v>
      </c>
      <c r="E9" s="591">
        <f t="shared" si="2"/>
        <v>1</v>
      </c>
      <c r="F9" s="591">
        <f t="shared" si="2"/>
        <v>0</v>
      </c>
      <c r="G9" s="591">
        <f t="shared" si="2"/>
        <v>0</v>
      </c>
      <c r="H9" s="591">
        <f t="shared" si="2"/>
        <v>0</v>
      </c>
    </row>
    <row r="10" spans="1:9" ht="22.5" hidden="1" outlineLevel="1">
      <c r="A10" s="475" t="s">
        <v>1372</v>
      </c>
      <c r="B10" s="475" t="s">
        <v>1373</v>
      </c>
      <c r="C10" s="410">
        <v>1</v>
      </c>
      <c r="D10" s="409">
        <v>0</v>
      </c>
      <c r="E10" s="408">
        <f>+D10+C10</f>
        <v>1</v>
      </c>
      <c r="F10" s="409">
        <v>0</v>
      </c>
      <c r="G10" s="409">
        <v>0</v>
      </c>
      <c r="H10" s="410">
        <f>+G10+F10</f>
        <v>0</v>
      </c>
    </row>
    <row r="11" spans="1:9" s="561" customFormat="1" ht="15.95" customHeight="1" collapsed="1">
      <c r="A11" s="923" t="s">
        <v>1374</v>
      </c>
      <c r="B11" s="923"/>
      <c r="C11" s="590">
        <f t="shared" ref="C11:H11" si="3">C12</f>
        <v>8</v>
      </c>
      <c r="D11" s="590">
        <f t="shared" si="3"/>
        <v>0</v>
      </c>
      <c r="E11" s="590">
        <f t="shared" si="3"/>
        <v>8</v>
      </c>
      <c r="F11" s="590">
        <f t="shared" si="3"/>
        <v>0</v>
      </c>
      <c r="G11" s="590">
        <f t="shared" si="3"/>
        <v>0</v>
      </c>
      <c r="H11" s="590">
        <f t="shared" si="3"/>
        <v>0</v>
      </c>
    </row>
    <row r="12" spans="1:9" ht="22.5" hidden="1" outlineLevel="1">
      <c r="A12" s="475" t="s">
        <v>1375</v>
      </c>
      <c r="B12" s="475" t="s">
        <v>1376</v>
      </c>
      <c r="C12" s="411">
        <v>8</v>
      </c>
      <c r="D12" s="407">
        <v>0</v>
      </c>
      <c r="E12" s="408">
        <f>+D12+C12</f>
        <v>8</v>
      </c>
      <c r="F12" s="409">
        <v>0</v>
      </c>
      <c r="G12" s="409">
        <v>0</v>
      </c>
      <c r="H12" s="408">
        <f>+G12+F12</f>
        <v>0</v>
      </c>
    </row>
    <row r="13" spans="1:9" s="561" customFormat="1" ht="15.95" customHeight="1" collapsed="1">
      <c r="A13" s="921" t="s">
        <v>1377</v>
      </c>
      <c r="B13" s="921"/>
      <c r="C13" s="579">
        <f t="shared" ref="C13:H13" si="4">C14+C20+C28+C43</f>
        <v>1</v>
      </c>
      <c r="D13" s="579">
        <f t="shared" si="4"/>
        <v>0</v>
      </c>
      <c r="E13" s="579">
        <f t="shared" si="4"/>
        <v>1</v>
      </c>
      <c r="F13" s="579">
        <f t="shared" si="4"/>
        <v>0</v>
      </c>
      <c r="G13" s="579">
        <f t="shared" si="4"/>
        <v>0</v>
      </c>
      <c r="H13" s="579">
        <f t="shared" si="4"/>
        <v>0</v>
      </c>
    </row>
    <row r="14" spans="1:9" s="561" customFormat="1" ht="15.95" customHeight="1">
      <c r="A14" s="923" t="s">
        <v>1378</v>
      </c>
      <c r="B14" s="923"/>
      <c r="C14" s="591">
        <f t="shared" ref="C14:G14" si="5">SUM(C15:C19)</f>
        <v>0</v>
      </c>
      <c r="D14" s="591">
        <f t="shared" si="5"/>
        <v>0</v>
      </c>
      <c r="E14" s="591">
        <f t="shared" si="5"/>
        <v>0</v>
      </c>
      <c r="F14" s="591">
        <f t="shared" si="5"/>
        <v>0</v>
      </c>
      <c r="G14" s="591">
        <f t="shared" si="5"/>
        <v>0</v>
      </c>
      <c r="H14" s="591">
        <f t="shared" ref="H14" si="6">SUM(H15:H19)</f>
        <v>0</v>
      </c>
    </row>
    <row r="15" spans="1:9" hidden="1" outlineLevel="1">
      <c r="A15" s="945" t="s">
        <v>1379</v>
      </c>
      <c r="B15" s="475" t="s">
        <v>1380</v>
      </c>
      <c r="C15" s="409">
        <v>0</v>
      </c>
      <c r="D15" s="409">
        <v>0</v>
      </c>
      <c r="E15" s="408">
        <f t="shared" ref="E15:E19" si="7">+D15+C15</f>
        <v>0</v>
      </c>
      <c r="F15" s="409">
        <v>0</v>
      </c>
      <c r="G15" s="409">
        <v>0</v>
      </c>
      <c r="H15" s="408">
        <f t="shared" ref="H15:H19" si="8">+G15+F15</f>
        <v>0</v>
      </c>
    </row>
    <row r="16" spans="1:9" hidden="1" outlineLevel="1">
      <c r="A16" s="945"/>
      <c r="B16" s="475" t="s">
        <v>1381</v>
      </c>
      <c r="C16" s="407">
        <v>0</v>
      </c>
      <c r="D16" s="407">
        <v>0</v>
      </c>
      <c r="E16" s="408">
        <f t="shared" si="7"/>
        <v>0</v>
      </c>
      <c r="F16" s="409">
        <v>0</v>
      </c>
      <c r="G16" s="409">
        <v>0</v>
      </c>
      <c r="H16" s="408">
        <f t="shared" si="8"/>
        <v>0</v>
      </c>
    </row>
    <row r="17" spans="1:8" hidden="1" outlineLevel="1">
      <c r="A17" s="945"/>
      <c r="B17" s="475" t="s">
        <v>1382</v>
      </c>
      <c r="C17" s="409">
        <v>0</v>
      </c>
      <c r="D17" s="409">
        <v>0</v>
      </c>
      <c r="E17" s="408">
        <f t="shared" si="7"/>
        <v>0</v>
      </c>
      <c r="F17" s="409">
        <v>0</v>
      </c>
      <c r="G17" s="409">
        <v>0</v>
      </c>
      <c r="H17" s="408">
        <f t="shared" si="8"/>
        <v>0</v>
      </c>
    </row>
    <row r="18" spans="1:8" hidden="1" outlineLevel="1">
      <c r="A18" s="945"/>
      <c r="B18" s="475" t="s">
        <v>1383</v>
      </c>
      <c r="C18" s="407">
        <v>0</v>
      </c>
      <c r="D18" s="407">
        <v>0</v>
      </c>
      <c r="E18" s="408">
        <f t="shared" si="7"/>
        <v>0</v>
      </c>
      <c r="F18" s="409">
        <v>0</v>
      </c>
      <c r="G18" s="409">
        <v>0</v>
      </c>
      <c r="H18" s="408">
        <f t="shared" si="8"/>
        <v>0</v>
      </c>
    </row>
    <row r="19" spans="1:8" hidden="1" outlineLevel="1">
      <c r="A19" s="475" t="s">
        <v>1384</v>
      </c>
      <c r="B19" s="475" t="s">
        <v>1385</v>
      </c>
      <c r="C19" s="409">
        <v>0</v>
      </c>
      <c r="D19" s="409">
        <v>0</v>
      </c>
      <c r="E19" s="408">
        <f t="shared" si="7"/>
        <v>0</v>
      </c>
      <c r="F19" s="409">
        <v>0</v>
      </c>
      <c r="G19" s="409">
        <v>0</v>
      </c>
      <c r="H19" s="408">
        <f t="shared" si="8"/>
        <v>0</v>
      </c>
    </row>
    <row r="20" spans="1:8" s="561" customFormat="1" ht="15.95" customHeight="1" collapsed="1">
      <c r="A20" s="923" t="s">
        <v>1386</v>
      </c>
      <c r="B20" s="923"/>
      <c r="C20" s="590">
        <f t="shared" ref="C20:H20" si="9">SUM(C21:C27)</f>
        <v>1</v>
      </c>
      <c r="D20" s="590">
        <f t="shared" si="9"/>
        <v>0</v>
      </c>
      <c r="E20" s="590">
        <f t="shared" si="9"/>
        <v>1</v>
      </c>
      <c r="F20" s="590">
        <f t="shared" si="9"/>
        <v>0</v>
      </c>
      <c r="G20" s="590">
        <f t="shared" si="9"/>
        <v>0</v>
      </c>
      <c r="H20" s="590">
        <f t="shared" si="9"/>
        <v>0</v>
      </c>
    </row>
    <row r="21" spans="1:8" hidden="1" outlineLevel="1">
      <c r="A21" s="945" t="s">
        <v>1387</v>
      </c>
      <c r="B21" s="475" t="s">
        <v>1388</v>
      </c>
      <c r="C21" s="407">
        <v>0</v>
      </c>
      <c r="D21" s="407">
        <v>0</v>
      </c>
      <c r="E21" s="408">
        <f>+D21+C21</f>
        <v>0</v>
      </c>
      <c r="F21" s="409">
        <v>0</v>
      </c>
      <c r="G21" s="409">
        <v>0</v>
      </c>
      <c r="H21" s="408">
        <f>+G21+F21</f>
        <v>0</v>
      </c>
    </row>
    <row r="22" spans="1:8" hidden="1" outlineLevel="1">
      <c r="A22" s="945"/>
      <c r="B22" s="475" t="s">
        <v>1389</v>
      </c>
      <c r="C22" s="409">
        <v>0</v>
      </c>
      <c r="D22" s="409">
        <v>0</v>
      </c>
      <c r="E22" s="408">
        <f t="shared" ref="E22:E27" si="10">+D22+C22</f>
        <v>0</v>
      </c>
      <c r="F22" s="409">
        <v>0</v>
      </c>
      <c r="G22" s="409">
        <v>0</v>
      </c>
      <c r="H22" s="408">
        <f t="shared" ref="H22:H27" si="11">+G22+F22</f>
        <v>0</v>
      </c>
    </row>
    <row r="23" spans="1:8" hidden="1" outlineLevel="1">
      <c r="A23" s="945"/>
      <c r="B23" s="475" t="s">
        <v>1390</v>
      </c>
      <c r="C23" s="407">
        <v>0</v>
      </c>
      <c r="D23" s="407">
        <v>0</v>
      </c>
      <c r="E23" s="408">
        <f t="shared" si="10"/>
        <v>0</v>
      </c>
      <c r="F23" s="409">
        <v>0</v>
      </c>
      <c r="G23" s="409">
        <v>0</v>
      </c>
      <c r="H23" s="408">
        <f t="shared" si="11"/>
        <v>0</v>
      </c>
    </row>
    <row r="24" spans="1:8" ht="22.5" hidden="1" outlineLevel="1">
      <c r="A24" s="945"/>
      <c r="B24" s="475" t="s">
        <v>1391</v>
      </c>
      <c r="C24" s="409">
        <v>0</v>
      </c>
      <c r="D24" s="409">
        <v>0</v>
      </c>
      <c r="E24" s="408">
        <f t="shared" si="10"/>
        <v>0</v>
      </c>
      <c r="F24" s="409">
        <v>0</v>
      </c>
      <c r="G24" s="409">
        <v>0</v>
      </c>
      <c r="H24" s="408">
        <f t="shared" si="11"/>
        <v>0</v>
      </c>
    </row>
    <row r="25" spans="1:8" ht="11.25" hidden="1" customHeight="1" outlineLevel="1">
      <c r="A25" s="945" t="s">
        <v>1392</v>
      </c>
      <c r="B25" s="475" t="s">
        <v>1393</v>
      </c>
      <c r="C25" s="407">
        <v>0</v>
      </c>
      <c r="D25" s="407">
        <v>0</v>
      </c>
      <c r="E25" s="408">
        <f t="shared" si="10"/>
        <v>0</v>
      </c>
      <c r="F25" s="409">
        <v>0</v>
      </c>
      <c r="G25" s="409">
        <v>0</v>
      </c>
      <c r="H25" s="408">
        <f t="shared" si="11"/>
        <v>0</v>
      </c>
    </row>
    <row r="26" spans="1:8" hidden="1" outlineLevel="1">
      <c r="A26" s="945"/>
      <c r="B26" s="475" t="s">
        <v>1394</v>
      </c>
      <c r="C26" s="409">
        <v>0</v>
      </c>
      <c r="D26" s="409">
        <v>0</v>
      </c>
      <c r="E26" s="408">
        <f t="shared" si="10"/>
        <v>0</v>
      </c>
      <c r="F26" s="409">
        <v>0</v>
      </c>
      <c r="G26" s="409">
        <v>0</v>
      </c>
      <c r="H26" s="408">
        <f t="shared" si="11"/>
        <v>0</v>
      </c>
    </row>
    <row r="27" spans="1:8" hidden="1" outlineLevel="1">
      <c r="A27" s="945"/>
      <c r="B27" s="475" t="s">
        <v>1395</v>
      </c>
      <c r="C27" s="407">
        <v>1</v>
      </c>
      <c r="D27" s="407">
        <v>0</v>
      </c>
      <c r="E27" s="408">
        <f t="shared" si="10"/>
        <v>1</v>
      </c>
      <c r="F27" s="409">
        <v>0</v>
      </c>
      <c r="G27" s="409">
        <v>0</v>
      </c>
      <c r="H27" s="408">
        <f t="shared" si="11"/>
        <v>0</v>
      </c>
    </row>
    <row r="28" spans="1:8" s="561" customFormat="1" ht="15.95" customHeight="1" collapsed="1">
      <c r="A28" s="923" t="s">
        <v>1396</v>
      </c>
      <c r="B28" s="923"/>
      <c r="C28" s="591">
        <f t="shared" ref="C28:H28" si="12">SUM(C29:C42)</f>
        <v>0</v>
      </c>
      <c r="D28" s="591">
        <f t="shared" si="12"/>
        <v>0</v>
      </c>
      <c r="E28" s="591">
        <f t="shared" si="12"/>
        <v>0</v>
      </c>
      <c r="F28" s="591">
        <f t="shared" si="12"/>
        <v>0</v>
      </c>
      <c r="G28" s="591">
        <f t="shared" si="12"/>
        <v>0</v>
      </c>
      <c r="H28" s="591">
        <f t="shared" si="12"/>
        <v>0</v>
      </c>
    </row>
    <row r="29" spans="1:8" ht="22.5" hidden="1" outlineLevel="1">
      <c r="A29" s="945" t="s">
        <v>1397</v>
      </c>
      <c r="B29" s="475" t="s">
        <v>1398</v>
      </c>
      <c r="C29" s="409">
        <v>0</v>
      </c>
      <c r="D29" s="409">
        <v>0</v>
      </c>
      <c r="E29" s="408">
        <f t="shared" ref="E29:E42" si="13">+D29+C29</f>
        <v>0</v>
      </c>
      <c r="F29" s="409">
        <v>0</v>
      </c>
      <c r="G29" s="409">
        <v>0</v>
      </c>
      <c r="H29" s="408">
        <f t="shared" ref="H29:H42" si="14">+G29+F29</f>
        <v>0</v>
      </c>
    </row>
    <row r="30" spans="1:8" ht="22.5" hidden="1" outlineLevel="1">
      <c r="A30" s="945"/>
      <c r="B30" s="475" t="s">
        <v>1399</v>
      </c>
      <c r="C30" s="407">
        <v>0</v>
      </c>
      <c r="D30" s="407">
        <v>0</v>
      </c>
      <c r="E30" s="408">
        <f t="shared" si="13"/>
        <v>0</v>
      </c>
      <c r="F30" s="409">
        <v>0</v>
      </c>
      <c r="G30" s="409">
        <v>0</v>
      </c>
      <c r="H30" s="408">
        <f t="shared" si="14"/>
        <v>0</v>
      </c>
    </row>
    <row r="31" spans="1:8" ht="11.25" hidden="1" customHeight="1" outlineLevel="1">
      <c r="A31" s="945" t="s">
        <v>1400</v>
      </c>
      <c r="B31" s="475" t="s">
        <v>1401</v>
      </c>
      <c r="C31" s="409">
        <v>0</v>
      </c>
      <c r="D31" s="409">
        <v>0</v>
      </c>
      <c r="E31" s="408">
        <f t="shared" si="13"/>
        <v>0</v>
      </c>
      <c r="F31" s="409">
        <v>0</v>
      </c>
      <c r="G31" s="409">
        <v>0</v>
      </c>
      <c r="H31" s="408">
        <f t="shared" si="14"/>
        <v>0</v>
      </c>
    </row>
    <row r="32" spans="1:8" hidden="1" outlineLevel="1">
      <c r="A32" s="945"/>
      <c r="B32" s="475" t="s">
        <v>1402</v>
      </c>
      <c r="C32" s="407">
        <v>0</v>
      </c>
      <c r="D32" s="407">
        <v>0</v>
      </c>
      <c r="E32" s="408">
        <f t="shared" si="13"/>
        <v>0</v>
      </c>
      <c r="F32" s="409">
        <v>0</v>
      </c>
      <c r="G32" s="409">
        <v>0</v>
      </c>
      <c r="H32" s="408">
        <f t="shared" si="14"/>
        <v>0</v>
      </c>
    </row>
    <row r="33" spans="1:8" hidden="1" outlineLevel="1">
      <c r="A33" s="945"/>
      <c r="B33" s="475" t="s">
        <v>1403</v>
      </c>
      <c r="C33" s="409">
        <v>0</v>
      </c>
      <c r="D33" s="409">
        <v>0</v>
      </c>
      <c r="E33" s="408">
        <f t="shared" si="13"/>
        <v>0</v>
      </c>
      <c r="F33" s="409">
        <v>0</v>
      </c>
      <c r="G33" s="409">
        <v>0</v>
      </c>
      <c r="H33" s="408">
        <f t="shared" si="14"/>
        <v>0</v>
      </c>
    </row>
    <row r="34" spans="1:8" ht="22.5" hidden="1" outlineLevel="1">
      <c r="A34" s="945"/>
      <c r="B34" s="475" t="s">
        <v>1404</v>
      </c>
      <c r="C34" s="407">
        <v>0</v>
      </c>
      <c r="D34" s="407">
        <v>0</v>
      </c>
      <c r="E34" s="408">
        <f t="shared" si="13"/>
        <v>0</v>
      </c>
      <c r="F34" s="409">
        <v>0</v>
      </c>
      <c r="G34" s="409">
        <v>0</v>
      </c>
      <c r="H34" s="408">
        <f t="shared" si="14"/>
        <v>0</v>
      </c>
    </row>
    <row r="35" spans="1:8" ht="22.5" hidden="1" outlineLevel="1">
      <c r="A35" s="475" t="s">
        <v>1405</v>
      </c>
      <c r="B35" s="475" t="s">
        <v>1406</v>
      </c>
      <c r="C35" s="409">
        <v>0</v>
      </c>
      <c r="D35" s="409">
        <v>0</v>
      </c>
      <c r="E35" s="408">
        <f t="shared" si="13"/>
        <v>0</v>
      </c>
      <c r="F35" s="409">
        <v>0</v>
      </c>
      <c r="G35" s="409">
        <v>0</v>
      </c>
      <c r="H35" s="408">
        <f t="shared" si="14"/>
        <v>0</v>
      </c>
    </row>
    <row r="36" spans="1:8" hidden="1" outlineLevel="1">
      <c r="A36" s="945" t="s">
        <v>1407</v>
      </c>
      <c r="B36" s="475" t="s">
        <v>1408</v>
      </c>
      <c r="C36" s="407">
        <v>0</v>
      </c>
      <c r="D36" s="407">
        <v>0</v>
      </c>
      <c r="E36" s="408">
        <f t="shared" si="13"/>
        <v>0</v>
      </c>
      <c r="F36" s="409">
        <v>0</v>
      </c>
      <c r="G36" s="409">
        <v>0</v>
      </c>
      <c r="H36" s="408">
        <f t="shared" si="14"/>
        <v>0</v>
      </c>
    </row>
    <row r="37" spans="1:8" hidden="1" outlineLevel="1">
      <c r="A37" s="945"/>
      <c r="B37" s="475" t="s">
        <v>1409</v>
      </c>
      <c r="C37" s="409">
        <v>0</v>
      </c>
      <c r="D37" s="409">
        <v>0</v>
      </c>
      <c r="E37" s="408">
        <f t="shared" si="13"/>
        <v>0</v>
      </c>
      <c r="F37" s="409">
        <v>0</v>
      </c>
      <c r="G37" s="409">
        <v>0</v>
      </c>
      <c r="H37" s="408">
        <f t="shared" si="14"/>
        <v>0</v>
      </c>
    </row>
    <row r="38" spans="1:8" hidden="1" outlineLevel="1">
      <c r="A38" s="945"/>
      <c r="B38" s="475" t="s">
        <v>1410</v>
      </c>
      <c r="C38" s="407">
        <v>0</v>
      </c>
      <c r="D38" s="407">
        <v>0</v>
      </c>
      <c r="E38" s="408">
        <f t="shared" si="13"/>
        <v>0</v>
      </c>
      <c r="F38" s="409">
        <v>0</v>
      </c>
      <c r="G38" s="409">
        <v>0</v>
      </c>
      <c r="H38" s="408">
        <f t="shared" si="14"/>
        <v>0</v>
      </c>
    </row>
    <row r="39" spans="1:8" hidden="1" outlineLevel="1">
      <c r="A39" s="945"/>
      <c r="B39" s="475" t="s">
        <v>1411</v>
      </c>
      <c r="C39" s="409">
        <v>0</v>
      </c>
      <c r="D39" s="409">
        <v>0</v>
      </c>
      <c r="E39" s="408">
        <f t="shared" si="13"/>
        <v>0</v>
      </c>
      <c r="F39" s="409">
        <v>0</v>
      </c>
      <c r="G39" s="409">
        <v>0</v>
      </c>
      <c r="H39" s="408">
        <f t="shared" si="14"/>
        <v>0</v>
      </c>
    </row>
    <row r="40" spans="1:8" hidden="1" outlineLevel="1">
      <c r="A40" s="945"/>
      <c r="B40" s="475" t="s">
        <v>1412</v>
      </c>
      <c r="C40" s="407">
        <v>0</v>
      </c>
      <c r="D40" s="407">
        <v>0</v>
      </c>
      <c r="E40" s="408">
        <f t="shared" si="13"/>
        <v>0</v>
      </c>
      <c r="F40" s="409">
        <v>0</v>
      </c>
      <c r="G40" s="409">
        <v>0</v>
      </c>
      <c r="H40" s="408">
        <f t="shared" si="14"/>
        <v>0</v>
      </c>
    </row>
    <row r="41" spans="1:8" hidden="1" outlineLevel="1">
      <c r="A41" s="945"/>
      <c r="B41" s="475" t="s">
        <v>1413</v>
      </c>
      <c r="C41" s="409">
        <v>0</v>
      </c>
      <c r="D41" s="409">
        <v>0</v>
      </c>
      <c r="E41" s="408">
        <f t="shared" si="13"/>
        <v>0</v>
      </c>
      <c r="F41" s="409">
        <v>0</v>
      </c>
      <c r="G41" s="409">
        <v>0</v>
      </c>
      <c r="H41" s="408">
        <f t="shared" si="14"/>
        <v>0</v>
      </c>
    </row>
    <row r="42" spans="1:8" ht="22.5" hidden="1" outlineLevel="1">
      <c r="A42" s="945"/>
      <c r="B42" s="475" t="s">
        <v>1414</v>
      </c>
      <c r="C42" s="407">
        <v>0</v>
      </c>
      <c r="D42" s="407">
        <v>0</v>
      </c>
      <c r="E42" s="408">
        <f t="shared" si="13"/>
        <v>0</v>
      </c>
      <c r="F42" s="409">
        <v>0</v>
      </c>
      <c r="G42" s="409">
        <v>0</v>
      </c>
      <c r="H42" s="408">
        <f t="shared" si="14"/>
        <v>0</v>
      </c>
    </row>
    <row r="43" spans="1:8" s="561" customFormat="1" ht="15.95" customHeight="1" collapsed="1">
      <c r="A43" s="923" t="s">
        <v>1415</v>
      </c>
      <c r="B43" s="923"/>
      <c r="C43" s="591">
        <f t="shared" ref="C43:H43" si="15">SUM(C44:C48)</f>
        <v>0</v>
      </c>
      <c r="D43" s="591">
        <f t="shared" si="15"/>
        <v>0</v>
      </c>
      <c r="E43" s="591">
        <f t="shared" si="15"/>
        <v>0</v>
      </c>
      <c r="F43" s="591">
        <f t="shared" si="15"/>
        <v>0</v>
      </c>
      <c r="G43" s="591">
        <f t="shared" si="15"/>
        <v>0</v>
      </c>
      <c r="H43" s="591">
        <f t="shared" si="15"/>
        <v>0</v>
      </c>
    </row>
    <row r="44" spans="1:8" hidden="1" outlineLevel="1">
      <c r="A44" s="945" t="s">
        <v>1416</v>
      </c>
      <c r="B44" s="475" t="s">
        <v>1417</v>
      </c>
      <c r="C44" s="409">
        <v>0</v>
      </c>
      <c r="D44" s="409">
        <v>0</v>
      </c>
      <c r="E44" s="408">
        <f t="shared" ref="E44:E48" si="16">+D44+C44</f>
        <v>0</v>
      </c>
      <c r="F44" s="409">
        <v>0</v>
      </c>
      <c r="G44" s="409">
        <v>0</v>
      </c>
      <c r="H44" s="408">
        <f t="shared" ref="H44:H48" si="17">+G44+F44</f>
        <v>0</v>
      </c>
    </row>
    <row r="45" spans="1:8" hidden="1" outlineLevel="1">
      <c r="A45" s="945"/>
      <c r="B45" s="475" t="s">
        <v>1418</v>
      </c>
      <c r="C45" s="407">
        <v>0</v>
      </c>
      <c r="D45" s="407">
        <v>0</v>
      </c>
      <c r="E45" s="408">
        <f t="shared" si="16"/>
        <v>0</v>
      </c>
      <c r="F45" s="409">
        <v>0</v>
      </c>
      <c r="G45" s="409">
        <v>0</v>
      </c>
      <c r="H45" s="408">
        <f t="shared" si="17"/>
        <v>0</v>
      </c>
    </row>
    <row r="46" spans="1:8" hidden="1" outlineLevel="1">
      <c r="A46" s="475" t="s">
        <v>1419</v>
      </c>
      <c r="B46" s="475" t="s">
        <v>1420</v>
      </c>
      <c r="C46" s="409">
        <v>0</v>
      </c>
      <c r="D46" s="409">
        <v>0</v>
      </c>
      <c r="E46" s="408">
        <f t="shared" si="16"/>
        <v>0</v>
      </c>
      <c r="F46" s="409">
        <v>0</v>
      </c>
      <c r="G46" s="409">
        <v>0</v>
      </c>
      <c r="H46" s="408">
        <f t="shared" si="17"/>
        <v>0</v>
      </c>
    </row>
    <row r="47" spans="1:8" ht="22.5" hidden="1" outlineLevel="1">
      <c r="A47" s="945" t="s">
        <v>1421</v>
      </c>
      <c r="B47" s="475" t="s">
        <v>1422</v>
      </c>
      <c r="C47" s="407">
        <v>0</v>
      </c>
      <c r="D47" s="407">
        <v>0</v>
      </c>
      <c r="E47" s="408">
        <f t="shared" si="16"/>
        <v>0</v>
      </c>
      <c r="F47" s="409">
        <v>0</v>
      </c>
      <c r="G47" s="409">
        <v>0</v>
      </c>
      <c r="H47" s="408">
        <f t="shared" si="17"/>
        <v>0</v>
      </c>
    </row>
    <row r="48" spans="1:8" ht="22.5" hidden="1" outlineLevel="1">
      <c r="A48" s="945"/>
      <c r="B48" s="475" t="s">
        <v>1423</v>
      </c>
      <c r="C48" s="409">
        <v>0</v>
      </c>
      <c r="D48" s="409">
        <v>0</v>
      </c>
      <c r="E48" s="408">
        <f t="shared" si="16"/>
        <v>0</v>
      </c>
      <c r="F48" s="409">
        <v>0</v>
      </c>
      <c r="G48" s="409">
        <v>0</v>
      </c>
      <c r="H48" s="408">
        <f t="shared" si="17"/>
        <v>0</v>
      </c>
    </row>
    <row r="49" spans="1:8" s="561" customFormat="1" ht="15.95" customHeight="1" collapsed="1">
      <c r="A49" s="921" t="s">
        <v>1424</v>
      </c>
      <c r="B49" s="921"/>
      <c r="C49" s="592">
        <f t="shared" ref="C49:H49" si="18">C50+C75+C91+C104+C116+C126</f>
        <v>0</v>
      </c>
      <c r="D49" s="592">
        <f t="shared" si="18"/>
        <v>2</v>
      </c>
      <c r="E49" s="592">
        <f t="shared" si="18"/>
        <v>2</v>
      </c>
      <c r="F49" s="592">
        <f t="shared" si="18"/>
        <v>0</v>
      </c>
      <c r="G49" s="592">
        <f t="shared" si="18"/>
        <v>0</v>
      </c>
      <c r="H49" s="592">
        <f t="shared" si="18"/>
        <v>0</v>
      </c>
    </row>
    <row r="50" spans="1:8" s="561" customFormat="1" ht="15.95" customHeight="1">
      <c r="A50" s="923" t="s">
        <v>1425</v>
      </c>
      <c r="B50" s="923"/>
      <c r="C50" s="590">
        <f t="shared" ref="C50:G50" si="19">SUM(C51:C74)</f>
        <v>0</v>
      </c>
      <c r="D50" s="590">
        <f t="shared" si="19"/>
        <v>0</v>
      </c>
      <c r="E50" s="590">
        <f t="shared" si="19"/>
        <v>0</v>
      </c>
      <c r="F50" s="590">
        <f t="shared" si="19"/>
        <v>0</v>
      </c>
      <c r="G50" s="590">
        <f t="shared" si="19"/>
        <v>0</v>
      </c>
      <c r="H50" s="590">
        <f t="shared" ref="H50" si="20">SUM(H51:H74)</f>
        <v>0</v>
      </c>
    </row>
    <row r="51" spans="1:8" ht="11.25" hidden="1" customHeight="1" outlineLevel="1">
      <c r="A51" s="945" t="s">
        <v>1426</v>
      </c>
      <c r="B51" s="475" t="s">
        <v>1427</v>
      </c>
      <c r="C51" s="407">
        <v>0</v>
      </c>
      <c r="D51" s="407">
        <v>0</v>
      </c>
      <c r="E51" s="408">
        <f t="shared" ref="E51:E74" si="21">+D51+C51</f>
        <v>0</v>
      </c>
      <c r="F51" s="409">
        <v>0</v>
      </c>
      <c r="G51" s="409">
        <v>0</v>
      </c>
      <c r="H51" s="412">
        <v>0</v>
      </c>
    </row>
    <row r="52" spans="1:8" hidden="1" outlineLevel="1">
      <c r="A52" s="945"/>
      <c r="B52" s="475" t="s">
        <v>1428</v>
      </c>
      <c r="C52" s="409">
        <v>0</v>
      </c>
      <c r="D52" s="409">
        <v>0</v>
      </c>
      <c r="E52" s="408">
        <f t="shared" si="21"/>
        <v>0</v>
      </c>
      <c r="F52" s="409">
        <v>0</v>
      </c>
      <c r="G52" s="409">
        <v>0</v>
      </c>
      <c r="H52" s="409">
        <v>0</v>
      </c>
    </row>
    <row r="53" spans="1:8" hidden="1" outlineLevel="1">
      <c r="A53" s="945"/>
      <c r="B53" s="475" t="s">
        <v>1429</v>
      </c>
      <c r="C53" s="407">
        <v>0</v>
      </c>
      <c r="D53" s="407">
        <v>0</v>
      </c>
      <c r="E53" s="408">
        <f t="shared" si="21"/>
        <v>0</v>
      </c>
      <c r="F53" s="409">
        <v>0</v>
      </c>
      <c r="G53" s="409">
        <v>0</v>
      </c>
      <c r="H53" s="412">
        <v>0</v>
      </c>
    </row>
    <row r="54" spans="1:8" hidden="1" outlineLevel="1">
      <c r="A54" s="945"/>
      <c r="B54" s="475" t="s">
        <v>1430</v>
      </c>
      <c r="C54" s="409">
        <v>0</v>
      </c>
      <c r="D54" s="409">
        <v>0</v>
      </c>
      <c r="E54" s="408">
        <f t="shared" si="21"/>
        <v>0</v>
      </c>
      <c r="F54" s="409">
        <v>0</v>
      </c>
      <c r="G54" s="409">
        <v>0</v>
      </c>
      <c r="H54" s="409">
        <v>0</v>
      </c>
    </row>
    <row r="55" spans="1:8" hidden="1" outlineLevel="1">
      <c r="A55" s="475" t="s">
        <v>1431</v>
      </c>
      <c r="B55" s="475" t="s">
        <v>1432</v>
      </c>
      <c r="C55" s="407">
        <v>0</v>
      </c>
      <c r="D55" s="407">
        <v>0</v>
      </c>
      <c r="E55" s="408">
        <f t="shared" si="21"/>
        <v>0</v>
      </c>
      <c r="F55" s="409">
        <v>0</v>
      </c>
      <c r="G55" s="409">
        <v>0</v>
      </c>
      <c r="H55" s="412">
        <v>0</v>
      </c>
    </row>
    <row r="56" spans="1:8" ht="22.5" hidden="1" outlineLevel="1">
      <c r="A56" s="945" t="s">
        <v>1433</v>
      </c>
      <c r="B56" s="475" t="s">
        <v>1434</v>
      </c>
      <c r="C56" s="409">
        <v>0</v>
      </c>
      <c r="D56" s="409">
        <v>0</v>
      </c>
      <c r="E56" s="408">
        <f t="shared" si="21"/>
        <v>0</v>
      </c>
      <c r="F56" s="409">
        <v>0</v>
      </c>
      <c r="G56" s="409">
        <v>0</v>
      </c>
      <c r="H56" s="409">
        <v>0</v>
      </c>
    </row>
    <row r="57" spans="1:8" ht="22.5" hidden="1" outlineLevel="1">
      <c r="A57" s="945"/>
      <c r="B57" s="475" t="s">
        <v>1435</v>
      </c>
      <c r="C57" s="407">
        <v>0</v>
      </c>
      <c r="D57" s="407">
        <v>0</v>
      </c>
      <c r="E57" s="408">
        <f t="shared" si="21"/>
        <v>0</v>
      </c>
      <c r="F57" s="409">
        <v>0</v>
      </c>
      <c r="G57" s="409">
        <v>0</v>
      </c>
      <c r="H57" s="412">
        <v>0</v>
      </c>
    </row>
    <row r="58" spans="1:8" hidden="1" outlineLevel="1">
      <c r="A58" s="945"/>
      <c r="B58" s="475" t="s">
        <v>1436</v>
      </c>
      <c r="C58" s="409">
        <v>0</v>
      </c>
      <c r="D58" s="409">
        <v>0</v>
      </c>
      <c r="E58" s="408">
        <f t="shared" si="21"/>
        <v>0</v>
      </c>
      <c r="F58" s="409">
        <v>0</v>
      </c>
      <c r="G58" s="409">
        <v>0</v>
      </c>
      <c r="H58" s="409">
        <v>0</v>
      </c>
    </row>
    <row r="59" spans="1:8" ht="11.25" hidden="1" customHeight="1" outlineLevel="1">
      <c r="A59" s="945" t="s">
        <v>1437</v>
      </c>
      <c r="B59" s="475" t="s">
        <v>1438</v>
      </c>
      <c r="C59" s="407">
        <v>0</v>
      </c>
      <c r="D59" s="407">
        <v>0</v>
      </c>
      <c r="E59" s="408">
        <f t="shared" si="21"/>
        <v>0</v>
      </c>
      <c r="F59" s="409">
        <v>0</v>
      </c>
      <c r="G59" s="409">
        <v>0</v>
      </c>
      <c r="H59" s="412">
        <v>0</v>
      </c>
    </row>
    <row r="60" spans="1:8" hidden="1" outlineLevel="1">
      <c r="A60" s="945"/>
      <c r="B60" s="475" t="s">
        <v>1439</v>
      </c>
      <c r="C60" s="409">
        <v>0</v>
      </c>
      <c r="D60" s="409">
        <v>0</v>
      </c>
      <c r="E60" s="408">
        <f t="shared" si="21"/>
        <v>0</v>
      </c>
      <c r="F60" s="409">
        <v>0</v>
      </c>
      <c r="G60" s="409">
        <v>0</v>
      </c>
      <c r="H60" s="409">
        <v>0</v>
      </c>
    </row>
    <row r="61" spans="1:8" hidden="1" outlineLevel="1">
      <c r="A61" s="945"/>
      <c r="B61" s="475" t="s">
        <v>1440</v>
      </c>
      <c r="C61" s="407">
        <v>0</v>
      </c>
      <c r="D61" s="407">
        <v>0</v>
      </c>
      <c r="E61" s="408">
        <f t="shared" si="21"/>
        <v>0</v>
      </c>
      <c r="F61" s="409">
        <v>0</v>
      </c>
      <c r="G61" s="409">
        <v>0</v>
      </c>
      <c r="H61" s="412">
        <v>0</v>
      </c>
    </row>
    <row r="62" spans="1:8" hidden="1" outlineLevel="1">
      <c r="A62" s="945"/>
      <c r="B62" s="475" t="s">
        <v>1441</v>
      </c>
      <c r="C62" s="409">
        <v>0</v>
      </c>
      <c r="D62" s="409">
        <v>0</v>
      </c>
      <c r="E62" s="408">
        <f t="shared" si="21"/>
        <v>0</v>
      </c>
      <c r="F62" s="409">
        <v>0</v>
      </c>
      <c r="G62" s="409">
        <v>0</v>
      </c>
      <c r="H62" s="409">
        <v>0</v>
      </c>
    </row>
    <row r="63" spans="1:8" hidden="1" outlineLevel="1">
      <c r="A63" s="945"/>
      <c r="B63" s="475" t="s">
        <v>1442</v>
      </c>
      <c r="C63" s="407">
        <v>0</v>
      </c>
      <c r="D63" s="407">
        <v>0</v>
      </c>
      <c r="E63" s="408">
        <f t="shared" si="21"/>
        <v>0</v>
      </c>
      <c r="F63" s="409">
        <v>0</v>
      </c>
      <c r="G63" s="409">
        <v>0</v>
      </c>
      <c r="H63" s="412">
        <v>0</v>
      </c>
    </row>
    <row r="64" spans="1:8" ht="22.5" hidden="1" outlineLevel="1">
      <c r="A64" s="945"/>
      <c r="B64" s="475" t="s">
        <v>1443</v>
      </c>
      <c r="C64" s="409">
        <v>0</v>
      </c>
      <c r="D64" s="409">
        <v>0</v>
      </c>
      <c r="E64" s="408">
        <f t="shared" si="21"/>
        <v>0</v>
      </c>
      <c r="F64" s="409">
        <v>0</v>
      </c>
      <c r="G64" s="409">
        <v>0</v>
      </c>
      <c r="H64" s="409">
        <v>0</v>
      </c>
    </row>
    <row r="65" spans="1:8" ht="22.5" hidden="1" outlineLevel="1">
      <c r="A65" s="945"/>
      <c r="B65" s="475" t="s">
        <v>1444</v>
      </c>
      <c r="C65" s="407">
        <v>0</v>
      </c>
      <c r="D65" s="407">
        <v>0</v>
      </c>
      <c r="E65" s="408">
        <f t="shared" si="21"/>
        <v>0</v>
      </c>
      <c r="F65" s="409">
        <v>0</v>
      </c>
      <c r="G65" s="409">
        <v>0</v>
      </c>
      <c r="H65" s="412">
        <v>0</v>
      </c>
    </row>
    <row r="66" spans="1:8" hidden="1" outlineLevel="1">
      <c r="A66" s="945" t="s">
        <v>1445</v>
      </c>
      <c r="B66" s="475" t="s">
        <v>1446</v>
      </c>
      <c r="C66" s="409">
        <v>0</v>
      </c>
      <c r="D66" s="409">
        <v>0</v>
      </c>
      <c r="E66" s="408">
        <f t="shared" si="21"/>
        <v>0</v>
      </c>
      <c r="F66" s="409">
        <v>0</v>
      </c>
      <c r="G66" s="409">
        <v>0</v>
      </c>
      <c r="H66" s="409">
        <v>0</v>
      </c>
    </row>
    <row r="67" spans="1:8" hidden="1" outlineLevel="1">
      <c r="A67" s="945"/>
      <c r="B67" s="475" t="s">
        <v>1447</v>
      </c>
      <c r="C67" s="407">
        <v>0</v>
      </c>
      <c r="D67" s="407">
        <v>0</v>
      </c>
      <c r="E67" s="408">
        <f t="shared" si="21"/>
        <v>0</v>
      </c>
      <c r="F67" s="409">
        <v>0</v>
      </c>
      <c r="G67" s="409">
        <v>0</v>
      </c>
      <c r="H67" s="412">
        <v>0</v>
      </c>
    </row>
    <row r="68" spans="1:8" hidden="1" outlineLevel="1">
      <c r="A68" s="945"/>
      <c r="B68" s="475" t="s">
        <v>1448</v>
      </c>
      <c r="C68" s="409">
        <v>0</v>
      </c>
      <c r="D68" s="409">
        <v>0</v>
      </c>
      <c r="E68" s="408">
        <f t="shared" si="21"/>
        <v>0</v>
      </c>
      <c r="F68" s="409">
        <v>0</v>
      </c>
      <c r="G68" s="409">
        <v>0</v>
      </c>
      <c r="H68" s="409">
        <v>0</v>
      </c>
    </row>
    <row r="69" spans="1:8" ht="11.25" hidden="1" customHeight="1" outlineLevel="1">
      <c r="A69" s="945" t="s">
        <v>1449</v>
      </c>
      <c r="B69" s="475" t="s">
        <v>1450</v>
      </c>
      <c r="C69" s="407">
        <v>0</v>
      </c>
      <c r="D69" s="407">
        <v>0</v>
      </c>
      <c r="E69" s="408">
        <f t="shared" si="21"/>
        <v>0</v>
      </c>
      <c r="F69" s="409">
        <v>0</v>
      </c>
      <c r="G69" s="409">
        <v>0</v>
      </c>
      <c r="H69" s="412">
        <v>0</v>
      </c>
    </row>
    <row r="70" spans="1:8" hidden="1" outlineLevel="1">
      <c r="A70" s="945"/>
      <c r="B70" s="475" t="s">
        <v>1451</v>
      </c>
      <c r="C70" s="409">
        <v>0</v>
      </c>
      <c r="D70" s="409">
        <v>0</v>
      </c>
      <c r="E70" s="408">
        <f t="shared" si="21"/>
        <v>0</v>
      </c>
      <c r="F70" s="409">
        <v>0</v>
      </c>
      <c r="G70" s="409">
        <v>0</v>
      </c>
      <c r="H70" s="409">
        <v>0</v>
      </c>
    </row>
    <row r="71" spans="1:8" hidden="1" outlineLevel="1">
      <c r="A71" s="945"/>
      <c r="B71" s="475" t="s">
        <v>1452</v>
      </c>
      <c r="C71" s="407">
        <v>0</v>
      </c>
      <c r="D71" s="407">
        <v>0</v>
      </c>
      <c r="E71" s="408">
        <f t="shared" si="21"/>
        <v>0</v>
      </c>
      <c r="F71" s="409">
        <v>0</v>
      </c>
      <c r="G71" s="409">
        <v>0</v>
      </c>
      <c r="H71" s="412">
        <v>0</v>
      </c>
    </row>
    <row r="72" spans="1:8" hidden="1" outlineLevel="1">
      <c r="A72" s="945"/>
      <c r="B72" s="475" t="s">
        <v>1453</v>
      </c>
      <c r="C72" s="409">
        <v>0</v>
      </c>
      <c r="D72" s="409">
        <v>0</v>
      </c>
      <c r="E72" s="408">
        <f t="shared" si="21"/>
        <v>0</v>
      </c>
      <c r="F72" s="409">
        <v>0</v>
      </c>
      <c r="G72" s="409">
        <v>0</v>
      </c>
      <c r="H72" s="409">
        <v>0</v>
      </c>
    </row>
    <row r="73" spans="1:8" hidden="1" outlineLevel="1">
      <c r="A73" s="945"/>
      <c r="B73" s="475" t="s">
        <v>1454</v>
      </c>
      <c r="C73" s="407">
        <v>0</v>
      </c>
      <c r="D73" s="407">
        <v>0</v>
      </c>
      <c r="E73" s="408">
        <f t="shared" si="21"/>
        <v>0</v>
      </c>
      <c r="F73" s="409">
        <v>0</v>
      </c>
      <c r="G73" s="409">
        <v>0</v>
      </c>
      <c r="H73" s="412">
        <v>0</v>
      </c>
    </row>
    <row r="74" spans="1:8" hidden="1" outlineLevel="1">
      <c r="A74" s="945"/>
      <c r="B74" s="475" t="s">
        <v>1455</v>
      </c>
      <c r="C74" s="409">
        <v>0</v>
      </c>
      <c r="D74" s="409">
        <v>0</v>
      </c>
      <c r="E74" s="408">
        <f t="shared" si="21"/>
        <v>0</v>
      </c>
      <c r="F74" s="409">
        <v>0</v>
      </c>
      <c r="G74" s="409">
        <v>0</v>
      </c>
      <c r="H74" s="409">
        <v>0</v>
      </c>
    </row>
    <row r="75" spans="1:8" s="561" customFormat="1" ht="15.95" customHeight="1" collapsed="1">
      <c r="A75" s="923" t="s">
        <v>1456</v>
      </c>
      <c r="B75" s="923"/>
      <c r="C75" s="590">
        <f t="shared" ref="C75:H75" si="22">SUM(C76:C90)</f>
        <v>0</v>
      </c>
      <c r="D75" s="590">
        <f t="shared" si="22"/>
        <v>1</v>
      </c>
      <c r="E75" s="590">
        <f t="shared" si="22"/>
        <v>1</v>
      </c>
      <c r="F75" s="590">
        <f t="shared" si="22"/>
        <v>0</v>
      </c>
      <c r="G75" s="590">
        <f t="shared" si="22"/>
        <v>0</v>
      </c>
      <c r="H75" s="590">
        <f t="shared" si="22"/>
        <v>0</v>
      </c>
    </row>
    <row r="76" spans="1:8" hidden="1" outlineLevel="1">
      <c r="A76" s="945" t="s">
        <v>1457</v>
      </c>
      <c r="B76" s="475" t="s">
        <v>1458</v>
      </c>
      <c r="C76" s="407">
        <v>0</v>
      </c>
      <c r="D76" s="407">
        <v>0</v>
      </c>
      <c r="E76" s="408">
        <f t="shared" ref="E76:E90" si="23">+D76+C76</f>
        <v>0</v>
      </c>
      <c r="F76" s="409">
        <v>0</v>
      </c>
      <c r="G76" s="409">
        <v>0</v>
      </c>
      <c r="H76" s="412">
        <v>0</v>
      </c>
    </row>
    <row r="77" spans="1:8" hidden="1" outlineLevel="1">
      <c r="A77" s="945"/>
      <c r="B77" s="475" t="s">
        <v>1459</v>
      </c>
      <c r="C77" s="409">
        <v>0</v>
      </c>
      <c r="D77" s="409">
        <v>0</v>
      </c>
      <c r="E77" s="408">
        <f t="shared" si="23"/>
        <v>0</v>
      </c>
      <c r="F77" s="409">
        <v>0</v>
      </c>
      <c r="G77" s="409">
        <v>0</v>
      </c>
      <c r="H77" s="409">
        <v>0</v>
      </c>
    </row>
    <row r="78" spans="1:8" ht="22.5" hidden="1" outlineLevel="1">
      <c r="A78" s="945" t="s">
        <v>1460</v>
      </c>
      <c r="B78" s="475" t="s">
        <v>1461</v>
      </c>
      <c r="C78" s="407">
        <v>0</v>
      </c>
      <c r="D78" s="407">
        <v>0</v>
      </c>
      <c r="E78" s="408">
        <f t="shared" si="23"/>
        <v>0</v>
      </c>
      <c r="F78" s="409">
        <v>0</v>
      </c>
      <c r="G78" s="409">
        <v>0</v>
      </c>
      <c r="H78" s="412">
        <v>0</v>
      </c>
    </row>
    <row r="79" spans="1:8" ht="22.5" hidden="1" outlineLevel="1">
      <c r="A79" s="945"/>
      <c r="B79" s="475" t="s">
        <v>1462</v>
      </c>
      <c r="C79" s="409">
        <v>0</v>
      </c>
      <c r="D79" s="409">
        <v>0</v>
      </c>
      <c r="E79" s="408">
        <f t="shared" si="23"/>
        <v>0</v>
      </c>
      <c r="F79" s="409">
        <v>0</v>
      </c>
      <c r="G79" s="409">
        <v>0</v>
      </c>
      <c r="H79" s="409">
        <v>0</v>
      </c>
    </row>
    <row r="80" spans="1:8" ht="22.5" hidden="1" outlineLevel="1">
      <c r="A80" s="475" t="s">
        <v>1463</v>
      </c>
      <c r="B80" s="475" t="s">
        <v>1464</v>
      </c>
      <c r="C80" s="407">
        <v>0</v>
      </c>
      <c r="D80" s="407">
        <v>0</v>
      </c>
      <c r="E80" s="408">
        <f t="shared" si="23"/>
        <v>0</v>
      </c>
      <c r="F80" s="409">
        <v>0</v>
      </c>
      <c r="G80" s="409">
        <v>0</v>
      </c>
      <c r="H80" s="412">
        <v>0</v>
      </c>
    </row>
    <row r="81" spans="1:8" hidden="1" outlineLevel="1">
      <c r="A81" s="475" t="s">
        <v>1465</v>
      </c>
      <c r="B81" s="475" t="s">
        <v>1466</v>
      </c>
      <c r="C81" s="409">
        <v>0</v>
      </c>
      <c r="D81" s="409">
        <v>0</v>
      </c>
      <c r="E81" s="408">
        <f t="shared" si="23"/>
        <v>0</v>
      </c>
      <c r="F81" s="409">
        <v>0</v>
      </c>
      <c r="G81" s="409">
        <v>0</v>
      </c>
      <c r="H81" s="409">
        <v>0</v>
      </c>
    </row>
    <row r="82" spans="1:8" hidden="1" outlineLevel="1">
      <c r="A82" s="475" t="s">
        <v>1467</v>
      </c>
      <c r="B82" s="475" t="s">
        <v>1468</v>
      </c>
      <c r="C82" s="407">
        <v>0</v>
      </c>
      <c r="D82" s="407">
        <v>0</v>
      </c>
      <c r="E82" s="408">
        <f t="shared" si="23"/>
        <v>0</v>
      </c>
      <c r="F82" s="409">
        <v>0</v>
      </c>
      <c r="G82" s="409">
        <v>0</v>
      </c>
      <c r="H82" s="412">
        <v>0</v>
      </c>
    </row>
    <row r="83" spans="1:8" ht="11.25" hidden="1" customHeight="1" outlineLevel="1">
      <c r="A83" s="945" t="s">
        <v>1469</v>
      </c>
      <c r="B83" s="475" t="s">
        <v>1470</v>
      </c>
      <c r="C83" s="409">
        <v>0</v>
      </c>
      <c r="D83" s="409">
        <v>0</v>
      </c>
      <c r="E83" s="408">
        <f t="shared" si="23"/>
        <v>0</v>
      </c>
      <c r="F83" s="409">
        <v>0</v>
      </c>
      <c r="G83" s="409">
        <v>0</v>
      </c>
      <c r="H83" s="409">
        <v>0</v>
      </c>
    </row>
    <row r="84" spans="1:8" hidden="1" outlineLevel="1">
      <c r="A84" s="945"/>
      <c r="B84" s="475" t="s">
        <v>1471</v>
      </c>
      <c r="C84" s="407">
        <v>0</v>
      </c>
      <c r="D84" s="407">
        <v>0</v>
      </c>
      <c r="E84" s="408">
        <f t="shared" si="23"/>
        <v>0</v>
      </c>
      <c r="F84" s="409">
        <v>0</v>
      </c>
      <c r="G84" s="409">
        <v>0</v>
      </c>
      <c r="H84" s="412">
        <v>0</v>
      </c>
    </row>
    <row r="85" spans="1:8" ht="22.5" hidden="1" outlineLevel="1">
      <c r="A85" s="945"/>
      <c r="B85" s="475" t="s">
        <v>1472</v>
      </c>
      <c r="C85" s="409">
        <v>0</v>
      </c>
      <c r="D85" s="409">
        <v>0</v>
      </c>
      <c r="E85" s="408">
        <f t="shared" si="23"/>
        <v>0</v>
      </c>
      <c r="F85" s="409">
        <v>0</v>
      </c>
      <c r="G85" s="409">
        <v>0</v>
      </c>
      <c r="H85" s="409">
        <v>0</v>
      </c>
    </row>
    <row r="86" spans="1:8" hidden="1" outlineLevel="1">
      <c r="A86" s="945"/>
      <c r="B86" s="475" t="s">
        <v>1473</v>
      </c>
      <c r="C86" s="407">
        <v>0</v>
      </c>
      <c r="D86" s="407">
        <v>0</v>
      </c>
      <c r="E86" s="408">
        <f t="shared" si="23"/>
        <v>0</v>
      </c>
      <c r="F86" s="409">
        <v>0</v>
      </c>
      <c r="G86" s="409">
        <v>0</v>
      </c>
      <c r="H86" s="412">
        <v>0</v>
      </c>
    </row>
    <row r="87" spans="1:8" hidden="1" outlineLevel="1">
      <c r="A87" s="945"/>
      <c r="B87" s="475" t="s">
        <v>1474</v>
      </c>
      <c r="C87" s="409">
        <v>0</v>
      </c>
      <c r="D87" s="409">
        <v>0</v>
      </c>
      <c r="E87" s="408">
        <f t="shared" si="23"/>
        <v>0</v>
      </c>
      <c r="F87" s="409">
        <v>0</v>
      </c>
      <c r="G87" s="409">
        <v>0</v>
      </c>
      <c r="H87" s="409">
        <v>0</v>
      </c>
    </row>
    <row r="88" spans="1:8" hidden="1" outlineLevel="1">
      <c r="A88" s="945"/>
      <c r="B88" s="475" t="s">
        <v>1475</v>
      </c>
      <c r="C88" s="407">
        <v>0</v>
      </c>
      <c r="D88" s="407">
        <v>0</v>
      </c>
      <c r="E88" s="408">
        <f t="shared" si="23"/>
        <v>0</v>
      </c>
      <c r="F88" s="409">
        <v>0</v>
      </c>
      <c r="G88" s="409">
        <v>0</v>
      </c>
      <c r="H88" s="412">
        <v>0</v>
      </c>
    </row>
    <row r="89" spans="1:8" hidden="1" outlineLevel="1">
      <c r="A89" s="945"/>
      <c r="B89" s="475" t="s">
        <v>1476</v>
      </c>
      <c r="C89" s="409">
        <v>0</v>
      </c>
      <c r="D89" s="409">
        <v>0</v>
      </c>
      <c r="E89" s="408">
        <f t="shared" si="23"/>
        <v>0</v>
      </c>
      <c r="F89" s="409">
        <v>0</v>
      </c>
      <c r="G89" s="409">
        <v>0</v>
      </c>
      <c r="H89" s="409">
        <v>0</v>
      </c>
    </row>
    <row r="90" spans="1:8" ht="22.5" hidden="1" outlineLevel="1">
      <c r="A90" s="945"/>
      <c r="B90" s="475" t="s">
        <v>1477</v>
      </c>
      <c r="C90" s="407">
        <v>0</v>
      </c>
      <c r="D90" s="407">
        <v>1</v>
      </c>
      <c r="E90" s="408">
        <f t="shared" si="23"/>
        <v>1</v>
      </c>
      <c r="F90" s="409">
        <v>0</v>
      </c>
      <c r="G90" s="409">
        <v>0</v>
      </c>
      <c r="H90" s="412">
        <v>0</v>
      </c>
    </row>
    <row r="91" spans="1:8" s="561" customFormat="1" ht="15.95" customHeight="1" collapsed="1">
      <c r="A91" s="923" t="s">
        <v>1478</v>
      </c>
      <c r="B91" s="923"/>
      <c r="C91" s="591">
        <f t="shared" ref="C91:H91" si="24">SUM(C92:C103)</f>
        <v>0</v>
      </c>
      <c r="D91" s="591">
        <f t="shared" si="24"/>
        <v>0</v>
      </c>
      <c r="E91" s="591">
        <f t="shared" si="24"/>
        <v>0</v>
      </c>
      <c r="F91" s="591">
        <f t="shared" si="24"/>
        <v>0</v>
      </c>
      <c r="G91" s="591">
        <f t="shared" si="24"/>
        <v>0</v>
      </c>
      <c r="H91" s="591">
        <f t="shared" si="24"/>
        <v>0</v>
      </c>
    </row>
    <row r="92" spans="1:8" ht="22.5" hidden="1" outlineLevel="1">
      <c r="A92" s="475" t="s">
        <v>1479</v>
      </c>
      <c r="B92" s="475" t="s">
        <v>1480</v>
      </c>
      <c r="C92" s="409">
        <v>0</v>
      </c>
      <c r="D92" s="410">
        <v>0</v>
      </c>
      <c r="E92" s="408">
        <f t="shared" ref="E92:E103" si="25">+D92+C92</f>
        <v>0</v>
      </c>
      <c r="F92" s="409">
        <v>0</v>
      </c>
      <c r="G92" s="409">
        <v>0</v>
      </c>
      <c r="H92" s="410">
        <f>+G92+F92</f>
        <v>0</v>
      </c>
    </row>
    <row r="93" spans="1:8" hidden="1" outlineLevel="1">
      <c r="A93" s="475" t="s">
        <v>1481</v>
      </c>
      <c r="B93" s="475" t="s">
        <v>1482</v>
      </c>
      <c r="C93" s="407">
        <v>0</v>
      </c>
      <c r="D93" s="411">
        <v>0</v>
      </c>
      <c r="E93" s="408">
        <f t="shared" si="25"/>
        <v>0</v>
      </c>
      <c r="F93" s="409">
        <v>0</v>
      </c>
      <c r="G93" s="409">
        <v>0</v>
      </c>
      <c r="H93" s="410">
        <f t="shared" ref="H93:H147" si="26">+G93+F93</f>
        <v>0</v>
      </c>
    </row>
    <row r="94" spans="1:8" hidden="1" outlineLevel="1">
      <c r="A94" s="475" t="s">
        <v>1483</v>
      </c>
      <c r="B94" s="475" t="s">
        <v>1484</v>
      </c>
      <c r="C94" s="409">
        <v>0</v>
      </c>
      <c r="D94" s="409">
        <v>0</v>
      </c>
      <c r="E94" s="408">
        <f t="shared" si="25"/>
        <v>0</v>
      </c>
      <c r="F94" s="409">
        <v>0</v>
      </c>
      <c r="G94" s="409">
        <v>0</v>
      </c>
      <c r="H94" s="410">
        <f t="shared" si="26"/>
        <v>0</v>
      </c>
    </row>
    <row r="95" spans="1:8" ht="11.25" hidden="1" customHeight="1" outlineLevel="1">
      <c r="A95" s="945" t="s">
        <v>1485</v>
      </c>
      <c r="B95" s="475" t="s">
        <v>1486</v>
      </c>
      <c r="C95" s="407">
        <v>0</v>
      </c>
      <c r="D95" s="407">
        <v>0</v>
      </c>
      <c r="E95" s="408">
        <f t="shared" si="25"/>
        <v>0</v>
      </c>
      <c r="F95" s="409">
        <v>0</v>
      </c>
      <c r="G95" s="409">
        <v>0</v>
      </c>
      <c r="H95" s="410">
        <f t="shared" si="26"/>
        <v>0</v>
      </c>
    </row>
    <row r="96" spans="1:8" hidden="1" outlineLevel="1">
      <c r="A96" s="945"/>
      <c r="B96" s="475" t="s">
        <v>1487</v>
      </c>
      <c r="C96" s="409">
        <v>0</v>
      </c>
      <c r="D96" s="409">
        <v>0</v>
      </c>
      <c r="E96" s="408">
        <f t="shared" si="25"/>
        <v>0</v>
      </c>
      <c r="F96" s="409">
        <v>0</v>
      </c>
      <c r="G96" s="409">
        <v>0</v>
      </c>
      <c r="H96" s="410">
        <f t="shared" si="26"/>
        <v>0</v>
      </c>
    </row>
    <row r="97" spans="1:8" ht="11.25" hidden="1" customHeight="1" outlineLevel="1">
      <c r="A97" s="945" t="s">
        <v>1488</v>
      </c>
      <c r="B97" s="475" t="s">
        <v>1489</v>
      </c>
      <c r="C97" s="407">
        <v>0</v>
      </c>
      <c r="D97" s="407">
        <v>0</v>
      </c>
      <c r="E97" s="408">
        <f t="shared" si="25"/>
        <v>0</v>
      </c>
      <c r="F97" s="409">
        <v>0</v>
      </c>
      <c r="G97" s="409">
        <v>0</v>
      </c>
      <c r="H97" s="410">
        <f t="shared" si="26"/>
        <v>0</v>
      </c>
    </row>
    <row r="98" spans="1:8" hidden="1" outlineLevel="1">
      <c r="A98" s="945"/>
      <c r="B98" s="475" t="s">
        <v>1490</v>
      </c>
      <c r="C98" s="409">
        <v>0</v>
      </c>
      <c r="D98" s="409">
        <v>0</v>
      </c>
      <c r="E98" s="408">
        <f t="shared" si="25"/>
        <v>0</v>
      </c>
      <c r="F98" s="409">
        <v>0</v>
      </c>
      <c r="G98" s="409">
        <v>0</v>
      </c>
      <c r="H98" s="410">
        <f t="shared" si="26"/>
        <v>0</v>
      </c>
    </row>
    <row r="99" spans="1:8" hidden="1" outlineLevel="1">
      <c r="A99" s="945"/>
      <c r="B99" s="475" t="s">
        <v>1491</v>
      </c>
      <c r="C99" s="407">
        <v>0</v>
      </c>
      <c r="D99" s="407">
        <v>0</v>
      </c>
      <c r="E99" s="408">
        <f t="shared" si="25"/>
        <v>0</v>
      </c>
      <c r="F99" s="409">
        <v>0</v>
      </c>
      <c r="G99" s="409">
        <v>0</v>
      </c>
      <c r="H99" s="410">
        <f t="shared" si="26"/>
        <v>0</v>
      </c>
    </row>
    <row r="100" spans="1:8" hidden="1" outlineLevel="1">
      <c r="A100" s="945"/>
      <c r="B100" s="475" t="s">
        <v>1492</v>
      </c>
      <c r="C100" s="409">
        <v>0</v>
      </c>
      <c r="D100" s="409">
        <v>0</v>
      </c>
      <c r="E100" s="408">
        <f t="shared" si="25"/>
        <v>0</v>
      </c>
      <c r="F100" s="409">
        <v>0</v>
      </c>
      <c r="G100" s="409">
        <v>0</v>
      </c>
      <c r="H100" s="410">
        <f t="shared" si="26"/>
        <v>0</v>
      </c>
    </row>
    <row r="101" spans="1:8" hidden="1" outlineLevel="1">
      <c r="A101" s="945"/>
      <c r="B101" s="475" t="s">
        <v>1493</v>
      </c>
      <c r="C101" s="407">
        <v>0</v>
      </c>
      <c r="D101" s="407">
        <v>0</v>
      </c>
      <c r="E101" s="408">
        <f t="shared" si="25"/>
        <v>0</v>
      </c>
      <c r="F101" s="409">
        <v>0</v>
      </c>
      <c r="G101" s="409">
        <v>0</v>
      </c>
      <c r="H101" s="410">
        <f t="shared" si="26"/>
        <v>0</v>
      </c>
    </row>
    <row r="102" spans="1:8" hidden="1" outlineLevel="1">
      <c r="A102" s="945"/>
      <c r="B102" s="475" t="s">
        <v>1494</v>
      </c>
      <c r="C102" s="409">
        <v>0</v>
      </c>
      <c r="D102" s="409">
        <v>0</v>
      </c>
      <c r="E102" s="408">
        <f t="shared" si="25"/>
        <v>0</v>
      </c>
      <c r="F102" s="409">
        <v>0</v>
      </c>
      <c r="G102" s="409">
        <v>0</v>
      </c>
      <c r="H102" s="410">
        <f t="shared" si="26"/>
        <v>0</v>
      </c>
    </row>
    <row r="103" spans="1:8" ht="22.5" hidden="1" outlineLevel="1">
      <c r="A103" s="945"/>
      <c r="B103" s="475" t="s">
        <v>1495</v>
      </c>
      <c r="C103" s="407">
        <v>0</v>
      </c>
      <c r="D103" s="407">
        <v>0</v>
      </c>
      <c r="E103" s="408">
        <f t="shared" si="25"/>
        <v>0</v>
      </c>
      <c r="F103" s="409">
        <v>0</v>
      </c>
      <c r="G103" s="409">
        <v>0</v>
      </c>
      <c r="H103" s="410">
        <f t="shared" si="26"/>
        <v>0</v>
      </c>
    </row>
    <row r="104" spans="1:8" s="561" customFormat="1" ht="15.95" customHeight="1" collapsed="1">
      <c r="A104" s="923" t="s">
        <v>1496</v>
      </c>
      <c r="B104" s="923"/>
      <c r="C104" s="591">
        <f t="shared" ref="C104:H104" si="27">SUM(C105:C115)</f>
        <v>0</v>
      </c>
      <c r="D104" s="591">
        <f t="shared" si="27"/>
        <v>1</v>
      </c>
      <c r="E104" s="591">
        <f t="shared" si="27"/>
        <v>1</v>
      </c>
      <c r="F104" s="591">
        <f t="shared" si="27"/>
        <v>0</v>
      </c>
      <c r="G104" s="591">
        <f t="shared" si="27"/>
        <v>0</v>
      </c>
      <c r="H104" s="591">
        <f t="shared" si="27"/>
        <v>0</v>
      </c>
    </row>
    <row r="105" spans="1:8" ht="11.25" hidden="1" customHeight="1" outlineLevel="1">
      <c r="A105" s="945" t="s">
        <v>1497</v>
      </c>
      <c r="B105" s="475" t="s">
        <v>1498</v>
      </c>
      <c r="C105" s="409">
        <v>0</v>
      </c>
      <c r="D105" s="409">
        <v>0</v>
      </c>
      <c r="E105" s="408">
        <f t="shared" ref="E105:E115" si="28">+D105+C105</f>
        <v>0</v>
      </c>
      <c r="F105" s="409">
        <v>0</v>
      </c>
      <c r="G105" s="409">
        <v>0</v>
      </c>
      <c r="H105" s="410">
        <f t="shared" si="26"/>
        <v>0</v>
      </c>
    </row>
    <row r="106" spans="1:8" hidden="1" outlineLevel="1">
      <c r="A106" s="945"/>
      <c r="B106" s="475" t="s">
        <v>1499</v>
      </c>
      <c r="C106" s="407">
        <v>0</v>
      </c>
      <c r="D106" s="407">
        <v>0</v>
      </c>
      <c r="E106" s="408">
        <f t="shared" si="28"/>
        <v>0</v>
      </c>
      <c r="F106" s="409">
        <v>0</v>
      </c>
      <c r="G106" s="409">
        <v>0</v>
      </c>
      <c r="H106" s="410">
        <f t="shared" si="26"/>
        <v>0</v>
      </c>
    </row>
    <row r="107" spans="1:8" hidden="1" outlineLevel="1">
      <c r="A107" s="945"/>
      <c r="B107" s="475" t="s">
        <v>1500</v>
      </c>
      <c r="C107" s="409">
        <v>0</v>
      </c>
      <c r="D107" s="409">
        <v>0</v>
      </c>
      <c r="E107" s="408">
        <f t="shared" si="28"/>
        <v>0</v>
      </c>
      <c r="F107" s="409">
        <v>0</v>
      </c>
      <c r="G107" s="409">
        <v>0</v>
      </c>
      <c r="H107" s="410">
        <f t="shared" si="26"/>
        <v>0</v>
      </c>
    </row>
    <row r="108" spans="1:8" ht="11.25" hidden="1" customHeight="1" outlineLevel="1">
      <c r="A108" s="945" t="s">
        <v>1501</v>
      </c>
      <c r="B108" s="475" t="s">
        <v>1502</v>
      </c>
      <c r="C108" s="411">
        <v>0</v>
      </c>
      <c r="D108" s="407">
        <v>1</v>
      </c>
      <c r="E108" s="408">
        <f t="shared" si="28"/>
        <v>1</v>
      </c>
      <c r="F108" s="409">
        <v>0</v>
      </c>
      <c r="G108" s="409">
        <v>0</v>
      </c>
      <c r="H108" s="410">
        <f t="shared" si="26"/>
        <v>0</v>
      </c>
    </row>
    <row r="109" spans="1:8" ht="22.5" hidden="1" outlineLevel="1">
      <c r="A109" s="945"/>
      <c r="B109" s="475" t="s">
        <v>1503</v>
      </c>
      <c r="C109" s="409">
        <v>0</v>
      </c>
      <c r="D109" s="409">
        <v>0</v>
      </c>
      <c r="E109" s="408">
        <f t="shared" si="28"/>
        <v>0</v>
      </c>
      <c r="F109" s="409">
        <v>0</v>
      </c>
      <c r="G109" s="409">
        <v>0</v>
      </c>
      <c r="H109" s="410">
        <f t="shared" si="26"/>
        <v>0</v>
      </c>
    </row>
    <row r="110" spans="1:8" ht="22.5" hidden="1" outlineLevel="1">
      <c r="A110" s="945"/>
      <c r="B110" s="475" t="s">
        <v>1504</v>
      </c>
      <c r="C110" s="407">
        <v>0</v>
      </c>
      <c r="D110" s="407">
        <v>0</v>
      </c>
      <c r="E110" s="408">
        <f t="shared" si="28"/>
        <v>0</v>
      </c>
      <c r="F110" s="409">
        <v>0</v>
      </c>
      <c r="G110" s="409">
        <v>0</v>
      </c>
      <c r="H110" s="410">
        <f t="shared" si="26"/>
        <v>0</v>
      </c>
    </row>
    <row r="111" spans="1:8" ht="22.5" hidden="1" outlineLevel="1">
      <c r="A111" s="945"/>
      <c r="B111" s="475" t="s">
        <v>1505</v>
      </c>
      <c r="C111" s="409">
        <v>0</v>
      </c>
      <c r="D111" s="409">
        <v>0</v>
      </c>
      <c r="E111" s="408">
        <f t="shared" si="28"/>
        <v>0</v>
      </c>
      <c r="F111" s="409">
        <v>0</v>
      </c>
      <c r="G111" s="409">
        <v>0</v>
      </c>
      <c r="H111" s="410">
        <f t="shared" si="26"/>
        <v>0</v>
      </c>
    </row>
    <row r="112" spans="1:8" ht="22.5" hidden="1" outlineLevel="1">
      <c r="A112" s="945" t="s">
        <v>1506</v>
      </c>
      <c r="B112" s="475" t="s">
        <v>1507</v>
      </c>
      <c r="C112" s="407">
        <v>0</v>
      </c>
      <c r="D112" s="407">
        <v>0</v>
      </c>
      <c r="E112" s="408">
        <f t="shared" si="28"/>
        <v>0</v>
      </c>
      <c r="F112" s="409">
        <v>0</v>
      </c>
      <c r="G112" s="409">
        <v>0</v>
      </c>
      <c r="H112" s="410">
        <f t="shared" si="26"/>
        <v>0</v>
      </c>
    </row>
    <row r="113" spans="1:8" ht="22.5" hidden="1" outlineLevel="1">
      <c r="A113" s="945"/>
      <c r="B113" s="475" t="s">
        <v>1508</v>
      </c>
      <c r="C113" s="409">
        <v>0</v>
      </c>
      <c r="D113" s="409">
        <v>0</v>
      </c>
      <c r="E113" s="408">
        <f t="shared" si="28"/>
        <v>0</v>
      </c>
      <c r="F113" s="409">
        <v>0</v>
      </c>
      <c r="G113" s="409">
        <v>0</v>
      </c>
      <c r="H113" s="410">
        <f t="shared" si="26"/>
        <v>0</v>
      </c>
    </row>
    <row r="114" spans="1:8" ht="22.5" hidden="1" outlineLevel="1">
      <c r="A114" s="945"/>
      <c r="B114" s="475" t="s">
        <v>1509</v>
      </c>
      <c r="C114" s="407">
        <v>0</v>
      </c>
      <c r="D114" s="407">
        <v>0</v>
      </c>
      <c r="E114" s="408">
        <f t="shared" si="28"/>
        <v>0</v>
      </c>
      <c r="F114" s="409">
        <v>0</v>
      </c>
      <c r="G114" s="409">
        <v>0</v>
      </c>
      <c r="H114" s="410">
        <f t="shared" si="26"/>
        <v>0</v>
      </c>
    </row>
    <row r="115" spans="1:8" ht="22.5" hidden="1" outlineLevel="1">
      <c r="A115" s="945"/>
      <c r="B115" s="475" t="s">
        <v>1510</v>
      </c>
      <c r="C115" s="409">
        <v>0</v>
      </c>
      <c r="D115" s="409">
        <v>0</v>
      </c>
      <c r="E115" s="408">
        <f t="shared" si="28"/>
        <v>0</v>
      </c>
      <c r="F115" s="409">
        <v>0</v>
      </c>
      <c r="G115" s="409">
        <v>0</v>
      </c>
      <c r="H115" s="410">
        <f t="shared" si="26"/>
        <v>0</v>
      </c>
    </row>
    <row r="116" spans="1:8" s="561" customFormat="1" ht="15.95" customHeight="1" collapsed="1">
      <c r="A116" s="923" t="s">
        <v>1511</v>
      </c>
      <c r="B116" s="923"/>
      <c r="C116" s="590">
        <f t="shared" ref="C116:H116" si="29">SUM(C117:C125)</f>
        <v>0</v>
      </c>
      <c r="D116" s="590">
        <f t="shared" si="29"/>
        <v>0</v>
      </c>
      <c r="E116" s="590">
        <f t="shared" si="29"/>
        <v>0</v>
      </c>
      <c r="F116" s="590">
        <f t="shared" si="29"/>
        <v>0</v>
      </c>
      <c r="G116" s="590">
        <f t="shared" si="29"/>
        <v>0</v>
      </c>
      <c r="H116" s="590">
        <f t="shared" si="29"/>
        <v>0</v>
      </c>
    </row>
    <row r="117" spans="1:8" ht="11.25" hidden="1" customHeight="1" outlineLevel="1">
      <c r="A117" s="945" t="s">
        <v>1512</v>
      </c>
      <c r="B117" s="475" t="s">
        <v>1513</v>
      </c>
      <c r="C117" s="407">
        <v>0</v>
      </c>
      <c r="D117" s="407">
        <v>0</v>
      </c>
      <c r="E117" s="408">
        <f t="shared" ref="E117:E125" si="30">+D117+C117</f>
        <v>0</v>
      </c>
      <c r="F117" s="409">
        <v>0</v>
      </c>
      <c r="G117" s="409">
        <v>0</v>
      </c>
      <c r="H117" s="410">
        <f t="shared" si="26"/>
        <v>0</v>
      </c>
    </row>
    <row r="118" spans="1:8" hidden="1" outlineLevel="1">
      <c r="A118" s="945"/>
      <c r="B118" s="475" t="s">
        <v>1514</v>
      </c>
      <c r="C118" s="409">
        <v>0</v>
      </c>
      <c r="D118" s="409">
        <v>0</v>
      </c>
      <c r="E118" s="408">
        <f t="shared" si="30"/>
        <v>0</v>
      </c>
      <c r="F118" s="409">
        <v>0</v>
      </c>
      <c r="G118" s="409">
        <v>0</v>
      </c>
      <c r="H118" s="410">
        <f t="shared" si="26"/>
        <v>0</v>
      </c>
    </row>
    <row r="119" spans="1:8" hidden="1" outlineLevel="1">
      <c r="A119" s="945"/>
      <c r="B119" s="475" t="s">
        <v>1515</v>
      </c>
      <c r="C119" s="407">
        <v>0</v>
      </c>
      <c r="D119" s="407">
        <v>0</v>
      </c>
      <c r="E119" s="408">
        <f t="shared" si="30"/>
        <v>0</v>
      </c>
      <c r="F119" s="409">
        <v>0</v>
      </c>
      <c r="G119" s="409">
        <v>0</v>
      </c>
      <c r="H119" s="410">
        <f t="shared" si="26"/>
        <v>0</v>
      </c>
    </row>
    <row r="120" spans="1:8" hidden="1" outlineLevel="1">
      <c r="A120" s="945"/>
      <c r="B120" s="475" t="s">
        <v>1516</v>
      </c>
      <c r="C120" s="409">
        <v>0</v>
      </c>
      <c r="D120" s="409">
        <v>0</v>
      </c>
      <c r="E120" s="408">
        <f t="shared" si="30"/>
        <v>0</v>
      </c>
      <c r="F120" s="409">
        <v>0</v>
      </c>
      <c r="G120" s="409">
        <v>0</v>
      </c>
      <c r="H120" s="410">
        <f t="shared" si="26"/>
        <v>0</v>
      </c>
    </row>
    <row r="121" spans="1:8" ht="22.5" hidden="1" outlineLevel="1">
      <c r="A121" s="945"/>
      <c r="B121" s="475" t="s">
        <v>1517</v>
      </c>
      <c r="C121" s="407">
        <v>0</v>
      </c>
      <c r="D121" s="407">
        <v>0</v>
      </c>
      <c r="E121" s="408">
        <f t="shared" si="30"/>
        <v>0</v>
      </c>
      <c r="F121" s="409">
        <v>0</v>
      </c>
      <c r="G121" s="409">
        <v>0</v>
      </c>
      <c r="H121" s="410">
        <f t="shared" si="26"/>
        <v>0</v>
      </c>
    </row>
    <row r="122" spans="1:8" ht="11.25" hidden="1" customHeight="1" outlineLevel="1">
      <c r="A122" s="945" t="s">
        <v>1518</v>
      </c>
      <c r="B122" s="475" t="s">
        <v>1519</v>
      </c>
      <c r="C122" s="409">
        <v>0</v>
      </c>
      <c r="D122" s="409">
        <v>0</v>
      </c>
      <c r="E122" s="408">
        <f t="shared" si="30"/>
        <v>0</v>
      </c>
      <c r="F122" s="409">
        <v>0</v>
      </c>
      <c r="G122" s="409">
        <v>0</v>
      </c>
      <c r="H122" s="410">
        <f t="shared" si="26"/>
        <v>0</v>
      </c>
    </row>
    <row r="123" spans="1:8" hidden="1" outlineLevel="1">
      <c r="A123" s="945"/>
      <c r="B123" s="475" t="s">
        <v>1520</v>
      </c>
      <c r="C123" s="407">
        <v>0</v>
      </c>
      <c r="D123" s="407">
        <v>0</v>
      </c>
      <c r="E123" s="408">
        <f t="shared" si="30"/>
        <v>0</v>
      </c>
      <c r="F123" s="409">
        <v>0</v>
      </c>
      <c r="G123" s="409">
        <v>0</v>
      </c>
      <c r="H123" s="410">
        <f t="shared" si="26"/>
        <v>0</v>
      </c>
    </row>
    <row r="124" spans="1:8" ht="22.5" hidden="1" outlineLevel="1">
      <c r="A124" s="945"/>
      <c r="B124" s="475" t="s">
        <v>1521</v>
      </c>
      <c r="C124" s="409">
        <v>0</v>
      </c>
      <c r="D124" s="409">
        <v>0</v>
      </c>
      <c r="E124" s="408">
        <f t="shared" si="30"/>
        <v>0</v>
      </c>
      <c r="F124" s="409">
        <v>0</v>
      </c>
      <c r="G124" s="409">
        <v>0</v>
      </c>
      <c r="H124" s="410">
        <f t="shared" si="26"/>
        <v>0</v>
      </c>
    </row>
    <row r="125" spans="1:8" ht="33.75" hidden="1" outlineLevel="1">
      <c r="A125" s="945"/>
      <c r="B125" s="475" t="s">
        <v>1522</v>
      </c>
      <c r="C125" s="407">
        <v>0</v>
      </c>
      <c r="D125" s="407">
        <v>0</v>
      </c>
      <c r="E125" s="408">
        <f t="shared" si="30"/>
        <v>0</v>
      </c>
      <c r="F125" s="409">
        <v>0</v>
      </c>
      <c r="G125" s="409">
        <v>0</v>
      </c>
      <c r="H125" s="410">
        <f t="shared" si="26"/>
        <v>0</v>
      </c>
    </row>
    <row r="126" spans="1:8" s="561" customFormat="1" ht="15.95" customHeight="1" collapsed="1">
      <c r="A126" s="923" t="s">
        <v>1523</v>
      </c>
      <c r="B126" s="923"/>
      <c r="C126" s="591">
        <f t="shared" ref="C126:H126" si="31">SUM(C127:C147)</f>
        <v>0</v>
      </c>
      <c r="D126" s="591">
        <f t="shared" si="31"/>
        <v>0</v>
      </c>
      <c r="E126" s="591">
        <f t="shared" si="31"/>
        <v>0</v>
      </c>
      <c r="F126" s="591">
        <f t="shared" si="31"/>
        <v>0</v>
      </c>
      <c r="G126" s="591">
        <f t="shared" si="31"/>
        <v>0</v>
      </c>
      <c r="H126" s="591">
        <f t="shared" si="31"/>
        <v>0</v>
      </c>
    </row>
    <row r="127" spans="1:8" ht="11.25" hidden="1" customHeight="1" outlineLevel="1">
      <c r="A127" s="945" t="s">
        <v>1524</v>
      </c>
      <c r="B127" s="475" t="s">
        <v>1525</v>
      </c>
      <c r="C127" s="409">
        <v>0</v>
      </c>
      <c r="D127" s="409">
        <v>0</v>
      </c>
      <c r="E127" s="408">
        <f t="shared" ref="E127:E147" si="32">+D127+C127</f>
        <v>0</v>
      </c>
      <c r="F127" s="409">
        <v>0</v>
      </c>
      <c r="G127" s="409">
        <v>0</v>
      </c>
      <c r="H127" s="410">
        <f t="shared" si="26"/>
        <v>0</v>
      </c>
    </row>
    <row r="128" spans="1:8" hidden="1" outlineLevel="1">
      <c r="A128" s="945"/>
      <c r="B128" s="475" t="s">
        <v>1526</v>
      </c>
      <c r="C128" s="407">
        <v>0</v>
      </c>
      <c r="D128" s="407">
        <v>0</v>
      </c>
      <c r="E128" s="408">
        <f t="shared" si="32"/>
        <v>0</v>
      </c>
      <c r="F128" s="409">
        <v>0</v>
      </c>
      <c r="G128" s="409">
        <v>0</v>
      </c>
      <c r="H128" s="410">
        <f t="shared" si="26"/>
        <v>0</v>
      </c>
    </row>
    <row r="129" spans="1:8" ht="22.5" hidden="1" outlineLevel="1">
      <c r="A129" s="945"/>
      <c r="B129" s="475" t="s">
        <v>1527</v>
      </c>
      <c r="C129" s="409">
        <v>0</v>
      </c>
      <c r="D129" s="409">
        <v>0</v>
      </c>
      <c r="E129" s="408">
        <f t="shared" si="32"/>
        <v>0</v>
      </c>
      <c r="F129" s="409">
        <v>0</v>
      </c>
      <c r="G129" s="409">
        <v>0</v>
      </c>
      <c r="H129" s="410">
        <f t="shared" si="26"/>
        <v>0</v>
      </c>
    </row>
    <row r="130" spans="1:8" hidden="1" outlineLevel="1">
      <c r="A130" s="945" t="s">
        <v>1528</v>
      </c>
      <c r="B130" s="475" t="s">
        <v>1529</v>
      </c>
      <c r="C130" s="407">
        <v>0</v>
      </c>
      <c r="D130" s="407">
        <v>0</v>
      </c>
      <c r="E130" s="408">
        <f t="shared" si="32"/>
        <v>0</v>
      </c>
      <c r="F130" s="409">
        <v>0</v>
      </c>
      <c r="G130" s="409">
        <v>0</v>
      </c>
      <c r="H130" s="410">
        <f t="shared" si="26"/>
        <v>0</v>
      </c>
    </row>
    <row r="131" spans="1:8" ht="22.5" hidden="1" outlineLevel="1">
      <c r="A131" s="945"/>
      <c r="B131" s="475" t="s">
        <v>1530</v>
      </c>
      <c r="C131" s="409">
        <v>0</v>
      </c>
      <c r="D131" s="409">
        <v>0</v>
      </c>
      <c r="E131" s="408">
        <f t="shared" si="32"/>
        <v>0</v>
      </c>
      <c r="F131" s="409">
        <v>0</v>
      </c>
      <c r="G131" s="409">
        <v>0</v>
      </c>
      <c r="H131" s="410">
        <f t="shared" si="26"/>
        <v>0</v>
      </c>
    </row>
    <row r="132" spans="1:8" ht="11.25" hidden="1" customHeight="1" outlineLevel="1">
      <c r="A132" s="945" t="s">
        <v>1531</v>
      </c>
      <c r="B132" s="475" t="s">
        <v>1532</v>
      </c>
      <c r="C132" s="407">
        <v>0</v>
      </c>
      <c r="D132" s="407">
        <v>0</v>
      </c>
      <c r="E132" s="408">
        <f t="shared" si="32"/>
        <v>0</v>
      </c>
      <c r="F132" s="409">
        <v>0</v>
      </c>
      <c r="G132" s="409">
        <v>0</v>
      </c>
      <c r="H132" s="410">
        <f t="shared" si="26"/>
        <v>0</v>
      </c>
    </row>
    <row r="133" spans="1:8" ht="22.5" hidden="1" outlineLevel="1">
      <c r="A133" s="945"/>
      <c r="B133" s="475" t="s">
        <v>1533</v>
      </c>
      <c r="C133" s="409">
        <v>0</v>
      </c>
      <c r="D133" s="409">
        <v>0</v>
      </c>
      <c r="E133" s="408">
        <f t="shared" si="32"/>
        <v>0</v>
      </c>
      <c r="F133" s="409">
        <v>0</v>
      </c>
      <c r="G133" s="409">
        <v>0</v>
      </c>
      <c r="H133" s="410">
        <f t="shared" si="26"/>
        <v>0</v>
      </c>
    </row>
    <row r="134" spans="1:8" hidden="1" outlineLevel="1">
      <c r="A134" s="945"/>
      <c r="B134" s="475" t="s">
        <v>1534</v>
      </c>
      <c r="C134" s="407">
        <v>0</v>
      </c>
      <c r="D134" s="407">
        <v>0</v>
      </c>
      <c r="E134" s="408">
        <f t="shared" si="32"/>
        <v>0</v>
      </c>
      <c r="F134" s="409">
        <v>0</v>
      </c>
      <c r="G134" s="409">
        <v>0</v>
      </c>
      <c r="H134" s="410">
        <f t="shared" si="26"/>
        <v>0</v>
      </c>
    </row>
    <row r="135" spans="1:8" hidden="1" outlineLevel="1">
      <c r="A135" s="945"/>
      <c r="B135" s="475" t="s">
        <v>1535</v>
      </c>
      <c r="C135" s="409">
        <v>0</v>
      </c>
      <c r="D135" s="409">
        <v>0</v>
      </c>
      <c r="E135" s="408">
        <f t="shared" si="32"/>
        <v>0</v>
      </c>
      <c r="F135" s="409">
        <v>0</v>
      </c>
      <c r="G135" s="409">
        <v>0</v>
      </c>
      <c r="H135" s="410">
        <f t="shared" si="26"/>
        <v>0</v>
      </c>
    </row>
    <row r="136" spans="1:8" ht="22.5" hidden="1" outlineLevel="1">
      <c r="A136" s="945"/>
      <c r="B136" s="475" t="s">
        <v>1536</v>
      </c>
      <c r="C136" s="407">
        <v>0</v>
      </c>
      <c r="D136" s="407">
        <v>0</v>
      </c>
      <c r="E136" s="408">
        <f t="shared" si="32"/>
        <v>0</v>
      </c>
      <c r="F136" s="409">
        <v>0</v>
      </c>
      <c r="G136" s="409">
        <v>0</v>
      </c>
      <c r="H136" s="410">
        <f t="shared" si="26"/>
        <v>0</v>
      </c>
    </row>
    <row r="137" spans="1:8" hidden="1" outlineLevel="1">
      <c r="A137" s="945"/>
      <c r="B137" s="475" t="s">
        <v>1537</v>
      </c>
      <c r="C137" s="409">
        <v>0</v>
      </c>
      <c r="D137" s="409">
        <v>0</v>
      </c>
      <c r="E137" s="408">
        <f t="shared" si="32"/>
        <v>0</v>
      </c>
      <c r="F137" s="409">
        <v>0</v>
      </c>
      <c r="G137" s="409">
        <v>0</v>
      </c>
      <c r="H137" s="410">
        <f t="shared" si="26"/>
        <v>0</v>
      </c>
    </row>
    <row r="138" spans="1:8" hidden="1" outlineLevel="1">
      <c r="A138" s="945" t="s">
        <v>1538</v>
      </c>
      <c r="B138" s="475" t="s">
        <v>1539</v>
      </c>
      <c r="C138" s="407">
        <v>0</v>
      </c>
      <c r="D138" s="407">
        <v>0</v>
      </c>
      <c r="E138" s="408">
        <f t="shared" si="32"/>
        <v>0</v>
      </c>
      <c r="F138" s="409">
        <v>0</v>
      </c>
      <c r="G138" s="409">
        <v>0</v>
      </c>
      <c r="H138" s="410">
        <f t="shared" si="26"/>
        <v>0</v>
      </c>
    </row>
    <row r="139" spans="1:8" hidden="1" outlineLevel="1">
      <c r="A139" s="945"/>
      <c r="B139" s="475" t="s">
        <v>1540</v>
      </c>
      <c r="C139" s="409">
        <v>0</v>
      </c>
      <c r="D139" s="409">
        <v>0</v>
      </c>
      <c r="E139" s="408">
        <f t="shared" si="32"/>
        <v>0</v>
      </c>
      <c r="F139" s="409">
        <v>0</v>
      </c>
      <c r="G139" s="409">
        <v>0</v>
      </c>
      <c r="H139" s="410">
        <f t="shared" si="26"/>
        <v>0</v>
      </c>
    </row>
    <row r="140" spans="1:8" ht="22.5" hidden="1" outlineLevel="1">
      <c r="A140" s="945"/>
      <c r="B140" s="475" t="s">
        <v>1541</v>
      </c>
      <c r="C140" s="407">
        <v>0</v>
      </c>
      <c r="D140" s="407">
        <v>0</v>
      </c>
      <c r="E140" s="408">
        <f t="shared" si="32"/>
        <v>0</v>
      </c>
      <c r="F140" s="409">
        <v>0</v>
      </c>
      <c r="G140" s="409">
        <v>0</v>
      </c>
      <c r="H140" s="410">
        <f t="shared" si="26"/>
        <v>0</v>
      </c>
    </row>
    <row r="141" spans="1:8" hidden="1" outlineLevel="1">
      <c r="A141" s="945" t="s">
        <v>1542</v>
      </c>
      <c r="B141" s="475" t="s">
        <v>1543</v>
      </c>
      <c r="C141" s="409">
        <v>0</v>
      </c>
      <c r="D141" s="409">
        <v>0</v>
      </c>
      <c r="E141" s="408">
        <f t="shared" si="32"/>
        <v>0</v>
      </c>
      <c r="F141" s="409">
        <v>0</v>
      </c>
      <c r="G141" s="409">
        <v>0</v>
      </c>
      <c r="H141" s="410">
        <f t="shared" si="26"/>
        <v>0</v>
      </c>
    </row>
    <row r="142" spans="1:8" hidden="1" outlineLevel="1">
      <c r="A142" s="945"/>
      <c r="B142" s="475" t="s">
        <v>1544</v>
      </c>
      <c r="C142" s="407">
        <v>0</v>
      </c>
      <c r="D142" s="407">
        <v>0</v>
      </c>
      <c r="E142" s="408">
        <f t="shared" si="32"/>
        <v>0</v>
      </c>
      <c r="F142" s="409">
        <v>0</v>
      </c>
      <c r="G142" s="409">
        <v>0</v>
      </c>
      <c r="H142" s="410">
        <f t="shared" si="26"/>
        <v>0</v>
      </c>
    </row>
    <row r="143" spans="1:8" hidden="1" outlineLevel="1">
      <c r="A143" s="945"/>
      <c r="B143" s="475" t="s">
        <v>1545</v>
      </c>
      <c r="C143" s="409">
        <v>0</v>
      </c>
      <c r="D143" s="409">
        <v>0</v>
      </c>
      <c r="E143" s="408">
        <f t="shared" si="32"/>
        <v>0</v>
      </c>
      <c r="F143" s="409">
        <v>0</v>
      </c>
      <c r="G143" s="409">
        <v>0</v>
      </c>
      <c r="H143" s="410">
        <f t="shared" si="26"/>
        <v>0</v>
      </c>
    </row>
    <row r="144" spans="1:8" hidden="1" outlineLevel="1">
      <c r="A144" s="945"/>
      <c r="B144" s="475" t="s">
        <v>1546</v>
      </c>
      <c r="C144" s="407">
        <v>0</v>
      </c>
      <c r="D144" s="407">
        <v>0</v>
      </c>
      <c r="E144" s="408">
        <f t="shared" si="32"/>
        <v>0</v>
      </c>
      <c r="F144" s="409">
        <v>0</v>
      </c>
      <c r="G144" s="409">
        <v>0</v>
      </c>
      <c r="H144" s="410">
        <f t="shared" si="26"/>
        <v>0</v>
      </c>
    </row>
    <row r="145" spans="1:8" hidden="1" outlineLevel="1">
      <c r="A145" s="945"/>
      <c r="B145" s="475" t="s">
        <v>1547</v>
      </c>
      <c r="C145" s="409">
        <v>0</v>
      </c>
      <c r="D145" s="409">
        <v>0</v>
      </c>
      <c r="E145" s="408">
        <f t="shared" si="32"/>
        <v>0</v>
      </c>
      <c r="F145" s="409">
        <v>0</v>
      </c>
      <c r="G145" s="409">
        <v>0</v>
      </c>
      <c r="H145" s="410">
        <f t="shared" si="26"/>
        <v>0</v>
      </c>
    </row>
    <row r="146" spans="1:8" hidden="1" outlineLevel="1">
      <c r="A146" s="945"/>
      <c r="B146" s="475" t="s">
        <v>1548</v>
      </c>
      <c r="C146" s="407">
        <v>0</v>
      </c>
      <c r="D146" s="407">
        <v>0</v>
      </c>
      <c r="E146" s="408">
        <f t="shared" si="32"/>
        <v>0</v>
      </c>
      <c r="F146" s="409">
        <v>0</v>
      </c>
      <c r="G146" s="409">
        <v>0</v>
      </c>
      <c r="H146" s="410">
        <f t="shared" si="26"/>
        <v>0</v>
      </c>
    </row>
    <row r="147" spans="1:8" ht="22.5" hidden="1" outlineLevel="1">
      <c r="A147" s="945"/>
      <c r="B147" s="475" t="s">
        <v>1549</v>
      </c>
      <c r="C147" s="409">
        <v>0</v>
      </c>
      <c r="D147" s="409">
        <v>0</v>
      </c>
      <c r="E147" s="408">
        <f t="shared" si="32"/>
        <v>0</v>
      </c>
      <c r="F147" s="409">
        <v>0</v>
      </c>
      <c r="G147" s="409">
        <v>0</v>
      </c>
      <c r="H147" s="410">
        <f t="shared" si="26"/>
        <v>0</v>
      </c>
    </row>
    <row r="148" spans="1:8" s="561" customFormat="1" ht="15.95" customHeight="1" collapsed="1">
      <c r="A148" s="921" t="s">
        <v>1550</v>
      </c>
      <c r="B148" s="921"/>
      <c r="C148" s="592">
        <f t="shared" ref="C148:H148" si="33">C149+C176+C194+C219+C235</f>
        <v>19</v>
      </c>
      <c r="D148" s="592">
        <f t="shared" si="33"/>
        <v>1</v>
      </c>
      <c r="E148" s="592">
        <f t="shared" si="33"/>
        <v>20</v>
      </c>
      <c r="F148" s="592">
        <f t="shared" si="33"/>
        <v>0</v>
      </c>
      <c r="G148" s="592">
        <f t="shared" si="33"/>
        <v>0</v>
      </c>
      <c r="H148" s="592">
        <f t="shared" si="33"/>
        <v>0</v>
      </c>
    </row>
    <row r="149" spans="1:8" s="561" customFormat="1" ht="15.95" customHeight="1">
      <c r="A149" s="923" t="s">
        <v>1551</v>
      </c>
      <c r="B149" s="923"/>
      <c r="C149" s="590">
        <f t="shared" ref="C149:G149" si="34">SUM(C150:C175)</f>
        <v>13</v>
      </c>
      <c r="D149" s="590">
        <f t="shared" si="34"/>
        <v>0</v>
      </c>
      <c r="E149" s="590">
        <f t="shared" si="34"/>
        <v>13</v>
      </c>
      <c r="F149" s="590">
        <f t="shared" si="34"/>
        <v>0</v>
      </c>
      <c r="G149" s="590">
        <f t="shared" si="34"/>
        <v>0</v>
      </c>
      <c r="H149" s="590">
        <f t="shared" ref="H149" si="35">SUM(H150:H175)</f>
        <v>0</v>
      </c>
    </row>
    <row r="150" spans="1:8" ht="11.25" hidden="1" customHeight="1" outlineLevel="1">
      <c r="A150" s="945" t="s">
        <v>1552</v>
      </c>
      <c r="B150" s="475" t="s">
        <v>1553</v>
      </c>
      <c r="C150" s="407">
        <v>0</v>
      </c>
      <c r="D150" s="407">
        <v>0</v>
      </c>
      <c r="E150" s="408">
        <f t="shared" ref="E150:E175" si="36">+D150+C150</f>
        <v>0</v>
      </c>
      <c r="F150" s="409">
        <v>0</v>
      </c>
      <c r="G150" s="409">
        <v>0</v>
      </c>
      <c r="H150" s="410">
        <f t="shared" ref="H150:H213" si="37">+G150+F150</f>
        <v>0</v>
      </c>
    </row>
    <row r="151" spans="1:8" hidden="1" outlineLevel="1">
      <c r="A151" s="945"/>
      <c r="B151" s="475" t="s">
        <v>1554</v>
      </c>
      <c r="C151" s="409">
        <v>0</v>
      </c>
      <c r="D151" s="409">
        <v>0</v>
      </c>
      <c r="E151" s="408">
        <f t="shared" si="36"/>
        <v>0</v>
      </c>
      <c r="F151" s="409">
        <v>0</v>
      </c>
      <c r="G151" s="409">
        <v>0</v>
      </c>
      <c r="H151" s="410">
        <f t="shared" si="37"/>
        <v>0</v>
      </c>
    </row>
    <row r="152" spans="1:8" hidden="1" outlineLevel="1">
      <c r="A152" s="945"/>
      <c r="B152" s="475" t="s">
        <v>1555</v>
      </c>
      <c r="C152" s="407">
        <v>1</v>
      </c>
      <c r="D152" s="407">
        <v>0</v>
      </c>
      <c r="E152" s="408">
        <f t="shared" si="36"/>
        <v>1</v>
      </c>
      <c r="F152" s="409">
        <v>0</v>
      </c>
      <c r="G152" s="409">
        <v>0</v>
      </c>
      <c r="H152" s="410">
        <f t="shared" si="37"/>
        <v>0</v>
      </c>
    </row>
    <row r="153" spans="1:8" hidden="1" outlineLevel="1">
      <c r="A153" s="945"/>
      <c r="B153" s="475" t="s">
        <v>1556</v>
      </c>
      <c r="C153" s="409">
        <v>2</v>
      </c>
      <c r="D153" s="409">
        <v>0</v>
      </c>
      <c r="E153" s="408">
        <f t="shared" si="36"/>
        <v>2</v>
      </c>
      <c r="F153" s="409">
        <v>0</v>
      </c>
      <c r="G153" s="409">
        <v>0</v>
      </c>
      <c r="H153" s="410">
        <f t="shared" si="37"/>
        <v>0</v>
      </c>
    </row>
    <row r="154" spans="1:8" hidden="1" outlineLevel="1">
      <c r="A154" s="945"/>
      <c r="B154" s="475" t="s">
        <v>1557</v>
      </c>
      <c r="C154" s="411">
        <v>3</v>
      </c>
      <c r="D154" s="407">
        <v>0</v>
      </c>
      <c r="E154" s="408">
        <f t="shared" si="36"/>
        <v>3</v>
      </c>
      <c r="F154" s="409">
        <v>0</v>
      </c>
      <c r="G154" s="409">
        <v>0</v>
      </c>
      <c r="H154" s="410">
        <f t="shared" si="37"/>
        <v>0</v>
      </c>
    </row>
    <row r="155" spans="1:8" hidden="1" outlineLevel="1">
      <c r="A155" s="945"/>
      <c r="B155" s="475" t="s">
        <v>1558</v>
      </c>
      <c r="C155" s="409">
        <v>0</v>
      </c>
      <c r="D155" s="409">
        <v>0</v>
      </c>
      <c r="E155" s="408">
        <f t="shared" si="36"/>
        <v>0</v>
      </c>
      <c r="F155" s="409">
        <v>0</v>
      </c>
      <c r="G155" s="409">
        <v>0</v>
      </c>
      <c r="H155" s="410">
        <f t="shared" si="37"/>
        <v>0</v>
      </c>
    </row>
    <row r="156" spans="1:8" hidden="1" outlineLevel="1">
      <c r="A156" s="945"/>
      <c r="B156" s="475" t="s">
        <v>1559</v>
      </c>
      <c r="C156" s="407">
        <v>0</v>
      </c>
      <c r="D156" s="407">
        <v>0</v>
      </c>
      <c r="E156" s="408">
        <f t="shared" si="36"/>
        <v>0</v>
      </c>
      <c r="F156" s="409">
        <v>0</v>
      </c>
      <c r="G156" s="409">
        <v>0</v>
      </c>
      <c r="H156" s="410">
        <f t="shared" si="37"/>
        <v>0</v>
      </c>
    </row>
    <row r="157" spans="1:8" hidden="1" outlineLevel="1">
      <c r="A157" s="945"/>
      <c r="B157" s="475" t="s">
        <v>1560</v>
      </c>
      <c r="C157" s="409">
        <v>0</v>
      </c>
      <c r="D157" s="409">
        <v>0</v>
      </c>
      <c r="E157" s="408">
        <f t="shared" si="36"/>
        <v>0</v>
      </c>
      <c r="F157" s="409">
        <v>0</v>
      </c>
      <c r="G157" s="409">
        <v>0</v>
      </c>
      <c r="H157" s="410">
        <f t="shared" si="37"/>
        <v>0</v>
      </c>
    </row>
    <row r="158" spans="1:8" ht="22.5" hidden="1" outlineLevel="1">
      <c r="A158" s="945"/>
      <c r="B158" s="475" t="s">
        <v>1561</v>
      </c>
      <c r="C158" s="407">
        <v>2</v>
      </c>
      <c r="D158" s="407">
        <v>0</v>
      </c>
      <c r="E158" s="408">
        <f t="shared" si="36"/>
        <v>2</v>
      </c>
      <c r="F158" s="409">
        <v>0</v>
      </c>
      <c r="G158" s="409">
        <v>0</v>
      </c>
      <c r="H158" s="410">
        <f t="shared" si="37"/>
        <v>0</v>
      </c>
    </row>
    <row r="159" spans="1:8" hidden="1" outlineLevel="1">
      <c r="A159" s="945" t="s">
        <v>1562</v>
      </c>
      <c r="B159" s="475" t="s">
        <v>1563</v>
      </c>
      <c r="C159" s="409">
        <v>0</v>
      </c>
      <c r="D159" s="409">
        <v>0</v>
      </c>
      <c r="E159" s="408">
        <f t="shared" si="36"/>
        <v>0</v>
      </c>
      <c r="F159" s="409">
        <v>0</v>
      </c>
      <c r="G159" s="409">
        <v>0</v>
      </c>
      <c r="H159" s="410">
        <f t="shared" si="37"/>
        <v>0</v>
      </c>
    </row>
    <row r="160" spans="1:8" hidden="1" outlineLevel="1">
      <c r="A160" s="945"/>
      <c r="B160" s="475" t="s">
        <v>1564</v>
      </c>
      <c r="C160" s="407">
        <v>0</v>
      </c>
      <c r="D160" s="407">
        <v>0</v>
      </c>
      <c r="E160" s="408">
        <f t="shared" si="36"/>
        <v>0</v>
      </c>
      <c r="F160" s="409">
        <v>0</v>
      </c>
      <c r="G160" s="409">
        <v>0</v>
      </c>
      <c r="H160" s="410">
        <f t="shared" si="37"/>
        <v>0</v>
      </c>
    </row>
    <row r="161" spans="1:8" hidden="1" outlineLevel="1">
      <c r="A161" s="945"/>
      <c r="B161" s="475" t="s">
        <v>1565</v>
      </c>
      <c r="C161" s="409">
        <v>1</v>
      </c>
      <c r="D161" s="409">
        <v>0</v>
      </c>
      <c r="E161" s="408">
        <f t="shared" si="36"/>
        <v>1</v>
      </c>
      <c r="F161" s="409">
        <v>0</v>
      </c>
      <c r="G161" s="409">
        <v>0</v>
      </c>
      <c r="H161" s="410">
        <f t="shared" si="37"/>
        <v>0</v>
      </c>
    </row>
    <row r="162" spans="1:8" hidden="1" outlineLevel="1">
      <c r="A162" s="945" t="s">
        <v>1566</v>
      </c>
      <c r="B162" s="475" t="s">
        <v>1567</v>
      </c>
      <c r="C162" s="407">
        <v>0</v>
      </c>
      <c r="D162" s="407">
        <v>0</v>
      </c>
      <c r="E162" s="408">
        <f t="shared" si="36"/>
        <v>0</v>
      </c>
      <c r="F162" s="409">
        <v>0</v>
      </c>
      <c r="G162" s="409">
        <v>0</v>
      </c>
      <c r="H162" s="410">
        <f t="shared" si="37"/>
        <v>0</v>
      </c>
    </row>
    <row r="163" spans="1:8" ht="22.5" hidden="1" outlineLevel="1">
      <c r="A163" s="945"/>
      <c r="B163" s="475" t="s">
        <v>1568</v>
      </c>
      <c r="C163" s="409">
        <v>0</v>
      </c>
      <c r="D163" s="409">
        <v>0</v>
      </c>
      <c r="E163" s="408">
        <f t="shared" si="36"/>
        <v>0</v>
      </c>
      <c r="F163" s="409">
        <v>0</v>
      </c>
      <c r="G163" s="409">
        <v>0</v>
      </c>
      <c r="H163" s="410">
        <f t="shared" si="37"/>
        <v>0</v>
      </c>
    </row>
    <row r="164" spans="1:8" hidden="1" outlineLevel="1">
      <c r="A164" s="945"/>
      <c r="B164" s="475" t="s">
        <v>1569</v>
      </c>
      <c r="C164" s="407">
        <v>0</v>
      </c>
      <c r="D164" s="407">
        <v>0</v>
      </c>
      <c r="E164" s="408">
        <f t="shared" si="36"/>
        <v>0</v>
      </c>
      <c r="F164" s="409">
        <v>0</v>
      </c>
      <c r="G164" s="409">
        <v>0</v>
      </c>
      <c r="H164" s="410">
        <f t="shared" si="37"/>
        <v>0</v>
      </c>
    </row>
    <row r="165" spans="1:8" hidden="1" outlineLevel="1">
      <c r="A165" s="945"/>
      <c r="B165" s="475" t="s">
        <v>1570</v>
      </c>
      <c r="C165" s="409">
        <v>0</v>
      </c>
      <c r="D165" s="409">
        <v>0</v>
      </c>
      <c r="E165" s="408">
        <f t="shared" si="36"/>
        <v>0</v>
      </c>
      <c r="F165" s="409">
        <v>0</v>
      </c>
      <c r="G165" s="409">
        <v>0</v>
      </c>
      <c r="H165" s="410">
        <f t="shared" si="37"/>
        <v>0</v>
      </c>
    </row>
    <row r="166" spans="1:8" hidden="1" outlineLevel="1">
      <c r="A166" s="945"/>
      <c r="B166" s="475" t="s">
        <v>1571</v>
      </c>
      <c r="C166" s="407">
        <v>0</v>
      </c>
      <c r="D166" s="407">
        <v>0</v>
      </c>
      <c r="E166" s="408">
        <f t="shared" si="36"/>
        <v>0</v>
      </c>
      <c r="F166" s="409">
        <v>0</v>
      </c>
      <c r="G166" s="409">
        <v>0</v>
      </c>
      <c r="H166" s="410">
        <f t="shared" si="37"/>
        <v>0</v>
      </c>
    </row>
    <row r="167" spans="1:8" ht="22.5" hidden="1" outlineLevel="1">
      <c r="A167" s="945"/>
      <c r="B167" s="475" t="s">
        <v>1572</v>
      </c>
      <c r="C167" s="409">
        <v>4</v>
      </c>
      <c r="D167" s="409">
        <v>0</v>
      </c>
      <c r="E167" s="408">
        <f t="shared" si="36"/>
        <v>4</v>
      </c>
      <c r="F167" s="409">
        <v>0</v>
      </c>
      <c r="G167" s="409">
        <v>0</v>
      </c>
      <c r="H167" s="410">
        <f t="shared" si="37"/>
        <v>0</v>
      </c>
    </row>
    <row r="168" spans="1:8" ht="11.25" hidden="1" customHeight="1" outlineLevel="1">
      <c r="A168" s="945" t="s">
        <v>1573</v>
      </c>
      <c r="B168" s="475" t="s">
        <v>1574</v>
      </c>
      <c r="C168" s="407">
        <v>0</v>
      </c>
      <c r="D168" s="407">
        <v>0</v>
      </c>
      <c r="E168" s="408">
        <f t="shared" si="36"/>
        <v>0</v>
      </c>
      <c r="F168" s="409">
        <v>0</v>
      </c>
      <c r="G168" s="409">
        <v>0</v>
      </c>
      <c r="H168" s="410">
        <f t="shared" si="37"/>
        <v>0</v>
      </c>
    </row>
    <row r="169" spans="1:8" hidden="1" outlineLevel="1">
      <c r="A169" s="945"/>
      <c r="B169" s="475" t="s">
        <v>1575</v>
      </c>
      <c r="C169" s="409">
        <v>0</v>
      </c>
      <c r="D169" s="409">
        <v>0</v>
      </c>
      <c r="E169" s="408">
        <f t="shared" si="36"/>
        <v>0</v>
      </c>
      <c r="F169" s="409">
        <v>0</v>
      </c>
      <c r="G169" s="409">
        <v>0</v>
      </c>
      <c r="H169" s="410">
        <f t="shared" si="37"/>
        <v>0</v>
      </c>
    </row>
    <row r="170" spans="1:8" hidden="1" outlineLevel="1">
      <c r="A170" s="945"/>
      <c r="B170" s="475" t="s">
        <v>1576</v>
      </c>
      <c r="C170" s="407">
        <v>0</v>
      </c>
      <c r="D170" s="407">
        <v>0</v>
      </c>
      <c r="E170" s="408">
        <f t="shared" si="36"/>
        <v>0</v>
      </c>
      <c r="F170" s="409">
        <v>0</v>
      </c>
      <c r="G170" s="409">
        <v>0</v>
      </c>
      <c r="H170" s="410">
        <f t="shared" si="37"/>
        <v>0</v>
      </c>
    </row>
    <row r="171" spans="1:8" ht="11.25" hidden="1" customHeight="1" outlineLevel="1">
      <c r="A171" s="945" t="s">
        <v>1577</v>
      </c>
      <c r="B171" s="475" t="s">
        <v>1578</v>
      </c>
      <c r="C171" s="409">
        <v>0</v>
      </c>
      <c r="D171" s="409">
        <v>0</v>
      </c>
      <c r="E171" s="408">
        <f t="shared" si="36"/>
        <v>0</v>
      </c>
      <c r="F171" s="409">
        <v>0</v>
      </c>
      <c r="G171" s="409">
        <v>0</v>
      </c>
      <c r="H171" s="410">
        <f t="shared" si="37"/>
        <v>0</v>
      </c>
    </row>
    <row r="172" spans="1:8" hidden="1" outlineLevel="1">
      <c r="A172" s="945"/>
      <c r="B172" s="475" t="s">
        <v>1579</v>
      </c>
      <c r="C172" s="407">
        <v>0</v>
      </c>
      <c r="D172" s="407">
        <v>0</v>
      </c>
      <c r="E172" s="408">
        <f t="shared" si="36"/>
        <v>0</v>
      </c>
      <c r="F172" s="409">
        <v>0</v>
      </c>
      <c r="G172" s="409">
        <v>0</v>
      </c>
      <c r="H172" s="410">
        <f t="shared" si="37"/>
        <v>0</v>
      </c>
    </row>
    <row r="173" spans="1:8" ht="22.5" hidden="1" outlineLevel="1">
      <c r="A173" s="945"/>
      <c r="B173" s="475" t="s">
        <v>1580</v>
      </c>
      <c r="C173" s="409">
        <v>0</v>
      </c>
      <c r="D173" s="409">
        <v>0</v>
      </c>
      <c r="E173" s="408">
        <f t="shared" si="36"/>
        <v>0</v>
      </c>
      <c r="F173" s="409">
        <v>0</v>
      </c>
      <c r="G173" s="409">
        <v>0</v>
      </c>
      <c r="H173" s="410">
        <f t="shared" si="37"/>
        <v>0</v>
      </c>
    </row>
    <row r="174" spans="1:8" hidden="1" outlineLevel="1">
      <c r="A174" s="945"/>
      <c r="B174" s="475" t="s">
        <v>1581</v>
      </c>
      <c r="C174" s="411">
        <v>0</v>
      </c>
      <c r="D174" s="407">
        <v>0</v>
      </c>
      <c r="E174" s="408">
        <f t="shared" si="36"/>
        <v>0</v>
      </c>
      <c r="F174" s="409">
        <v>0</v>
      </c>
      <c r="G174" s="409">
        <v>0</v>
      </c>
      <c r="H174" s="410">
        <f t="shared" si="37"/>
        <v>0</v>
      </c>
    </row>
    <row r="175" spans="1:8" hidden="1" outlineLevel="1">
      <c r="A175" s="945"/>
      <c r="B175" s="475" t="s">
        <v>1582</v>
      </c>
      <c r="C175" s="409">
        <v>0</v>
      </c>
      <c r="D175" s="409">
        <v>0</v>
      </c>
      <c r="E175" s="408">
        <f t="shared" si="36"/>
        <v>0</v>
      </c>
      <c r="F175" s="409">
        <v>0</v>
      </c>
      <c r="G175" s="409">
        <v>0</v>
      </c>
      <c r="H175" s="410">
        <f t="shared" si="37"/>
        <v>0</v>
      </c>
    </row>
    <row r="176" spans="1:8" s="561" customFormat="1" ht="15.95" customHeight="1" collapsed="1">
      <c r="A176" s="923" t="s">
        <v>1583</v>
      </c>
      <c r="B176" s="923"/>
      <c r="C176" s="590">
        <f t="shared" ref="C176:H176" si="38">SUM(C177:C193)</f>
        <v>4</v>
      </c>
      <c r="D176" s="590">
        <f t="shared" si="38"/>
        <v>1</v>
      </c>
      <c r="E176" s="590">
        <f t="shared" si="38"/>
        <v>5</v>
      </c>
      <c r="F176" s="590">
        <f t="shared" si="38"/>
        <v>0</v>
      </c>
      <c r="G176" s="590">
        <f t="shared" si="38"/>
        <v>0</v>
      </c>
      <c r="H176" s="590">
        <f t="shared" si="38"/>
        <v>0</v>
      </c>
    </row>
    <row r="177" spans="1:8" ht="22.5" hidden="1" outlineLevel="1">
      <c r="A177" s="945" t="s">
        <v>1584</v>
      </c>
      <c r="B177" s="475" t="s">
        <v>1585</v>
      </c>
      <c r="C177" s="407">
        <v>0</v>
      </c>
      <c r="D177" s="407">
        <v>0</v>
      </c>
      <c r="E177" s="408">
        <f t="shared" ref="E177:E193" si="39">+D177+C177</f>
        <v>0</v>
      </c>
      <c r="F177" s="409">
        <v>0</v>
      </c>
      <c r="G177" s="409">
        <v>0</v>
      </c>
      <c r="H177" s="410">
        <f t="shared" si="37"/>
        <v>0</v>
      </c>
    </row>
    <row r="178" spans="1:8" ht="22.5" hidden="1" outlineLevel="1">
      <c r="A178" s="945"/>
      <c r="B178" s="475" t="s">
        <v>1586</v>
      </c>
      <c r="C178" s="409">
        <v>0</v>
      </c>
      <c r="D178" s="409">
        <v>0</v>
      </c>
      <c r="E178" s="408">
        <f t="shared" si="39"/>
        <v>0</v>
      </c>
      <c r="F178" s="409">
        <v>0</v>
      </c>
      <c r="G178" s="409">
        <v>0</v>
      </c>
      <c r="H178" s="410">
        <f t="shared" si="37"/>
        <v>0</v>
      </c>
    </row>
    <row r="179" spans="1:8" ht="22.5" hidden="1" outlineLevel="1">
      <c r="A179" s="945"/>
      <c r="B179" s="475" t="s">
        <v>1587</v>
      </c>
      <c r="C179" s="407">
        <v>0</v>
      </c>
      <c r="D179" s="407">
        <v>0</v>
      </c>
      <c r="E179" s="408">
        <f t="shared" si="39"/>
        <v>0</v>
      </c>
      <c r="F179" s="409">
        <v>0</v>
      </c>
      <c r="G179" s="409">
        <v>0</v>
      </c>
      <c r="H179" s="410">
        <f t="shared" si="37"/>
        <v>0</v>
      </c>
    </row>
    <row r="180" spans="1:8" hidden="1" outlineLevel="1">
      <c r="A180" s="945"/>
      <c r="B180" s="475" t="s">
        <v>1588</v>
      </c>
      <c r="C180" s="409">
        <v>0</v>
      </c>
      <c r="D180" s="409">
        <v>0</v>
      </c>
      <c r="E180" s="408">
        <f t="shared" si="39"/>
        <v>0</v>
      </c>
      <c r="F180" s="409">
        <v>0</v>
      </c>
      <c r="G180" s="409">
        <v>0</v>
      </c>
      <c r="H180" s="410">
        <f t="shared" si="37"/>
        <v>0</v>
      </c>
    </row>
    <row r="181" spans="1:8" ht="22.5" hidden="1" outlineLevel="1">
      <c r="A181" s="945" t="s">
        <v>1589</v>
      </c>
      <c r="B181" s="475" t="s">
        <v>1590</v>
      </c>
      <c r="C181" s="407">
        <v>0</v>
      </c>
      <c r="D181" s="407">
        <v>0</v>
      </c>
      <c r="E181" s="408">
        <f t="shared" si="39"/>
        <v>0</v>
      </c>
      <c r="F181" s="409">
        <v>0</v>
      </c>
      <c r="G181" s="409">
        <v>0</v>
      </c>
      <c r="H181" s="410">
        <f t="shared" si="37"/>
        <v>0</v>
      </c>
    </row>
    <row r="182" spans="1:8" ht="22.5" hidden="1" outlineLevel="1">
      <c r="A182" s="945"/>
      <c r="B182" s="475" t="s">
        <v>1591</v>
      </c>
      <c r="C182" s="409">
        <v>0</v>
      </c>
      <c r="D182" s="409">
        <v>0</v>
      </c>
      <c r="E182" s="408">
        <f t="shared" si="39"/>
        <v>0</v>
      </c>
      <c r="F182" s="409">
        <v>0</v>
      </c>
      <c r="G182" s="409">
        <v>0</v>
      </c>
      <c r="H182" s="410">
        <f t="shared" si="37"/>
        <v>0</v>
      </c>
    </row>
    <row r="183" spans="1:8" ht="22.5" hidden="1" outlineLevel="1">
      <c r="A183" s="475" t="s">
        <v>1592</v>
      </c>
      <c r="B183" s="475" t="s">
        <v>1593</v>
      </c>
      <c r="C183" s="407">
        <v>0</v>
      </c>
      <c r="D183" s="407">
        <v>0</v>
      </c>
      <c r="E183" s="408">
        <f t="shared" si="39"/>
        <v>0</v>
      </c>
      <c r="F183" s="409">
        <v>0</v>
      </c>
      <c r="G183" s="409">
        <v>0</v>
      </c>
      <c r="H183" s="410">
        <f t="shared" si="37"/>
        <v>0</v>
      </c>
    </row>
    <row r="184" spans="1:8" ht="22.5" hidden="1" outlineLevel="1">
      <c r="A184" s="475" t="s">
        <v>1594</v>
      </c>
      <c r="B184" s="475" t="s">
        <v>1595</v>
      </c>
      <c r="C184" s="409">
        <v>0</v>
      </c>
      <c r="D184" s="409">
        <v>0</v>
      </c>
      <c r="E184" s="408">
        <f t="shared" si="39"/>
        <v>0</v>
      </c>
      <c r="F184" s="409">
        <v>0</v>
      </c>
      <c r="G184" s="409">
        <v>0</v>
      </c>
      <c r="H184" s="410">
        <f t="shared" si="37"/>
        <v>0</v>
      </c>
    </row>
    <row r="185" spans="1:8" ht="11.25" hidden="1" customHeight="1" outlineLevel="1">
      <c r="A185" s="945" t="s">
        <v>1596</v>
      </c>
      <c r="B185" s="475" t="s">
        <v>1597</v>
      </c>
      <c r="C185" s="407">
        <v>0</v>
      </c>
      <c r="D185" s="407">
        <v>0</v>
      </c>
      <c r="E185" s="408">
        <f t="shared" si="39"/>
        <v>0</v>
      </c>
      <c r="F185" s="409">
        <v>0</v>
      </c>
      <c r="G185" s="409">
        <v>0</v>
      </c>
      <c r="H185" s="410">
        <f t="shared" si="37"/>
        <v>0</v>
      </c>
    </row>
    <row r="186" spans="1:8" hidden="1" outlineLevel="1">
      <c r="A186" s="945"/>
      <c r="B186" s="475" t="s">
        <v>1598</v>
      </c>
      <c r="C186" s="409">
        <v>0</v>
      </c>
      <c r="D186" s="409">
        <v>0</v>
      </c>
      <c r="E186" s="408">
        <f t="shared" si="39"/>
        <v>0</v>
      </c>
      <c r="F186" s="409">
        <v>0</v>
      </c>
      <c r="G186" s="409">
        <v>0</v>
      </c>
      <c r="H186" s="410">
        <f t="shared" si="37"/>
        <v>0</v>
      </c>
    </row>
    <row r="187" spans="1:8" hidden="1" outlineLevel="1">
      <c r="A187" s="945"/>
      <c r="B187" s="475" t="s">
        <v>1599</v>
      </c>
      <c r="C187" s="407">
        <v>0</v>
      </c>
      <c r="D187" s="407">
        <v>0</v>
      </c>
      <c r="E187" s="408">
        <f t="shared" si="39"/>
        <v>0</v>
      </c>
      <c r="F187" s="409">
        <v>0</v>
      </c>
      <c r="G187" s="409">
        <v>0</v>
      </c>
      <c r="H187" s="410">
        <f t="shared" si="37"/>
        <v>0</v>
      </c>
    </row>
    <row r="188" spans="1:8" hidden="1" outlineLevel="1">
      <c r="A188" s="945"/>
      <c r="B188" s="475" t="s">
        <v>1600</v>
      </c>
      <c r="C188" s="409">
        <v>0</v>
      </c>
      <c r="D188" s="409">
        <v>0</v>
      </c>
      <c r="E188" s="408">
        <f t="shared" si="39"/>
        <v>0</v>
      </c>
      <c r="F188" s="409">
        <v>0</v>
      </c>
      <c r="G188" s="409">
        <v>0</v>
      </c>
      <c r="H188" s="410">
        <f t="shared" si="37"/>
        <v>0</v>
      </c>
    </row>
    <row r="189" spans="1:8" hidden="1" outlineLevel="1">
      <c r="A189" s="945"/>
      <c r="B189" s="475" t="s">
        <v>1601</v>
      </c>
      <c r="C189" s="407">
        <v>0</v>
      </c>
      <c r="D189" s="407">
        <v>0</v>
      </c>
      <c r="E189" s="408">
        <f t="shared" si="39"/>
        <v>0</v>
      </c>
      <c r="F189" s="409">
        <v>0</v>
      </c>
      <c r="G189" s="409">
        <v>0</v>
      </c>
      <c r="H189" s="410">
        <f t="shared" si="37"/>
        <v>0</v>
      </c>
    </row>
    <row r="190" spans="1:8" hidden="1" outlineLevel="1">
      <c r="A190" s="945"/>
      <c r="B190" s="475" t="s">
        <v>1602</v>
      </c>
      <c r="C190" s="409">
        <v>0</v>
      </c>
      <c r="D190" s="409">
        <v>0</v>
      </c>
      <c r="E190" s="408">
        <f t="shared" si="39"/>
        <v>0</v>
      </c>
      <c r="F190" s="409">
        <v>0</v>
      </c>
      <c r="G190" s="409">
        <v>0</v>
      </c>
      <c r="H190" s="410">
        <f t="shared" si="37"/>
        <v>0</v>
      </c>
    </row>
    <row r="191" spans="1:8" ht="22.5" hidden="1" outlineLevel="1">
      <c r="A191" s="945"/>
      <c r="B191" s="475" t="s">
        <v>1603</v>
      </c>
      <c r="C191" s="407">
        <v>0</v>
      </c>
      <c r="D191" s="407">
        <v>0</v>
      </c>
      <c r="E191" s="408">
        <f t="shared" si="39"/>
        <v>0</v>
      </c>
      <c r="F191" s="409">
        <v>0</v>
      </c>
      <c r="G191" s="409">
        <v>0</v>
      </c>
      <c r="H191" s="410">
        <f t="shared" si="37"/>
        <v>0</v>
      </c>
    </row>
    <row r="192" spans="1:8" hidden="1" outlineLevel="1">
      <c r="A192" s="945"/>
      <c r="B192" s="475" t="s">
        <v>1604</v>
      </c>
      <c r="C192" s="409">
        <v>0</v>
      </c>
      <c r="D192" s="409">
        <v>0</v>
      </c>
      <c r="E192" s="408">
        <f t="shared" si="39"/>
        <v>0</v>
      </c>
      <c r="F192" s="409">
        <v>0</v>
      </c>
      <c r="G192" s="409">
        <v>0</v>
      </c>
      <c r="H192" s="410">
        <f t="shared" si="37"/>
        <v>0</v>
      </c>
    </row>
    <row r="193" spans="1:8" ht="22.5" hidden="1" outlineLevel="1">
      <c r="A193" s="945"/>
      <c r="B193" s="475" t="s">
        <v>1605</v>
      </c>
      <c r="C193" s="407">
        <v>4</v>
      </c>
      <c r="D193" s="407">
        <v>1</v>
      </c>
      <c r="E193" s="408">
        <f t="shared" si="39"/>
        <v>5</v>
      </c>
      <c r="F193" s="409">
        <v>0</v>
      </c>
      <c r="G193" s="409">
        <v>0</v>
      </c>
      <c r="H193" s="410">
        <f t="shared" si="37"/>
        <v>0</v>
      </c>
    </row>
    <row r="194" spans="1:8" s="561" customFormat="1" ht="15.95" customHeight="1" collapsed="1">
      <c r="A194" s="923" t="s">
        <v>1606</v>
      </c>
      <c r="B194" s="923"/>
      <c r="C194" s="591">
        <f t="shared" ref="C194:H194" si="40">SUM(C195:C218)</f>
        <v>2</v>
      </c>
      <c r="D194" s="591">
        <f t="shared" si="40"/>
        <v>0</v>
      </c>
      <c r="E194" s="591">
        <f t="shared" si="40"/>
        <v>2</v>
      </c>
      <c r="F194" s="591">
        <f t="shared" si="40"/>
        <v>0</v>
      </c>
      <c r="G194" s="591">
        <f t="shared" si="40"/>
        <v>0</v>
      </c>
      <c r="H194" s="591">
        <f t="shared" si="40"/>
        <v>0</v>
      </c>
    </row>
    <row r="195" spans="1:8" ht="22.5" hidden="1" outlineLevel="1">
      <c r="A195" s="945" t="s">
        <v>1607</v>
      </c>
      <c r="B195" s="475" t="s">
        <v>1608</v>
      </c>
      <c r="C195" s="409">
        <v>0</v>
      </c>
      <c r="D195" s="409">
        <v>0</v>
      </c>
      <c r="E195" s="408">
        <f t="shared" ref="E195:E218" si="41">+D195+C195</f>
        <v>0</v>
      </c>
      <c r="F195" s="409">
        <v>0</v>
      </c>
      <c r="G195" s="409">
        <v>0</v>
      </c>
      <c r="H195" s="410">
        <f t="shared" si="37"/>
        <v>0</v>
      </c>
    </row>
    <row r="196" spans="1:8" hidden="1" outlineLevel="1">
      <c r="A196" s="945"/>
      <c r="B196" s="475" t="s">
        <v>1609</v>
      </c>
      <c r="C196" s="407">
        <v>0</v>
      </c>
      <c r="D196" s="407">
        <v>0</v>
      </c>
      <c r="E196" s="408">
        <f t="shared" si="41"/>
        <v>0</v>
      </c>
      <c r="F196" s="409">
        <v>0</v>
      </c>
      <c r="G196" s="409">
        <v>0</v>
      </c>
      <c r="H196" s="410">
        <f t="shared" si="37"/>
        <v>0</v>
      </c>
    </row>
    <row r="197" spans="1:8" ht="22.5" hidden="1" outlineLevel="1">
      <c r="A197" s="945"/>
      <c r="B197" s="475" t="s">
        <v>1610</v>
      </c>
      <c r="C197" s="409">
        <v>0</v>
      </c>
      <c r="D197" s="409">
        <v>0</v>
      </c>
      <c r="E197" s="408">
        <f t="shared" si="41"/>
        <v>0</v>
      </c>
      <c r="F197" s="409">
        <v>0</v>
      </c>
      <c r="G197" s="409">
        <v>0</v>
      </c>
      <c r="H197" s="410">
        <f t="shared" si="37"/>
        <v>0</v>
      </c>
    </row>
    <row r="198" spans="1:8" ht="22.5" hidden="1" outlineLevel="1">
      <c r="A198" s="945"/>
      <c r="B198" s="475" t="s">
        <v>1611</v>
      </c>
      <c r="C198" s="407">
        <v>0</v>
      </c>
      <c r="D198" s="407">
        <v>0</v>
      </c>
      <c r="E198" s="408">
        <f t="shared" si="41"/>
        <v>0</v>
      </c>
      <c r="F198" s="409">
        <v>0</v>
      </c>
      <c r="G198" s="409">
        <v>0</v>
      </c>
      <c r="H198" s="410">
        <f t="shared" si="37"/>
        <v>0</v>
      </c>
    </row>
    <row r="199" spans="1:8" hidden="1" outlineLevel="1">
      <c r="A199" s="945"/>
      <c r="B199" s="475" t="s">
        <v>1612</v>
      </c>
      <c r="C199" s="409">
        <v>0</v>
      </c>
      <c r="D199" s="409">
        <v>0</v>
      </c>
      <c r="E199" s="408">
        <f t="shared" si="41"/>
        <v>0</v>
      </c>
      <c r="F199" s="409">
        <v>0</v>
      </c>
      <c r="G199" s="409">
        <v>0</v>
      </c>
      <c r="H199" s="410">
        <f t="shared" si="37"/>
        <v>0</v>
      </c>
    </row>
    <row r="200" spans="1:8" ht="11.25" hidden="1" customHeight="1" outlineLevel="1">
      <c r="A200" s="945" t="s">
        <v>1613</v>
      </c>
      <c r="B200" s="475" t="s">
        <v>1614</v>
      </c>
      <c r="C200" s="407">
        <v>0</v>
      </c>
      <c r="D200" s="407">
        <v>0</v>
      </c>
      <c r="E200" s="408">
        <f t="shared" si="41"/>
        <v>0</v>
      </c>
      <c r="F200" s="409">
        <v>0</v>
      </c>
      <c r="G200" s="409">
        <v>0</v>
      </c>
      <c r="H200" s="410">
        <f t="shared" si="37"/>
        <v>0</v>
      </c>
    </row>
    <row r="201" spans="1:8" hidden="1" outlineLevel="1">
      <c r="A201" s="945"/>
      <c r="B201" s="475" t="s">
        <v>1615</v>
      </c>
      <c r="C201" s="409">
        <v>0</v>
      </c>
      <c r="D201" s="409">
        <v>0</v>
      </c>
      <c r="E201" s="408">
        <f t="shared" si="41"/>
        <v>0</v>
      </c>
      <c r="F201" s="409">
        <v>0</v>
      </c>
      <c r="G201" s="409">
        <v>0</v>
      </c>
      <c r="H201" s="410">
        <f t="shared" si="37"/>
        <v>0</v>
      </c>
    </row>
    <row r="202" spans="1:8" hidden="1" outlineLevel="1">
      <c r="A202" s="945"/>
      <c r="B202" s="475" t="s">
        <v>1616</v>
      </c>
      <c r="C202" s="407">
        <v>0</v>
      </c>
      <c r="D202" s="407">
        <v>0</v>
      </c>
      <c r="E202" s="408">
        <f t="shared" si="41"/>
        <v>0</v>
      </c>
      <c r="F202" s="409">
        <v>0</v>
      </c>
      <c r="G202" s="409">
        <v>0</v>
      </c>
      <c r="H202" s="410">
        <f t="shared" si="37"/>
        <v>0</v>
      </c>
    </row>
    <row r="203" spans="1:8" hidden="1" outlineLevel="1">
      <c r="A203" s="945"/>
      <c r="B203" s="475" t="s">
        <v>1617</v>
      </c>
      <c r="C203" s="409">
        <v>0</v>
      </c>
      <c r="D203" s="409">
        <v>0</v>
      </c>
      <c r="E203" s="408">
        <f t="shared" si="41"/>
        <v>0</v>
      </c>
      <c r="F203" s="409">
        <v>0</v>
      </c>
      <c r="G203" s="409">
        <v>0</v>
      </c>
      <c r="H203" s="410">
        <f t="shared" si="37"/>
        <v>0</v>
      </c>
    </row>
    <row r="204" spans="1:8" hidden="1" outlineLevel="1">
      <c r="A204" s="945" t="s">
        <v>1618</v>
      </c>
      <c r="B204" s="475" t="s">
        <v>1619</v>
      </c>
      <c r="C204" s="407">
        <v>0</v>
      </c>
      <c r="D204" s="407">
        <v>0</v>
      </c>
      <c r="E204" s="408">
        <f t="shared" si="41"/>
        <v>0</v>
      </c>
      <c r="F204" s="409">
        <v>0</v>
      </c>
      <c r="G204" s="409">
        <v>0</v>
      </c>
      <c r="H204" s="410">
        <f t="shared" si="37"/>
        <v>0</v>
      </c>
    </row>
    <row r="205" spans="1:8" hidden="1" outlineLevel="1">
      <c r="A205" s="945"/>
      <c r="B205" s="475" t="s">
        <v>1620</v>
      </c>
      <c r="C205" s="409">
        <v>0</v>
      </c>
      <c r="D205" s="409">
        <v>0</v>
      </c>
      <c r="E205" s="408">
        <f t="shared" si="41"/>
        <v>0</v>
      </c>
      <c r="F205" s="409">
        <v>0</v>
      </c>
      <c r="G205" s="409">
        <v>0</v>
      </c>
      <c r="H205" s="410">
        <f t="shared" si="37"/>
        <v>0</v>
      </c>
    </row>
    <row r="206" spans="1:8" hidden="1" outlineLevel="1">
      <c r="A206" s="945"/>
      <c r="B206" s="475" t="s">
        <v>1621</v>
      </c>
      <c r="C206" s="407">
        <v>0</v>
      </c>
      <c r="D206" s="407">
        <v>0</v>
      </c>
      <c r="E206" s="408">
        <f t="shared" si="41"/>
        <v>0</v>
      </c>
      <c r="F206" s="409">
        <v>0</v>
      </c>
      <c r="G206" s="409">
        <v>0</v>
      </c>
      <c r="H206" s="410">
        <f t="shared" si="37"/>
        <v>0</v>
      </c>
    </row>
    <row r="207" spans="1:8" hidden="1" outlineLevel="1">
      <c r="A207" s="945"/>
      <c r="B207" s="475" t="s">
        <v>1622</v>
      </c>
      <c r="C207" s="409">
        <v>0</v>
      </c>
      <c r="D207" s="409">
        <v>0</v>
      </c>
      <c r="E207" s="408">
        <f t="shared" si="41"/>
        <v>0</v>
      </c>
      <c r="F207" s="409">
        <v>0</v>
      </c>
      <c r="G207" s="409">
        <v>0</v>
      </c>
      <c r="H207" s="410">
        <f t="shared" si="37"/>
        <v>0</v>
      </c>
    </row>
    <row r="208" spans="1:8" ht="22.5" hidden="1" outlineLevel="1">
      <c r="A208" s="945"/>
      <c r="B208" s="475" t="s">
        <v>1623</v>
      </c>
      <c r="C208" s="407">
        <v>0</v>
      </c>
      <c r="D208" s="407">
        <v>0</v>
      </c>
      <c r="E208" s="408">
        <f t="shared" si="41"/>
        <v>0</v>
      </c>
      <c r="F208" s="409">
        <v>0</v>
      </c>
      <c r="G208" s="409">
        <v>0</v>
      </c>
      <c r="H208" s="410">
        <f t="shared" si="37"/>
        <v>0</v>
      </c>
    </row>
    <row r="209" spans="1:8" hidden="1" outlineLevel="1">
      <c r="A209" s="945" t="s">
        <v>1624</v>
      </c>
      <c r="B209" s="475" t="s">
        <v>1625</v>
      </c>
      <c r="C209" s="409">
        <v>0</v>
      </c>
      <c r="D209" s="409">
        <v>0</v>
      </c>
      <c r="E209" s="408">
        <f t="shared" si="41"/>
        <v>0</v>
      </c>
      <c r="F209" s="409">
        <v>0</v>
      </c>
      <c r="G209" s="409">
        <v>0</v>
      </c>
      <c r="H209" s="410">
        <f t="shared" si="37"/>
        <v>0</v>
      </c>
    </row>
    <row r="210" spans="1:8" hidden="1" outlineLevel="1">
      <c r="A210" s="945"/>
      <c r="B210" s="475" t="s">
        <v>1626</v>
      </c>
      <c r="C210" s="407">
        <v>0</v>
      </c>
      <c r="D210" s="407">
        <v>0</v>
      </c>
      <c r="E210" s="408">
        <f t="shared" si="41"/>
        <v>0</v>
      </c>
      <c r="F210" s="409">
        <v>0</v>
      </c>
      <c r="G210" s="409">
        <v>0</v>
      </c>
      <c r="H210" s="410">
        <f t="shared" si="37"/>
        <v>0</v>
      </c>
    </row>
    <row r="211" spans="1:8" hidden="1" outlineLevel="1">
      <c r="A211" s="945"/>
      <c r="B211" s="475" t="s">
        <v>1627</v>
      </c>
      <c r="C211" s="409">
        <v>0</v>
      </c>
      <c r="D211" s="409">
        <v>0</v>
      </c>
      <c r="E211" s="408">
        <f t="shared" si="41"/>
        <v>0</v>
      </c>
      <c r="F211" s="409">
        <v>0</v>
      </c>
      <c r="G211" s="409">
        <v>0</v>
      </c>
      <c r="H211" s="410">
        <f t="shared" si="37"/>
        <v>0</v>
      </c>
    </row>
    <row r="212" spans="1:8" hidden="1" outlineLevel="1">
      <c r="A212" s="945"/>
      <c r="B212" s="475" t="s">
        <v>1628</v>
      </c>
      <c r="C212" s="407">
        <v>0</v>
      </c>
      <c r="D212" s="407">
        <v>0</v>
      </c>
      <c r="E212" s="408">
        <f t="shared" si="41"/>
        <v>0</v>
      </c>
      <c r="F212" s="409">
        <v>0</v>
      </c>
      <c r="G212" s="409">
        <v>0</v>
      </c>
      <c r="H212" s="410">
        <f t="shared" si="37"/>
        <v>0</v>
      </c>
    </row>
    <row r="213" spans="1:8" ht="11.25" hidden="1" customHeight="1" outlineLevel="1">
      <c r="A213" s="945" t="s">
        <v>1629</v>
      </c>
      <c r="B213" s="475" t="s">
        <v>1630</v>
      </c>
      <c r="C213" s="409">
        <v>0</v>
      </c>
      <c r="D213" s="409">
        <v>0</v>
      </c>
      <c r="E213" s="408">
        <f t="shared" si="41"/>
        <v>0</v>
      </c>
      <c r="F213" s="409">
        <v>0</v>
      </c>
      <c r="G213" s="409">
        <v>0</v>
      </c>
      <c r="H213" s="410">
        <f t="shared" si="37"/>
        <v>0</v>
      </c>
    </row>
    <row r="214" spans="1:8" hidden="1" outlineLevel="1">
      <c r="A214" s="945"/>
      <c r="B214" s="475" t="s">
        <v>1631</v>
      </c>
      <c r="C214" s="407">
        <v>0</v>
      </c>
      <c r="D214" s="407">
        <v>0</v>
      </c>
      <c r="E214" s="408">
        <f t="shared" si="41"/>
        <v>0</v>
      </c>
      <c r="F214" s="409">
        <v>0</v>
      </c>
      <c r="G214" s="409">
        <v>0</v>
      </c>
      <c r="H214" s="410">
        <f t="shared" ref="H214:H234" si="42">+G214+F214</f>
        <v>0</v>
      </c>
    </row>
    <row r="215" spans="1:8" hidden="1" outlineLevel="1">
      <c r="A215" s="945"/>
      <c r="B215" s="475" t="s">
        <v>1632</v>
      </c>
      <c r="C215" s="409">
        <v>0</v>
      </c>
      <c r="D215" s="409">
        <v>0</v>
      </c>
      <c r="E215" s="408">
        <f t="shared" si="41"/>
        <v>0</v>
      </c>
      <c r="F215" s="409">
        <v>0</v>
      </c>
      <c r="G215" s="409">
        <v>0</v>
      </c>
      <c r="H215" s="410">
        <f t="shared" si="42"/>
        <v>0</v>
      </c>
    </row>
    <row r="216" spans="1:8" hidden="1" outlineLevel="1">
      <c r="A216" s="945"/>
      <c r="B216" s="475" t="s">
        <v>1633</v>
      </c>
      <c r="C216" s="407">
        <v>0</v>
      </c>
      <c r="D216" s="407">
        <v>0</v>
      </c>
      <c r="E216" s="408">
        <f t="shared" si="41"/>
        <v>0</v>
      </c>
      <c r="F216" s="409">
        <v>0</v>
      </c>
      <c r="G216" s="409">
        <v>0</v>
      </c>
      <c r="H216" s="410">
        <f t="shared" si="42"/>
        <v>0</v>
      </c>
    </row>
    <row r="217" spans="1:8" hidden="1" outlineLevel="1">
      <c r="A217" s="945"/>
      <c r="B217" s="475" t="s">
        <v>1634</v>
      </c>
      <c r="C217" s="409">
        <v>0</v>
      </c>
      <c r="D217" s="409">
        <v>0</v>
      </c>
      <c r="E217" s="408">
        <f t="shared" si="41"/>
        <v>0</v>
      </c>
      <c r="F217" s="409">
        <v>0</v>
      </c>
      <c r="G217" s="409">
        <v>0</v>
      </c>
      <c r="H217" s="410">
        <f t="shared" si="42"/>
        <v>0</v>
      </c>
    </row>
    <row r="218" spans="1:8" ht="33.75" hidden="1" outlineLevel="1">
      <c r="A218" s="945"/>
      <c r="B218" s="475" t="s">
        <v>1635</v>
      </c>
      <c r="C218" s="407">
        <v>2</v>
      </c>
      <c r="D218" s="407">
        <v>0</v>
      </c>
      <c r="E218" s="408">
        <f t="shared" si="41"/>
        <v>2</v>
      </c>
      <c r="F218" s="409">
        <v>0</v>
      </c>
      <c r="G218" s="409">
        <v>0</v>
      </c>
      <c r="H218" s="410">
        <f t="shared" si="42"/>
        <v>0</v>
      </c>
    </row>
    <row r="219" spans="1:8" ht="22.5" customHeight="1" collapsed="1">
      <c r="A219" s="939" t="s">
        <v>1636</v>
      </c>
      <c r="B219" s="939"/>
      <c r="C219" s="281">
        <f t="shared" ref="C219:H219" si="43">SUM(C220:C234)</f>
        <v>0</v>
      </c>
      <c r="D219" s="281">
        <f t="shared" si="43"/>
        <v>0</v>
      </c>
      <c r="E219" s="281">
        <f t="shared" si="43"/>
        <v>0</v>
      </c>
      <c r="F219" s="281">
        <f t="shared" si="43"/>
        <v>0</v>
      </c>
      <c r="G219" s="281">
        <f t="shared" si="43"/>
        <v>0</v>
      </c>
      <c r="H219" s="281">
        <f t="shared" si="43"/>
        <v>0</v>
      </c>
    </row>
    <row r="220" spans="1:8" ht="22.5" hidden="1" outlineLevel="1">
      <c r="A220" s="945" t="s">
        <v>1637</v>
      </c>
      <c r="B220" s="475" t="s">
        <v>1638</v>
      </c>
      <c r="C220" s="409">
        <v>0</v>
      </c>
      <c r="D220" s="409">
        <v>0</v>
      </c>
      <c r="E220" s="408">
        <f t="shared" ref="E220:E234" si="44">+D220+C220</f>
        <v>0</v>
      </c>
      <c r="F220" s="409">
        <v>0</v>
      </c>
      <c r="G220" s="409">
        <v>0</v>
      </c>
      <c r="H220" s="410">
        <f t="shared" si="42"/>
        <v>0</v>
      </c>
    </row>
    <row r="221" spans="1:8" ht="22.5" hidden="1" outlineLevel="1">
      <c r="A221" s="945"/>
      <c r="B221" s="475" t="s">
        <v>1639</v>
      </c>
      <c r="C221" s="407">
        <v>0</v>
      </c>
      <c r="D221" s="407">
        <v>0</v>
      </c>
      <c r="E221" s="408">
        <f t="shared" si="44"/>
        <v>0</v>
      </c>
      <c r="F221" s="409">
        <v>0</v>
      </c>
      <c r="G221" s="409">
        <v>0</v>
      </c>
      <c r="H221" s="410">
        <f t="shared" si="42"/>
        <v>0</v>
      </c>
    </row>
    <row r="222" spans="1:8" ht="22.5" hidden="1" outlineLevel="1">
      <c r="A222" s="945"/>
      <c r="B222" s="475" t="s">
        <v>1640</v>
      </c>
      <c r="C222" s="409">
        <v>0</v>
      </c>
      <c r="D222" s="409">
        <v>0</v>
      </c>
      <c r="E222" s="408">
        <f t="shared" si="44"/>
        <v>0</v>
      </c>
      <c r="F222" s="409">
        <v>0</v>
      </c>
      <c r="G222" s="409">
        <v>0</v>
      </c>
      <c r="H222" s="410">
        <f t="shared" si="42"/>
        <v>0</v>
      </c>
    </row>
    <row r="223" spans="1:8" hidden="1" outlineLevel="1">
      <c r="A223" s="945" t="s">
        <v>1641</v>
      </c>
      <c r="B223" s="475" t="s">
        <v>1642</v>
      </c>
      <c r="C223" s="407">
        <v>0</v>
      </c>
      <c r="D223" s="407">
        <v>0</v>
      </c>
      <c r="E223" s="408">
        <f t="shared" si="44"/>
        <v>0</v>
      </c>
      <c r="F223" s="409">
        <v>0</v>
      </c>
      <c r="G223" s="409">
        <v>0</v>
      </c>
      <c r="H223" s="410">
        <f t="shared" si="42"/>
        <v>0</v>
      </c>
    </row>
    <row r="224" spans="1:8" hidden="1" outlineLevel="1">
      <c r="A224" s="945"/>
      <c r="B224" s="475" t="s">
        <v>1643</v>
      </c>
      <c r="C224" s="409">
        <v>0</v>
      </c>
      <c r="D224" s="409">
        <v>0</v>
      </c>
      <c r="E224" s="408">
        <f t="shared" si="44"/>
        <v>0</v>
      </c>
      <c r="F224" s="409">
        <v>0</v>
      </c>
      <c r="G224" s="409">
        <v>0</v>
      </c>
      <c r="H224" s="410">
        <f t="shared" si="42"/>
        <v>0</v>
      </c>
    </row>
    <row r="225" spans="1:8" ht="22.5" hidden="1" outlineLevel="1">
      <c r="A225" s="945"/>
      <c r="B225" s="475" t="s">
        <v>1644</v>
      </c>
      <c r="C225" s="407">
        <v>0</v>
      </c>
      <c r="D225" s="407">
        <v>0</v>
      </c>
      <c r="E225" s="408">
        <f t="shared" si="44"/>
        <v>0</v>
      </c>
      <c r="F225" s="409">
        <v>0</v>
      </c>
      <c r="G225" s="409">
        <v>0</v>
      </c>
      <c r="H225" s="410">
        <f t="shared" si="42"/>
        <v>0</v>
      </c>
    </row>
    <row r="226" spans="1:8" ht="11.25" hidden="1" customHeight="1" outlineLevel="1">
      <c r="A226" s="945" t="s">
        <v>1645</v>
      </c>
      <c r="B226" s="475" t="s">
        <v>1646</v>
      </c>
      <c r="C226" s="409">
        <v>0</v>
      </c>
      <c r="D226" s="409">
        <v>0</v>
      </c>
      <c r="E226" s="408">
        <f t="shared" si="44"/>
        <v>0</v>
      </c>
      <c r="F226" s="409">
        <v>0</v>
      </c>
      <c r="G226" s="409">
        <v>0</v>
      </c>
      <c r="H226" s="410">
        <f t="shared" si="42"/>
        <v>0</v>
      </c>
    </row>
    <row r="227" spans="1:8" hidden="1" outlineLevel="1">
      <c r="A227" s="945"/>
      <c r="B227" s="475" t="s">
        <v>1647</v>
      </c>
      <c r="C227" s="407">
        <v>0</v>
      </c>
      <c r="D227" s="407">
        <v>0</v>
      </c>
      <c r="E227" s="408">
        <f t="shared" si="44"/>
        <v>0</v>
      </c>
      <c r="F227" s="409">
        <v>0</v>
      </c>
      <c r="G227" s="409">
        <v>0</v>
      </c>
      <c r="H227" s="410">
        <f t="shared" si="42"/>
        <v>0</v>
      </c>
    </row>
    <row r="228" spans="1:8" hidden="1" outlineLevel="1">
      <c r="A228" s="945"/>
      <c r="B228" s="475" t="s">
        <v>1648</v>
      </c>
      <c r="C228" s="409">
        <v>0</v>
      </c>
      <c r="D228" s="409">
        <v>0</v>
      </c>
      <c r="E228" s="408">
        <f t="shared" si="44"/>
        <v>0</v>
      </c>
      <c r="F228" s="409">
        <v>0</v>
      </c>
      <c r="G228" s="409">
        <v>0</v>
      </c>
      <c r="H228" s="410">
        <f t="shared" si="42"/>
        <v>0</v>
      </c>
    </row>
    <row r="229" spans="1:8" ht="22.5" hidden="1" outlineLevel="1">
      <c r="A229" s="945"/>
      <c r="B229" s="475" t="s">
        <v>1649</v>
      </c>
      <c r="C229" s="407">
        <v>0</v>
      </c>
      <c r="D229" s="407">
        <v>0</v>
      </c>
      <c r="E229" s="408">
        <f t="shared" si="44"/>
        <v>0</v>
      </c>
      <c r="F229" s="409">
        <v>0</v>
      </c>
      <c r="G229" s="409">
        <v>0</v>
      </c>
      <c r="H229" s="410">
        <f t="shared" si="42"/>
        <v>0</v>
      </c>
    </row>
    <row r="230" spans="1:8" ht="22.5" hidden="1" outlineLevel="1">
      <c r="A230" s="945"/>
      <c r="B230" s="475" t="s">
        <v>1650</v>
      </c>
      <c r="C230" s="409">
        <v>0</v>
      </c>
      <c r="D230" s="409">
        <v>0</v>
      </c>
      <c r="E230" s="408">
        <f t="shared" si="44"/>
        <v>0</v>
      </c>
      <c r="F230" s="409">
        <v>0</v>
      </c>
      <c r="G230" s="409">
        <v>0</v>
      </c>
      <c r="H230" s="410">
        <f t="shared" si="42"/>
        <v>0</v>
      </c>
    </row>
    <row r="231" spans="1:8" ht="22.5" hidden="1" outlineLevel="1">
      <c r="A231" s="945" t="s">
        <v>1651</v>
      </c>
      <c r="B231" s="475" t="s">
        <v>1652</v>
      </c>
      <c r="C231" s="407">
        <v>0</v>
      </c>
      <c r="D231" s="407">
        <v>0</v>
      </c>
      <c r="E231" s="408">
        <f t="shared" si="44"/>
        <v>0</v>
      </c>
      <c r="F231" s="409">
        <v>0</v>
      </c>
      <c r="G231" s="409">
        <v>0</v>
      </c>
      <c r="H231" s="410">
        <f t="shared" si="42"/>
        <v>0</v>
      </c>
    </row>
    <row r="232" spans="1:8" ht="22.5" hidden="1" outlineLevel="1">
      <c r="A232" s="945"/>
      <c r="B232" s="475" t="s">
        <v>1653</v>
      </c>
      <c r="C232" s="409">
        <v>0</v>
      </c>
      <c r="D232" s="409">
        <v>0</v>
      </c>
      <c r="E232" s="408">
        <f t="shared" si="44"/>
        <v>0</v>
      </c>
      <c r="F232" s="409">
        <v>0</v>
      </c>
      <c r="G232" s="409">
        <v>0</v>
      </c>
      <c r="H232" s="410">
        <f t="shared" si="42"/>
        <v>0</v>
      </c>
    </row>
    <row r="233" spans="1:8" hidden="1" outlineLevel="1">
      <c r="A233" s="945"/>
      <c r="B233" s="475" t="s">
        <v>1654</v>
      </c>
      <c r="C233" s="407">
        <v>0</v>
      </c>
      <c r="D233" s="407">
        <v>0</v>
      </c>
      <c r="E233" s="408">
        <f t="shared" si="44"/>
        <v>0</v>
      </c>
      <c r="F233" s="409">
        <v>0</v>
      </c>
      <c r="G233" s="409">
        <v>0</v>
      </c>
      <c r="H233" s="410">
        <f t="shared" si="42"/>
        <v>0</v>
      </c>
    </row>
    <row r="234" spans="1:8" hidden="1" outlineLevel="1">
      <c r="A234" s="945"/>
      <c r="B234" s="475" t="s">
        <v>1655</v>
      </c>
      <c r="C234" s="409">
        <v>0</v>
      </c>
      <c r="D234" s="409">
        <v>0</v>
      </c>
      <c r="E234" s="408">
        <f t="shared" si="44"/>
        <v>0</v>
      </c>
      <c r="F234" s="409">
        <v>0</v>
      </c>
      <c r="G234" s="409">
        <v>0</v>
      </c>
      <c r="H234" s="410">
        <f t="shared" si="42"/>
        <v>0</v>
      </c>
    </row>
    <row r="235" spans="1:8" s="561" customFormat="1" ht="15.95" customHeight="1" collapsed="1">
      <c r="A235" s="923" t="s">
        <v>1656</v>
      </c>
      <c r="B235" s="923"/>
      <c r="C235" s="590">
        <f t="shared" ref="C235:H235" si="45">SUM(C236:C237)</f>
        <v>0</v>
      </c>
      <c r="D235" s="590">
        <f t="shared" si="45"/>
        <v>0</v>
      </c>
      <c r="E235" s="590">
        <f t="shared" si="45"/>
        <v>0</v>
      </c>
      <c r="F235" s="590">
        <f t="shared" si="45"/>
        <v>0</v>
      </c>
      <c r="G235" s="590">
        <f t="shared" si="45"/>
        <v>0</v>
      </c>
      <c r="H235" s="590">
        <f t="shared" si="45"/>
        <v>0</v>
      </c>
    </row>
    <row r="236" spans="1:8" hidden="1" outlineLevel="1">
      <c r="A236" s="945" t="s">
        <v>1657</v>
      </c>
      <c r="B236" s="475" t="s">
        <v>1658</v>
      </c>
      <c r="C236" s="407">
        <v>0</v>
      </c>
      <c r="D236" s="407">
        <v>0</v>
      </c>
      <c r="E236" s="408">
        <f t="shared" ref="E236:E237" si="46">+D236+C236</f>
        <v>0</v>
      </c>
      <c r="F236" s="409">
        <v>0</v>
      </c>
      <c r="G236" s="409">
        <v>0</v>
      </c>
      <c r="H236" s="412">
        <v>0</v>
      </c>
    </row>
    <row r="237" spans="1:8" ht="22.5" hidden="1" outlineLevel="1">
      <c r="A237" s="945"/>
      <c r="B237" s="475" t="s">
        <v>1659</v>
      </c>
      <c r="C237" s="409">
        <v>0</v>
      </c>
      <c r="D237" s="409">
        <v>0</v>
      </c>
      <c r="E237" s="408">
        <f t="shared" si="46"/>
        <v>0</v>
      </c>
      <c r="F237" s="409">
        <v>0</v>
      </c>
      <c r="G237" s="409">
        <v>0</v>
      </c>
      <c r="H237" s="409">
        <v>0</v>
      </c>
    </row>
    <row r="238" spans="1:8" s="561" customFormat="1" ht="15.95" customHeight="1" collapsed="1">
      <c r="A238" s="921" t="s">
        <v>1660</v>
      </c>
      <c r="B238" s="921"/>
      <c r="C238" s="592">
        <f t="shared" ref="C238:H238" si="47">C239+C244+C257+C264</f>
        <v>2</v>
      </c>
      <c r="D238" s="592">
        <f t="shared" si="47"/>
        <v>1</v>
      </c>
      <c r="E238" s="592">
        <f t="shared" si="47"/>
        <v>3</v>
      </c>
      <c r="F238" s="592">
        <f t="shared" si="47"/>
        <v>0</v>
      </c>
      <c r="G238" s="592">
        <f t="shared" si="47"/>
        <v>0</v>
      </c>
      <c r="H238" s="592">
        <f t="shared" si="47"/>
        <v>0</v>
      </c>
    </row>
    <row r="239" spans="1:8" s="561" customFormat="1" ht="15.95" customHeight="1">
      <c r="A239" s="923" t="s">
        <v>1661</v>
      </c>
      <c r="B239" s="923"/>
      <c r="C239" s="590">
        <f t="shared" ref="C239:G239" si="48">SUM(C240:C243)</f>
        <v>0</v>
      </c>
      <c r="D239" s="590">
        <f t="shared" si="48"/>
        <v>1</v>
      </c>
      <c r="E239" s="590">
        <f t="shared" si="48"/>
        <v>1</v>
      </c>
      <c r="F239" s="590">
        <f t="shared" si="48"/>
        <v>0</v>
      </c>
      <c r="G239" s="590">
        <f t="shared" si="48"/>
        <v>0</v>
      </c>
      <c r="H239" s="590">
        <f t="shared" ref="H239" si="49">SUM(H240:H243)</f>
        <v>0</v>
      </c>
    </row>
    <row r="240" spans="1:8" hidden="1" outlineLevel="1">
      <c r="A240" s="475" t="s">
        <v>1662</v>
      </c>
      <c r="B240" s="475" t="s">
        <v>1663</v>
      </c>
      <c r="C240" s="407">
        <v>0</v>
      </c>
      <c r="D240" s="407">
        <v>0</v>
      </c>
      <c r="E240" s="408">
        <f t="shared" ref="E240:E271" si="50">+D240+C240</f>
        <v>0</v>
      </c>
      <c r="F240" s="409">
        <v>0</v>
      </c>
      <c r="G240" s="409">
        <v>0</v>
      </c>
      <c r="H240" s="410">
        <f t="shared" ref="H240:H256" si="51">+G240+F240</f>
        <v>0</v>
      </c>
    </row>
    <row r="241" spans="1:8" hidden="1" outlineLevel="1">
      <c r="A241" s="475" t="s">
        <v>1664</v>
      </c>
      <c r="B241" s="475" t="s">
        <v>1665</v>
      </c>
      <c r="C241" s="407">
        <v>0</v>
      </c>
      <c r="D241" s="407">
        <v>1</v>
      </c>
      <c r="E241" s="408">
        <f t="shared" si="50"/>
        <v>1</v>
      </c>
      <c r="F241" s="409">
        <v>0</v>
      </c>
      <c r="G241" s="409">
        <v>0</v>
      </c>
      <c r="H241" s="410">
        <f t="shared" si="51"/>
        <v>0</v>
      </c>
    </row>
    <row r="242" spans="1:8" hidden="1" outlineLevel="1">
      <c r="A242" s="945" t="s">
        <v>1666</v>
      </c>
      <c r="B242" s="475" t="s">
        <v>1667</v>
      </c>
      <c r="C242" s="407">
        <v>0</v>
      </c>
      <c r="D242" s="407">
        <v>0</v>
      </c>
      <c r="E242" s="408">
        <f t="shared" si="50"/>
        <v>0</v>
      </c>
      <c r="F242" s="409">
        <v>0</v>
      </c>
      <c r="G242" s="409">
        <v>0</v>
      </c>
      <c r="H242" s="410">
        <f t="shared" si="51"/>
        <v>0</v>
      </c>
    </row>
    <row r="243" spans="1:8" hidden="1" outlineLevel="1">
      <c r="A243" s="945"/>
      <c r="B243" s="475" t="s">
        <v>1668</v>
      </c>
      <c r="C243" s="407">
        <v>0</v>
      </c>
      <c r="D243" s="407">
        <v>0</v>
      </c>
      <c r="E243" s="408">
        <f t="shared" si="50"/>
        <v>0</v>
      </c>
      <c r="F243" s="409">
        <v>0</v>
      </c>
      <c r="G243" s="409">
        <v>0</v>
      </c>
      <c r="H243" s="410">
        <f t="shared" si="51"/>
        <v>0</v>
      </c>
    </row>
    <row r="244" spans="1:8" s="561" customFormat="1" ht="15.95" customHeight="1" collapsed="1">
      <c r="A244" s="923" t="s">
        <v>1669</v>
      </c>
      <c r="B244" s="923"/>
      <c r="C244" s="590">
        <f t="shared" ref="C244:H244" si="52">SUM(C245:C256)</f>
        <v>0</v>
      </c>
      <c r="D244" s="590">
        <f t="shared" si="52"/>
        <v>0</v>
      </c>
      <c r="E244" s="590">
        <f t="shared" si="52"/>
        <v>0</v>
      </c>
      <c r="F244" s="590">
        <f t="shared" si="52"/>
        <v>0</v>
      </c>
      <c r="G244" s="590">
        <f t="shared" si="52"/>
        <v>0</v>
      </c>
      <c r="H244" s="590">
        <f t="shared" si="52"/>
        <v>0</v>
      </c>
    </row>
    <row r="245" spans="1:8" ht="11.25" hidden="1" customHeight="1" outlineLevel="1">
      <c r="A245" s="945" t="s">
        <v>1670</v>
      </c>
      <c r="B245" s="475" t="s">
        <v>1671</v>
      </c>
      <c r="C245" s="407">
        <v>0</v>
      </c>
      <c r="D245" s="407">
        <v>0</v>
      </c>
      <c r="E245" s="408">
        <f t="shared" si="50"/>
        <v>0</v>
      </c>
      <c r="F245" s="409">
        <v>0</v>
      </c>
      <c r="G245" s="409">
        <v>0</v>
      </c>
      <c r="H245" s="410">
        <f t="shared" si="51"/>
        <v>0</v>
      </c>
    </row>
    <row r="246" spans="1:8" ht="22.5" hidden="1" outlineLevel="1">
      <c r="A246" s="945"/>
      <c r="B246" s="475" t="s">
        <v>1672</v>
      </c>
      <c r="C246" s="409">
        <v>0</v>
      </c>
      <c r="D246" s="409">
        <v>0</v>
      </c>
      <c r="E246" s="408">
        <f t="shared" si="50"/>
        <v>0</v>
      </c>
      <c r="F246" s="409">
        <v>0</v>
      </c>
      <c r="G246" s="409">
        <v>0</v>
      </c>
      <c r="H246" s="410">
        <f t="shared" si="51"/>
        <v>0</v>
      </c>
    </row>
    <row r="247" spans="1:8" hidden="1" outlineLevel="1">
      <c r="A247" s="945"/>
      <c r="B247" s="475" t="s">
        <v>1673</v>
      </c>
      <c r="C247" s="407">
        <v>0</v>
      </c>
      <c r="D247" s="407">
        <v>0</v>
      </c>
      <c r="E247" s="408">
        <f t="shared" si="50"/>
        <v>0</v>
      </c>
      <c r="F247" s="409">
        <v>0</v>
      </c>
      <c r="G247" s="409">
        <v>0</v>
      </c>
      <c r="H247" s="410">
        <f t="shared" si="51"/>
        <v>0</v>
      </c>
    </row>
    <row r="248" spans="1:8" hidden="1" outlineLevel="1">
      <c r="A248" s="945"/>
      <c r="B248" s="475" t="s">
        <v>1674</v>
      </c>
      <c r="C248" s="409">
        <v>0</v>
      </c>
      <c r="D248" s="409">
        <v>0</v>
      </c>
      <c r="E248" s="408">
        <f t="shared" si="50"/>
        <v>0</v>
      </c>
      <c r="F248" s="409">
        <v>0</v>
      </c>
      <c r="G248" s="409">
        <v>0</v>
      </c>
      <c r="H248" s="410">
        <f t="shared" si="51"/>
        <v>0</v>
      </c>
    </row>
    <row r="249" spans="1:8" ht="22.5" hidden="1" outlineLevel="1" collapsed="1">
      <c r="A249" s="945" t="s">
        <v>1675</v>
      </c>
      <c r="B249" s="475" t="s">
        <v>1676</v>
      </c>
      <c r="C249" s="407">
        <v>0</v>
      </c>
      <c r="D249" s="407">
        <v>0</v>
      </c>
      <c r="E249" s="408">
        <f t="shared" si="50"/>
        <v>0</v>
      </c>
      <c r="F249" s="409">
        <v>0</v>
      </c>
      <c r="G249" s="409">
        <v>0</v>
      </c>
      <c r="H249" s="410">
        <f t="shared" si="51"/>
        <v>0</v>
      </c>
    </row>
    <row r="250" spans="1:8" hidden="1" outlineLevel="1">
      <c r="A250" s="945"/>
      <c r="B250" s="475" t="s">
        <v>1677</v>
      </c>
      <c r="C250" s="409">
        <v>0</v>
      </c>
      <c r="D250" s="409">
        <v>0</v>
      </c>
      <c r="E250" s="408">
        <f t="shared" si="50"/>
        <v>0</v>
      </c>
      <c r="F250" s="409">
        <v>0</v>
      </c>
      <c r="G250" s="409">
        <v>0</v>
      </c>
      <c r="H250" s="410">
        <f t="shared" si="51"/>
        <v>0</v>
      </c>
    </row>
    <row r="251" spans="1:8" hidden="1" outlineLevel="1">
      <c r="A251" s="945"/>
      <c r="B251" s="475" t="s">
        <v>1678</v>
      </c>
      <c r="C251" s="407">
        <v>0</v>
      </c>
      <c r="D251" s="407">
        <v>0</v>
      </c>
      <c r="E251" s="408">
        <f t="shared" si="50"/>
        <v>0</v>
      </c>
      <c r="F251" s="409">
        <v>0</v>
      </c>
      <c r="G251" s="409">
        <v>0</v>
      </c>
      <c r="H251" s="410">
        <f t="shared" si="51"/>
        <v>0</v>
      </c>
    </row>
    <row r="252" spans="1:8" hidden="1" outlineLevel="1">
      <c r="A252" s="945"/>
      <c r="B252" s="475" t="s">
        <v>1679</v>
      </c>
      <c r="C252" s="409">
        <v>0</v>
      </c>
      <c r="D252" s="409">
        <v>0</v>
      </c>
      <c r="E252" s="408">
        <f t="shared" si="50"/>
        <v>0</v>
      </c>
      <c r="F252" s="409">
        <v>0</v>
      </c>
      <c r="G252" s="409">
        <v>0</v>
      </c>
      <c r="H252" s="410">
        <f t="shared" si="51"/>
        <v>0</v>
      </c>
    </row>
    <row r="253" spans="1:8" hidden="1" outlineLevel="1">
      <c r="A253" s="945"/>
      <c r="B253" s="475" t="s">
        <v>1680</v>
      </c>
      <c r="C253" s="407">
        <v>0</v>
      </c>
      <c r="D253" s="407">
        <v>0</v>
      </c>
      <c r="E253" s="408">
        <f t="shared" si="50"/>
        <v>0</v>
      </c>
      <c r="F253" s="409">
        <v>0</v>
      </c>
      <c r="G253" s="409">
        <v>0</v>
      </c>
      <c r="H253" s="410">
        <f t="shared" si="51"/>
        <v>0</v>
      </c>
    </row>
    <row r="254" spans="1:8" hidden="1" outlineLevel="1">
      <c r="A254" s="945"/>
      <c r="B254" s="475" t="s">
        <v>1681</v>
      </c>
      <c r="C254" s="409">
        <v>0</v>
      </c>
      <c r="D254" s="409">
        <v>0</v>
      </c>
      <c r="E254" s="408">
        <f t="shared" si="50"/>
        <v>0</v>
      </c>
      <c r="F254" s="409">
        <v>0</v>
      </c>
      <c r="G254" s="409">
        <v>0</v>
      </c>
      <c r="H254" s="410">
        <f t="shared" si="51"/>
        <v>0</v>
      </c>
    </row>
    <row r="255" spans="1:8" hidden="1" outlineLevel="1">
      <c r="A255" s="945"/>
      <c r="B255" s="475" t="s">
        <v>1682</v>
      </c>
      <c r="C255" s="407">
        <v>0</v>
      </c>
      <c r="D255" s="407">
        <v>0</v>
      </c>
      <c r="E255" s="408">
        <f t="shared" si="50"/>
        <v>0</v>
      </c>
      <c r="F255" s="409">
        <v>0</v>
      </c>
      <c r="G255" s="409">
        <v>0</v>
      </c>
      <c r="H255" s="410">
        <f t="shared" si="51"/>
        <v>0</v>
      </c>
    </row>
    <row r="256" spans="1:8" ht="22.5" hidden="1" outlineLevel="1">
      <c r="A256" s="945"/>
      <c r="B256" s="475" t="s">
        <v>1683</v>
      </c>
      <c r="C256" s="409">
        <v>0</v>
      </c>
      <c r="D256" s="409">
        <v>0</v>
      </c>
      <c r="E256" s="408">
        <f t="shared" si="50"/>
        <v>0</v>
      </c>
      <c r="F256" s="409">
        <v>0</v>
      </c>
      <c r="G256" s="409">
        <v>0</v>
      </c>
      <c r="H256" s="410">
        <f t="shared" si="51"/>
        <v>0</v>
      </c>
    </row>
    <row r="257" spans="1:8" s="561" customFormat="1" ht="15.95" customHeight="1" collapsed="1">
      <c r="A257" s="923" t="s">
        <v>1684</v>
      </c>
      <c r="B257" s="923"/>
      <c r="C257" s="590">
        <f t="shared" ref="C257:H257" si="53">SUM(C258:C263)</f>
        <v>1</v>
      </c>
      <c r="D257" s="590">
        <f t="shared" si="53"/>
        <v>0</v>
      </c>
      <c r="E257" s="590">
        <f t="shared" si="53"/>
        <v>1</v>
      </c>
      <c r="F257" s="590">
        <f t="shared" si="53"/>
        <v>0</v>
      </c>
      <c r="G257" s="590">
        <f t="shared" si="53"/>
        <v>0</v>
      </c>
      <c r="H257" s="590">
        <f t="shared" si="53"/>
        <v>0</v>
      </c>
    </row>
    <row r="258" spans="1:8" ht="22.5" hidden="1" outlineLevel="1">
      <c r="A258" s="945" t="s">
        <v>1685</v>
      </c>
      <c r="B258" s="475" t="s">
        <v>1686</v>
      </c>
      <c r="C258" s="407">
        <v>1</v>
      </c>
      <c r="D258" s="407">
        <v>0</v>
      </c>
      <c r="E258" s="408">
        <f t="shared" si="50"/>
        <v>1</v>
      </c>
      <c r="F258" s="409">
        <v>0</v>
      </c>
      <c r="G258" s="409">
        <v>0</v>
      </c>
      <c r="H258" s="410">
        <f t="shared" ref="H258:H263" si="54">+G258+F258</f>
        <v>0</v>
      </c>
    </row>
    <row r="259" spans="1:8" ht="22.5" hidden="1" outlineLevel="1">
      <c r="A259" s="945"/>
      <c r="B259" s="475" t="s">
        <v>1687</v>
      </c>
      <c r="C259" s="407">
        <v>0</v>
      </c>
      <c r="D259" s="407">
        <v>0</v>
      </c>
      <c r="E259" s="408">
        <f t="shared" si="50"/>
        <v>0</v>
      </c>
      <c r="F259" s="409">
        <v>0</v>
      </c>
      <c r="G259" s="409">
        <v>0</v>
      </c>
      <c r="H259" s="410">
        <f t="shared" si="54"/>
        <v>0</v>
      </c>
    </row>
    <row r="260" spans="1:8" hidden="1" outlineLevel="1">
      <c r="A260" s="945"/>
      <c r="B260" s="475" t="s">
        <v>1688</v>
      </c>
      <c r="C260" s="407">
        <v>0</v>
      </c>
      <c r="D260" s="407">
        <v>0</v>
      </c>
      <c r="E260" s="408">
        <f t="shared" si="50"/>
        <v>0</v>
      </c>
      <c r="F260" s="409">
        <v>0</v>
      </c>
      <c r="G260" s="409">
        <v>0</v>
      </c>
      <c r="H260" s="410">
        <f t="shared" si="54"/>
        <v>0</v>
      </c>
    </row>
    <row r="261" spans="1:8" ht="11.25" hidden="1" customHeight="1" outlineLevel="1">
      <c r="A261" s="945" t="s">
        <v>1689</v>
      </c>
      <c r="B261" s="475" t="s">
        <v>1690</v>
      </c>
      <c r="C261" s="407">
        <v>0</v>
      </c>
      <c r="D261" s="407">
        <v>0</v>
      </c>
      <c r="E261" s="408">
        <f t="shared" si="50"/>
        <v>0</v>
      </c>
      <c r="F261" s="409">
        <v>0</v>
      </c>
      <c r="G261" s="409">
        <v>0</v>
      </c>
      <c r="H261" s="410">
        <f t="shared" si="54"/>
        <v>0</v>
      </c>
    </row>
    <row r="262" spans="1:8" hidden="1" outlineLevel="1">
      <c r="A262" s="945"/>
      <c r="B262" s="475" t="s">
        <v>1691</v>
      </c>
      <c r="C262" s="407">
        <v>0</v>
      </c>
      <c r="D262" s="407">
        <v>0</v>
      </c>
      <c r="E262" s="408">
        <f t="shared" si="50"/>
        <v>0</v>
      </c>
      <c r="F262" s="409">
        <v>0</v>
      </c>
      <c r="G262" s="409">
        <v>0</v>
      </c>
      <c r="H262" s="410">
        <f t="shared" si="54"/>
        <v>0</v>
      </c>
    </row>
    <row r="263" spans="1:8" hidden="1" outlineLevel="1">
      <c r="A263" s="945"/>
      <c r="B263" s="475" t="s">
        <v>1692</v>
      </c>
      <c r="C263" s="407">
        <v>0</v>
      </c>
      <c r="D263" s="407">
        <v>0</v>
      </c>
      <c r="E263" s="408">
        <f t="shared" si="50"/>
        <v>0</v>
      </c>
      <c r="F263" s="409">
        <v>0</v>
      </c>
      <c r="G263" s="409">
        <v>0</v>
      </c>
      <c r="H263" s="410">
        <f t="shared" si="54"/>
        <v>0</v>
      </c>
    </row>
    <row r="264" spans="1:8" s="561" customFormat="1" ht="15.95" customHeight="1" collapsed="1">
      <c r="A264" s="923" t="s">
        <v>1693</v>
      </c>
      <c r="B264" s="923"/>
      <c r="C264" s="590">
        <f t="shared" ref="C264:H264" si="55">SUM(C265:C271)</f>
        <v>1</v>
      </c>
      <c r="D264" s="590">
        <f t="shared" si="55"/>
        <v>0</v>
      </c>
      <c r="E264" s="590">
        <f t="shared" si="55"/>
        <v>1</v>
      </c>
      <c r="F264" s="590">
        <f t="shared" si="55"/>
        <v>0</v>
      </c>
      <c r="G264" s="590">
        <f t="shared" si="55"/>
        <v>0</v>
      </c>
      <c r="H264" s="590">
        <f t="shared" si="55"/>
        <v>0</v>
      </c>
    </row>
    <row r="265" spans="1:8" ht="11.25" hidden="1" customHeight="1" outlineLevel="1">
      <c r="A265" s="945" t="s">
        <v>1694</v>
      </c>
      <c r="B265" s="475" t="s">
        <v>1695</v>
      </c>
      <c r="C265" s="407">
        <v>0</v>
      </c>
      <c r="D265" s="407">
        <v>0</v>
      </c>
      <c r="E265" s="408">
        <f t="shared" si="50"/>
        <v>0</v>
      </c>
      <c r="F265" s="409">
        <v>0</v>
      </c>
      <c r="G265" s="409">
        <v>0</v>
      </c>
      <c r="H265" s="410">
        <f t="shared" ref="H265:H271" si="56">+G265+F265</f>
        <v>0</v>
      </c>
    </row>
    <row r="266" spans="1:8" hidden="1" outlineLevel="1">
      <c r="A266" s="945"/>
      <c r="B266" s="475" t="s">
        <v>1696</v>
      </c>
      <c r="C266" s="407">
        <v>0</v>
      </c>
      <c r="D266" s="407">
        <v>0</v>
      </c>
      <c r="E266" s="408">
        <f t="shared" si="50"/>
        <v>0</v>
      </c>
      <c r="F266" s="409">
        <v>0</v>
      </c>
      <c r="G266" s="409">
        <v>0</v>
      </c>
      <c r="H266" s="410">
        <f t="shared" si="56"/>
        <v>0</v>
      </c>
    </row>
    <row r="267" spans="1:8" ht="22.5" hidden="1" outlineLevel="1">
      <c r="A267" s="945"/>
      <c r="B267" s="475" t="s">
        <v>1697</v>
      </c>
      <c r="C267" s="407">
        <v>0</v>
      </c>
      <c r="D267" s="407">
        <v>0</v>
      </c>
      <c r="E267" s="408">
        <f t="shared" si="50"/>
        <v>0</v>
      </c>
      <c r="F267" s="409">
        <v>0</v>
      </c>
      <c r="G267" s="409">
        <v>0</v>
      </c>
      <c r="H267" s="410">
        <f t="shared" si="56"/>
        <v>0</v>
      </c>
    </row>
    <row r="268" spans="1:8" hidden="1" outlineLevel="1">
      <c r="A268" s="945"/>
      <c r="B268" s="475" t="s">
        <v>1698</v>
      </c>
      <c r="C268" s="407">
        <v>0</v>
      </c>
      <c r="D268" s="407">
        <v>0</v>
      </c>
      <c r="E268" s="408">
        <f t="shared" si="50"/>
        <v>0</v>
      </c>
      <c r="F268" s="409">
        <v>0</v>
      </c>
      <c r="G268" s="409">
        <v>0</v>
      </c>
      <c r="H268" s="410">
        <f t="shared" si="56"/>
        <v>0</v>
      </c>
    </row>
    <row r="269" spans="1:8" hidden="1" outlineLevel="1">
      <c r="A269" s="945"/>
      <c r="B269" s="475" t="s">
        <v>1699</v>
      </c>
      <c r="C269" s="407">
        <v>0</v>
      </c>
      <c r="D269" s="407">
        <v>0</v>
      </c>
      <c r="E269" s="408">
        <f t="shared" si="50"/>
        <v>0</v>
      </c>
      <c r="F269" s="409">
        <v>0</v>
      </c>
      <c r="G269" s="409">
        <v>0</v>
      </c>
      <c r="H269" s="410">
        <f t="shared" si="56"/>
        <v>0</v>
      </c>
    </row>
    <row r="270" spans="1:8" hidden="1" outlineLevel="1">
      <c r="A270" s="945"/>
      <c r="B270" s="475" t="s">
        <v>1700</v>
      </c>
      <c r="C270" s="407">
        <v>0</v>
      </c>
      <c r="D270" s="407">
        <v>0</v>
      </c>
      <c r="E270" s="408">
        <f t="shared" si="50"/>
        <v>0</v>
      </c>
      <c r="F270" s="409">
        <v>0</v>
      </c>
      <c r="G270" s="409">
        <v>0</v>
      </c>
      <c r="H270" s="410">
        <f t="shared" si="56"/>
        <v>0</v>
      </c>
    </row>
    <row r="271" spans="1:8" ht="22.5" hidden="1" outlineLevel="1">
      <c r="A271" s="945"/>
      <c r="B271" s="475" t="s">
        <v>1701</v>
      </c>
      <c r="C271" s="407">
        <v>1</v>
      </c>
      <c r="D271" s="407">
        <v>0</v>
      </c>
      <c r="E271" s="408">
        <f t="shared" si="50"/>
        <v>1</v>
      </c>
      <c r="F271" s="409">
        <v>0</v>
      </c>
      <c r="G271" s="409">
        <v>0</v>
      </c>
      <c r="H271" s="410">
        <f t="shared" si="56"/>
        <v>0</v>
      </c>
    </row>
    <row r="272" spans="1:8" s="561" customFormat="1" ht="15.95" customHeight="1" collapsed="1">
      <c r="A272" s="921" t="s">
        <v>1702</v>
      </c>
      <c r="B272" s="921"/>
      <c r="C272" s="579">
        <f t="shared" ref="C272:H272" si="57">C273+C291+C305+C311</f>
        <v>12</v>
      </c>
      <c r="D272" s="579">
        <f t="shared" si="57"/>
        <v>1</v>
      </c>
      <c r="E272" s="579">
        <f t="shared" si="57"/>
        <v>13</v>
      </c>
      <c r="F272" s="579">
        <f t="shared" si="57"/>
        <v>0</v>
      </c>
      <c r="G272" s="579">
        <f t="shared" si="57"/>
        <v>0</v>
      </c>
      <c r="H272" s="579">
        <f t="shared" si="57"/>
        <v>0</v>
      </c>
    </row>
    <row r="273" spans="1:8" s="561" customFormat="1" ht="15.95" customHeight="1">
      <c r="A273" s="923" t="s">
        <v>1703</v>
      </c>
      <c r="B273" s="923"/>
      <c r="C273" s="591">
        <f t="shared" ref="C273:G273" si="58">SUM(C274:C290)</f>
        <v>2</v>
      </c>
      <c r="D273" s="591">
        <f t="shared" si="58"/>
        <v>0</v>
      </c>
      <c r="E273" s="591">
        <f t="shared" si="58"/>
        <v>2</v>
      </c>
      <c r="F273" s="591">
        <f t="shared" si="58"/>
        <v>0</v>
      </c>
      <c r="G273" s="591">
        <f t="shared" si="58"/>
        <v>0</v>
      </c>
      <c r="H273" s="591">
        <f t="shared" ref="H273" si="59">SUM(H274:H290)</f>
        <v>0</v>
      </c>
    </row>
    <row r="274" spans="1:8" ht="11.25" hidden="1" customHeight="1" outlineLevel="1">
      <c r="A274" s="945" t="s">
        <v>1704</v>
      </c>
      <c r="B274" s="475" t="s">
        <v>1705</v>
      </c>
      <c r="C274" s="407">
        <v>0</v>
      </c>
      <c r="D274" s="407">
        <v>0</v>
      </c>
      <c r="E274" s="408">
        <f t="shared" ref="E274:E290" si="60">+D274+C274</f>
        <v>0</v>
      </c>
      <c r="F274" s="409">
        <v>0</v>
      </c>
      <c r="G274" s="409">
        <v>0</v>
      </c>
      <c r="H274" s="410">
        <f t="shared" ref="H274:H290" si="61">+G274+F274</f>
        <v>0</v>
      </c>
    </row>
    <row r="275" spans="1:8" ht="22.5" hidden="1" outlineLevel="1">
      <c r="A275" s="945"/>
      <c r="B275" s="475" t="s">
        <v>1706</v>
      </c>
      <c r="C275" s="407">
        <v>0</v>
      </c>
      <c r="D275" s="407">
        <v>0</v>
      </c>
      <c r="E275" s="408">
        <f t="shared" si="60"/>
        <v>0</v>
      </c>
      <c r="F275" s="409">
        <v>0</v>
      </c>
      <c r="G275" s="409">
        <v>0</v>
      </c>
      <c r="H275" s="410">
        <f t="shared" si="61"/>
        <v>0</v>
      </c>
    </row>
    <row r="276" spans="1:8" hidden="1" outlineLevel="1">
      <c r="A276" s="945"/>
      <c r="B276" s="475" t="s">
        <v>1707</v>
      </c>
      <c r="C276" s="407">
        <v>0</v>
      </c>
      <c r="D276" s="407">
        <v>0</v>
      </c>
      <c r="E276" s="408">
        <f t="shared" si="60"/>
        <v>0</v>
      </c>
      <c r="F276" s="409">
        <v>0</v>
      </c>
      <c r="G276" s="409">
        <v>0</v>
      </c>
      <c r="H276" s="410">
        <f t="shared" si="61"/>
        <v>0</v>
      </c>
    </row>
    <row r="277" spans="1:8" hidden="1" outlineLevel="1">
      <c r="A277" s="475" t="s">
        <v>1708</v>
      </c>
      <c r="B277" s="475" t="s">
        <v>1709</v>
      </c>
      <c r="C277" s="407">
        <v>0</v>
      </c>
      <c r="D277" s="407">
        <v>0</v>
      </c>
      <c r="E277" s="408">
        <f t="shared" si="60"/>
        <v>0</v>
      </c>
      <c r="F277" s="409">
        <v>0</v>
      </c>
      <c r="G277" s="409">
        <v>0</v>
      </c>
      <c r="H277" s="410">
        <f t="shared" si="61"/>
        <v>0</v>
      </c>
    </row>
    <row r="278" spans="1:8" hidden="1" outlineLevel="1">
      <c r="A278" s="945" t="s">
        <v>1710</v>
      </c>
      <c r="B278" s="475" t="s">
        <v>1711</v>
      </c>
      <c r="C278" s="407">
        <v>0</v>
      </c>
      <c r="D278" s="407">
        <v>0</v>
      </c>
      <c r="E278" s="408">
        <f t="shared" si="60"/>
        <v>0</v>
      </c>
      <c r="F278" s="409">
        <v>0</v>
      </c>
      <c r="G278" s="409">
        <v>0</v>
      </c>
      <c r="H278" s="410">
        <f t="shared" si="61"/>
        <v>0</v>
      </c>
    </row>
    <row r="279" spans="1:8" hidden="1" outlineLevel="1">
      <c r="A279" s="945"/>
      <c r="B279" s="475" t="s">
        <v>1712</v>
      </c>
      <c r="C279" s="407">
        <v>0</v>
      </c>
      <c r="D279" s="407">
        <v>0</v>
      </c>
      <c r="E279" s="408">
        <f t="shared" si="60"/>
        <v>0</v>
      </c>
      <c r="F279" s="409">
        <v>0</v>
      </c>
      <c r="G279" s="409">
        <v>0</v>
      </c>
      <c r="H279" s="410">
        <f t="shared" si="61"/>
        <v>0</v>
      </c>
    </row>
    <row r="280" spans="1:8" ht="11.25" hidden="1" customHeight="1" outlineLevel="1">
      <c r="A280" s="945" t="s">
        <v>1713</v>
      </c>
      <c r="B280" s="475" t="s">
        <v>1714</v>
      </c>
      <c r="C280" s="407">
        <v>0</v>
      </c>
      <c r="D280" s="407">
        <v>0</v>
      </c>
      <c r="E280" s="408">
        <f t="shared" si="60"/>
        <v>0</v>
      </c>
      <c r="F280" s="409">
        <v>0</v>
      </c>
      <c r="G280" s="409">
        <v>0</v>
      </c>
      <c r="H280" s="410">
        <f t="shared" si="61"/>
        <v>0</v>
      </c>
    </row>
    <row r="281" spans="1:8" hidden="1" outlineLevel="1">
      <c r="A281" s="945"/>
      <c r="B281" s="475" t="s">
        <v>1715</v>
      </c>
      <c r="C281" s="407">
        <v>0</v>
      </c>
      <c r="D281" s="407">
        <v>0</v>
      </c>
      <c r="E281" s="408">
        <f t="shared" si="60"/>
        <v>0</v>
      </c>
      <c r="F281" s="409">
        <v>0</v>
      </c>
      <c r="G281" s="409">
        <v>0</v>
      </c>
      <c r="H281" s="410">
        <f t="shared" si="61"/>
        <v>0</v>
      </c>
    </row>
    <row r="282" spans="1:8" ht="22.5" hidden="1" outlineLevel="1">
      <c r="A282" s="945" t="s">
        <v>1716</v>
      </c>
      <c r="B282" s="475" t="s">
        <v>1717</v>
      </c>
      <c r="C282" s="407">
        <v>0</v>
      </c>
      <c r="D282" s="407">
        <v>0</v>
      </c>
      <c r="E282" s="408">
        <f t="shared" si="60"/>
        <v>0</v>
      </c>
      <c r="F282" s="409">
        <v>0</v>
      </c>
      <c r="G282" s="409">
        <v>0</v>
      </c>
      <c r="H282" s="410">
        <f t="shared" si="61"/>
        <v>0</v>
      </c>
    </row>
    <row r="283" spans="1:8" hidden="1" outlineLevel="1">
      <c r="A283" s="945"/>
      <c r="B283" s="475" t="s">
        <v>1718</v>
      </c>
      <c r="C283" s="407">
        <v>0</v>
      </c>
      <c r="D283" s="407">
        <v>0</v>
      </c>
      <c r="E283" s="408">
        <f t="shared" si="60"/>
        <v>0</v>
      </c>
      <c r="F283" s="409">
        <v>0</v>
      </c>
      <c r="G283" s="409">
        <v>0</v>
      </c>
      <c r="H283" s="410">
        <f t="shared" si="61"/>
        <v>0</v>
      </c>
    </row>
    <row r="284" spans="1:8" hidden="1" outlineLevel="1">
      <c r="A284" s="945"/>
      <c r="B284" s="475" t="s">
        <v>1719</v>
      </c>
      <c r="C284" s="407">
        <v>0</v>
      </c>
      <c r="D284" s="407">
        <v>0</v>
      </c>
      <c r="E284" s="408">
        <f t="shared" si="60"/>
        <v>0</v>
      </c>
      <c r="F284" s="409">
        <v>0</v>
      </c>
      <c r="G284" s="409">
        <v>0</v>
      </c>
      <c r="H284" s="410">
        <f t="shared" si="61"/>
        <v>0</v>
      </c>
    </row>
    <row r="285" spans="1:8" hidden="1" outlineLevel="1">
      <c r="A285" s="945" t="s">
        <v>1720</v>
      </c>
      <c r="B285" s="475" t="s">
        <v>1721</v>
      </c>
      <c r="C285" s="407">
        <v>0</v>
      </c>
      <c r="D285" s="407">
        <v>0</v>
      </c>
      <c r="E285" s="408">
        <f t="shared" si="60"/>
        <v>0</v>
      </c>
      <c r="F285" s="409">
        <v>0</v>
      </c>
      <c r="G285" s="409">
        <v>0</v>
      </c>
      <c r="H285" s="410">
        <f t="shared" si="61"/>
        <v>0</v>
      </c>
    </row>
    <row r="286" spans="1:8" hidden="1" outlineLevel="1">
      <c r="A286" s="945"/>
      <c r="B286" s="475" t="s">
        <v>1722</v>
      </c>
      <c r="C286" s="407">
        <v>0</v>
      </c>
      <c r="D286" s="407">
        <v>0</v>
      </c>
      <c r="E286" s="408">
        <f t="shared" si="60"/>
        <v>0</v>
      </c>
      <c r="F286" s="409">
        <v>0</v>
      </c>
      <c r="G286" s="409">
        <v>0</v>
      </c>
      <c r="H286" s="410">
        <f t="shared" si="61"/>
        <v>0</v>
      </c>
    </row>
    <row r="287" spans="1:8" ht="22.5" hidden="1" outlineLevel="1">
      <c r="A287" s="945"/>
      <c r="B287" s="475" t="s">
        <v>1723</v>
      </c>
      <c r="C287" s="407">
        <v>0</v>
      </c>
      <c r="D287" s="407">
        <v>0</v>
      </c>
      <c r="E287" s="408">
        <f t="shared" si="60"/>
        <v>0</v>
      </c>
      <c r="F287" s="409">
        <v>0</v>
      </c>
      <c r="G287" s="409">
        <v>0</v>
      </c>
      <c r="H287" s="410">
        <f t="shared" si="61"/>
        <v>0</v>
      </c>
    </row>
    <row r="288" spans="1:8" ht="22.5" hidden="1" outlineLevel="1">
      <c r="A288" s="945"/>
      <c r="B288" s="475" t="s">
        <v>1724</v>
      </c>
      <c r="C288" s="407">
        <v>0</v>
      </c>
      <c r="D288" s="407">
        <v>0</v>
      </c>
      <c r="E288" s="408">
        <f t="shared" si="60"/>
        <v>0</v>
      </c>
      <c r="F288" s="409">
        <v>0</v>
      </c>
      <c r="G288" s="409">
        <v>0</v>
      </c>
      <c r="H288" s="410">
        <f t="shared" si="61"/>
        <v>0</v>
      </c>
    </row>
    <row r="289" spans="1:8" hidden="1" outlineLevel="1">
      <c r="A289" s="945"/>
      <c r="B289" s="475" t="s">
        <v>1725</v>
      </c>
      <c r="C289" s="407">
        <v>0</v>
      </c>
      <c r="D289" s="407">
        <v>0</v>
      </c>
      <c r="E289" s="408">
        <f t="shared" si="60"/>
        <v>0</v>
      </c>
      <c r="F289" s="409">
        <v>0</v>
      </c>
      <c r="G289" s="409">
        <v>0</v>
      </c>
      <c r="H289" s="410">
        <f t="shared" si="61"/>
        <v>0</v>
      </c>
    </row>
    <row r="290" spans="1:8" ht="22.5" hidden="1" outlineLevel="1">
      <c r="A290" s="945"/>
      <c r="B290" s="475" t="s">
        <v>1726</v>
      </c>
      <c r="C290" s="407">
        <v>2</v>
      </c>
      <c r="D290" s="407">
        <v>0</v>
      </c>
      <c r="E290" s="408">
        <f t="shared" si="60"/>
        <v>2</v>
      </c>
      <c r="F290" s="409">
        <v>0</v>
      </c>
      <c r="G290" s="409">
        <v>0</v>
      </c>
      <c r="H290" s="410">
        <f t="shared" si="61"/>
        <v>0</v>
      </c>
    </row>
    <row r="291" spans="1:8" s="561" customFormat="1" ht="15.95" customHeight="1" collapsed="1">
      <c r="A291" s="923" t="s">
        <v>1727</v>
      </c>
      <c r="B291" s="923"/>
      <c r="C291" s="590">
        <f t="shared" ref="C291:H291" si="62">SUM(C292:C304)</f>
        <v>10</v>
      </c>
      <c r="D291" s="590">
        <f t="shared" si="62"/>
        <v>1</v>
      </c>
      <c r="E291" s="590">
        <f t="shared" si="62"/>
        <v>11</v>
      </c>
      <c r="F291" s="590">
        <f t="shared" si="62"/>
        <v>0</v>
      </c>
      <c r="G291" s="590">
        <f t="shared" si="62"/>
        <v>0</v>
      </c>
      <c r="H291" s="590">
        <f t="shared" si="62"/>
        <v>0</v>
      </c>
    </row>
    <row r="292" spans="1:8" ht="22.5" hidden="1" outlineLevel="1">
      <c r="A292" s="945" t="s">
        <v>1728</v>
      </c>
      <c r="B292" s="475" t="s">
        <v>1729</v>
      </c>
      <c r="C292" s="407">
        <v>1</v>
      </c>
      <c r="D292" s="407">
        <v>0</v>
      </c>
      <c r="E292" s="408">
        <f t="shared" ref="E292:E304" si="63">+D292+C292</f>
        <v>1</v>
      </c>
      <c r="F292" s="409">
        <v>0</v>
      </c>
      <c r="G292" s="409">
        <v>0</v>
      </c>
      <c r="H292" s="410">
        <f t="shared" ref="H292:H304" si="64">+G292+F292</f>
        <v>0</v>
      </c>
    </row>
    <row r="293" spans="1:8" hidden="1" outlineLevel="1">
      <c r="A293" s="945"/>
      <c r="B293" s="475" t="s">
        <v>1730</v>
      </c>
      <c r="C293" s="407">
        <v>0</v>
      </c>
      <c r="D293" s="407">
        <v>0</v>
      </c>
      <c r="E293" s="408">
        <f t="shared" si="63"/>
        <v>0</v>
      </c>
      <c r="F293" s="409">
        <v>0</v>
      </c>
      <c r="G293" s="409">
        <v>0</v>
      </c>
      <c r="H293" s="410">
        <f t="shared" si="64"/>
        <v>0</v>
      </c>
    </row>
    <row r="294" spans="1:8" ht="22.5" hidden="1" outlineLevel="1">
      <c r="A294" s="945" t="s">
        <v>1731</v>
      </c>
      <c r="B294" s="475" t="s">
        <v>1732</v>
      </c>
      <c r="C294" s="407">
        <v>0</v>
      </c>
      <c r="D294" s="407">
        <v>0</v>
      </c>
      <c r="E294" s="408">
        <f t="shared" si="63"/>
        <v>0</v>
      </c>
      <c r="F294" s="409">
        <v>0</v>
      </c>
      <c r="G294" s="409">
        <v>0</v>
      </c>
      <c r="H294" s="410">
        <f t="shared" si="64"/>
        <v>0</v>
      </c>
    </row>
    <row r="295" spans="1:8" hidden="1" outlineLevel="1">
      <c r="A295" s="945"/>
      <c r="B295" s="475" t="s">
        <v>1733</v>
      </c>
      <c r="C295" s="407">
        <v>0</v>
      </c>
      <c r="D295" s="407">
        <v>0</v>
      </c>
      <c r="E295" s="408">
        <f t="shared" si="63"/>
        <v>0</v>
      </c>
      <c r="F295" s="409">
        <v>0</v>
      </c>
      <c r="G295" s="409">
        <v>0</v>
      </c>
      <c r="H295" s="410">
        <f t="shared" si="64"/>
        <v>0</v>
      </c>
    </row>
    <row r="296" spans="1:8" ht="22.5" hidden="1" outlineLevel="1">
      <c r="A296" s="945"/>
      <c r="B296" s="475" t="s">
        <v>1734</v>
      </c>
      <c r="C296" s="407">
        <v>3</v>
      </c>
      <c r="D296" s="407">
        <v>0</v>
      </c>
      <c r="E296" s="408">
        <f t="shared" si="63"/>
        <v>3</v>
      </c>
      <c r="F296" s="409">
        <v>0</v>
      </c>
      <c r="G296" s="409">
        <v>0</v>
      </c>
      <c r="H296" s="410">
        <f t="shared" si="64"/>
        <v>0</v>
      </c>
    </row>
    <row r="297" spans="1:8" hidden="1" outlineLevel="1">
      <c r="A297" s="475" t="s">
        <v>1735</v>
      </c>
      <c r="B297" s="475" t="s">
        <v>1736</v>
      </c>
      <c r="C297" s="407">
        <v>0</v>
      </c>
      <c r="D297" s="407">
        <v>0</v>
      </c>
      <c r="E297" s="408">
        <f t="shared" si="63"/>
        <v>0</v>
      </c>
      <c r="F297" s="409">
        <v>0</v>
      </c>
      <c r="G297" s="409">
        <v>0</v>
      </c>
      <c r="H297" s="410">
        <f t="shared" si="64"/>
        <v>0</v>
      </c>
    </row>
    <row r="298" spans="1:8" hidden="1" outlineLevel="1">
      <c r="A298" s="945" t="s">
        <v>1737</v>
      </c>
      <c r="B298" s="475" t="s">
        <v>1738</v>
      </c>
      <c r="C298" s="407">
        <v>0</v>
      </c>
      <c r="D298" s="407">
        <v>0</v>
      </c>
      <c r="E298" s="408">
        <f t="shared" si="63"/>
        <v>0</v>
      </c>
      <c r="F298" s="409">
        <v>0</v>
      </c>
      <c r="G298" s="409">
        <v>0</v>
      </c>
      <c r="H298" s="410">
        <f t="shared" si="64"/>
        <v>0</v>
      </c>
    </row>
    <row r="299" spans="1:8" hidden="1" outlineLevel="1">
      <c r="A299" s="945"/>
      <c r="B299" s="475" t="s">
        <v>1739</v>
      </c>
      <c r="C299" s="407">
        <v>0</v>
      </c>
      <c r="D299" s="407">
        <v>1</v>
      </c>
      <c r="E299" s="408">
        <f t="shared" si="63"/>
        <v>1</v>
      </c>
      <c r="F299" s="409">
        <v>0</v>
      </c>
      <c r="G299" s="409">
        <v>0</v>
      </c>
      <c r="H299" s="410">
        <f t="shared" si="64"/>
        <v>0</v>
      </c>
    </row>
    <row r="300" spans="1:8" ht="22.5" hidden="1" outlineLevel="1">
      <c r="A300" s="945"/>
      <c r="B300" s="475" t="s">
        <v>1740</v>
      </c>
      <c r="C300" s="407">
        <v>0</v>
      </c>
      <c r="D300" s="407">
        <v>0</v>
      </c>
      <c r="E300" s="408">
        <f t="shared" si="63"/>
        <v>0</v>
      </c>
      <c r="F300" s="409">
        <v>0</v>
      </c>
      <c r="G300" s="409">
        <v>0</v>
      </c>
      <c r="H300" s="410">
        <f t="shared" si="64"/>
        <v>0</v>
      </c>
    </row>
    <row r="301" spans="1:8" hidden="1" outlineLevel="1">
      <c r="A301" s="945"/>
      <c r="B301" s="475" t="s">
        <v>1741</v>
      </c>
      <c r="C301" s="407">
        <v>0</v>
      </c>
      <c r="D301" s="407">
        <v>0</v>
      </c>
      <c r="E301" s="408">
        <f t="shared" si="63"/>
        <v>0</v>
      </c>
      <c r="F301" s="409">
        <v>0</v>
      </c>
      <c r="G301" s="409">
        <v>0</v>
      </c>
      <c r="H301" s="410">
        <f t="shared" si="64"/>
        <v>0</v>
      </c>
    </row>
    <row r="302" spans="1:8" hidden="1" outlineLevel="1">
      <c r="A302" s="945"/>
      <c r="B302" s="475" t="s">
        <v>1742</v>
      </c>
      <c r="C302" s="407">
        <v>1</v>
      </c>
      <c r="D302" s="407">
        <v>0</v>
      </c>
      <c r="E302" s="408">
        <f t="shared" si="63"/>
        <v>1</v>
      </c>
      <c r="F302" s="409">
        <v>0</v>
      </c>
      <c r="G302" s="409">
        <v>0</v>
      </c>
      <c r="H302" s="410">
        <f t="shared" si="64"/>
        <v>0</v>
      </c>
    </row>
    <row r="303" spans="1:8" hidden="1" outlineLevel="1">
      <c r="A303" s="945"/>
      <c r="B303" s="475" t="s">
        <v>1743</v>
      </c>
      <c r="C303" s="407">
        <v>1</v>
      </c>
      <c r="D303" s="407">
        <v>0</v>
      </c>
      <c r="E303" s="408">
        <f t="shared" si="63"/>
        <v>1</v>
      </c>
      <c r="F303" s="409">
        <v>0</v>
      </c>
      <c r="G303" s="409">
        <v>0</v>
      </c>
      <c r="H303" s="410">
        <f t="shared" si="64"/>
        <v>0</v>
      </c>
    </row>
    <row r="304" spans="1:8" ht="22.5" hidden="1" outlineLevel="1">
      <c r="A304" s="945"/>
      <c r="B304" s="475" t="s">
        <v>1744</v>
      </c>
      <c r="C304" s="407">
        <v>4</v>
      </c>
      <c r="D304" s="407">
        <v>0</v>
      </c>
      <c r="E304" s="408">
        <f t="shared" si="63"/>
        <v>4</v>
      </c>
      <c r="F304" s="409">
        <v>0</v>
      </c>
      <c r="G304" s="409">
        <v>0</v>
      </c>
      <c r="H304" s="410">
        <f t="shared" si="64"/>
        <v>0</v>
      </c>
    </row>
    <row r="305" spans="1:8" s="561" customFormat="1" ht="15.95" customHeight="1" collapsed="1">
      <c r="A305" s="923" t="s">
        <v>1745</v>
      </c>
      <c r="B305" s="923"/>
      <c r="C305" s="591">
        <f t="shared" ref="C305:H305" si="65">SUM(C306:C310)</f>
        <v>0</v>
      </c>
      <c r="D305" s="591">
        <f t="shared" si="65"/>
        <v>0</v>
      </c>
      <c r="E305" s="591">
        <f t="shared" si="65"/>
        <v>0</v>
      </c>
      <c r="F305" s="591">
        <f t="shared" si="65"/>
        <v>0</v>
      </c>
      <c r="G305" s="591">
        <f t="shared" si="65"/>
        <v>0</v>
      </c>
      <c r="H305" s="591">
        <f t="shared" si="65"/>
        <v>0</v>
      </c>
    </row>
    <row r="306" spans="1:8" ht="11.25" hidden="1" customHeight="1" outlineLevel="1">
      <c r="A306" s="945" t="s">
        <v>1746</v>
      </c>
      <c r="B306" s="475" t="s">
        <v>1747</v>
      </c>
      <c r="C306" s="407">
        <v>0</v>
      </c>
      <c r="D306" s="407">
        <v>0</v>
      </c>
      <c r="E306" s="408">
        <f t="shared" ref="E306:E310" si="66">+D306+C306</f>
        <v>0</v>
      </c>
      <c r="F306" s="409">
        <v>0</v>
      </c>
      <c r="G306" s="409">
        <v>0</v>
      </c>
      <c r="H306" s="410">
        <f t="shared" ref="H306:H310" si="67">+G306+F306</f>
        <v>0</v>
      </c>
    </row>
    <row r="307" spans="1:8" hidden="1" outlineLevel="1">
      <c r="A307" s="945"/>
      <c r="B307" s="475" t="s">
        <v>1748</v>
      </c>
      <c r="C307" s="407">
        <v>0</v>
      </c>
      <c r="D307" s="407">
        <v>0</v>
      </c>
      <c r="E307" s="408">
        <f t="shared" si="66"/>
        <v>0</v>
      </c>
      <c r="F307" s="409">
        <v>0</v>
      </c>
      <c r="G307" s="409">
        <v>0</v>
      </c>
      <c r="H307" s="410">
        <f t="shared" si="67"/>
        <v>0</v>
      </c>
    </row>
    <row r="308" spans="1:8" ht="11.25" hidden="1" customHeight="1" outlineLevel="1">
      <c r="A308" s="945" t="s">
        <v>1749</v>
      </c>
      <c r="B308" s="475" t="s">
        <v>1750</v>
      </c>
      <c r="C308" s="407">
        <v>0</v>
      </c>
      <c r="D308" s="407">
        <v>0</v>
      </c>
      <c r="E308" s="408">
        <f t="shared" si="66"/>
        <v>0</v>
      </c>
      <c r="F308" s="409">
        <v>0</v>
      </c>
      <c r="G308" s="409">
        <v>0</v>
      </c>
      <c r="H308" s="410">
        <f t="shared" si="67"/>
        <v>0</v>
      </c>
    </row>
    <row r="309" spans="1:8" ht="22.5" hidden="1" outlineLevel="1">
      <c r="A309" s="945"/>
      <c r="B309" s="475" t="s">
        <v>1751</v>
      </c>
      <c r="C309" s="407">
        <v>0</v>
      </c>
      <c r="D309" s="407">
        <v>0</v>
      </c>
      <c r="E309" s="408">
        <f t="shared" si="66"/>
        <v>0</v>
      </c>
      <c r="F309" s="409">
        <v>0</v>
      </c>
      <c r="G309" s="409">
        <v>0</v>
      </c>
      <c r="H309" s="410">
        <f t="shared" si="67"/>
        <v>0</v>
      </c>
    </row>
    <row r="310" spans="1:8" ht="33.75" hidden="1" outlineLevel="1">
      <c r="A310" s="945"/>
      <c r="B310" s="475" t="s">
        <v>1752</v>
      </c>
      <c r="C310" s="407">
        <v>0</v>
      </c>
      <c r="D310" s="407">
        <v>0</v>
      </c>
      <c r="E310" s="408">
        <f t="shared" si="66"/>
        <v>0</v>
      </c>
      <c r="F310" s="409">
        <v>0</v>
      </c>
      <c r="G310" s="409">
        <v>0</v>
      </c>
      <c r="H310" s="410">
        <f t="shared" si="67"/>
        <v>0</v>
      </c>
    </row>
    <row r="311" spans="1:8" s="561" customFormat="1" ht="15.95" customHeight="1" collapsed="1">
      <c r="A311" s="923" t="s">
        <v>1753</v>
      </c>
      <c r="B311" s="923"/>
      <c r="C311" s="590">
        <f t="shared" ref="C311:H311" si="68">SUM(C312:C316)</f>
        <v>0</v>
      </c>
      <c r="D311" s="590">
        <f t="shared" si="68"/>
        <v>0</v>
      </c>
      <c r="E311" s="590">
        <f t="shared" si="68"/>
        <v>0</v>
      </c>
      <c r="F311" s="590">
        <f t="shared" si="68"/>
        <v>0</v>
      </c>
      <c r="G311" s="590">
        <f t="shared" si="68"/>
        <v>0</v>
      </c>
      <c r="H311" s="590">
        <f t="shared" si="68"/>
        <v>0</v>
      </c>
    </row>
    <row r="312" spans="1:8" hidden="1" outlineLevel="1">
      <c r="A312" s="945" t="s">
        <v>1754</v>
      </c>
      <c r="B312" s="475" t="s">
        <v>1755</v>
      </c>
      <c r="C312" s="407">
        <v>0</v>
      </c>
      <c r="D312" s="407">
        <v>0</v>
      </c>
      <c r="E312" s="408">
        <f t="shared" ref="E312:E316" si="69">+D312+C312</f>
        <v>0</v>
      </c>
      <c r="F312" s="409">
        <v>0</v>
      </c>
      <c r="G312" s="409">
        <v>0</v>
      </c>
      <c r="H312" s="410">
        <f t="shared" ref="H312:H316" si="70">+G312+F312</f>
        <v>0</v>
      </c>
    </row>
    <row r="313" spans="1:8" hidden="1" outlineLevel="1">
      <c r="A313" s="945"/>
      <c r="B313" s="475" t="s">
        <v>1756</v>
      </c>
      <c r="C313" s="407">
        <v>0</v>
      </c>
      <c r="D313" s="407">
        <v>0</v>
      </c>
      <c r="E313" s="408">
        <f t="shared" si="69"/>
        <v>0</v>
      </c>
      <c r="F313" s="409">
        <v>0</v>
      </c>
      <c r="G313" s="409">
        <v>0</v>
      </c>
      <c r="H313" s="410">
        <f t="shared" si="70"/>
        <v>0</v>
      </c>
    </row>
    <row r="314" spans="1:8" hidden="1" outlineLevel="1">
      <c r="A314" s="945"/>
      <c r="B314" s="475" t="s">
        <v>1757</v>
      </c>
      <c r="C314" s="407">
        <v>0</v>
      </c>
      <c r="D314" s="407">
        <v>0</v>
      </c>
      <c r="E314" s="408">
        <f t="shared" si="69"/>
        <v>0</v>
      </c>
      <c r="F314" s="409">
        <v>0</v>
      </c>
      <c r="G314" s="409">
        <v>0</v>
      </c>
      <c r="H314" s="410">
        <f t="shared" si="70"/>
        <v>0</v>
      </c>
    </row>
    <row r="315" spans="1:8" hidden="1" outlineLevel="1">
      <c r="A315" s="945"/>
      <c r="B315" s="475" t="s">
        <v>1758</v>
      </c>
      <c r="C315" s="407">
        <v>0</v>
      </c>
      <c r="D315" s="407">
        <v>0</v>
      </c>
      <c r="E315" s="408">
        <f t="shared" si="69"/>
        <v>0</v>
      </c>
      <c r="F315" s="409">
        <v>0</v>
      </c>
      <c r="G315" s="409">
        <v>0</v>
      </c>
      <c r="H315" s="410">
        <f t="shared" si="70"/>
        <v>0</v>
      </c>
    </row>
    <row r="316" spans="1:8" ht="22.5" hidden="1" outlineLevel="1">
      <c r="A316" s="945"/>
      <c r="B316" s="475" t="s">
        <v>1759</v>
      </c>
      <c r="C316" s="407">
        <v>0</v>
      </c>
      <c r="D316" s="407">
        <v>0</v>
      </c>
      <c r="E316" s="408">
        <f t="shared" si="69"/>
        <v>0</v>
      </c>
      <c r="F316" s="409">
        <v>0</v>
      </c>
      <c r="G316" s="409">
        <v>0</v>
      </c>
      <c r="H316" s="410">
        <f t="shared" si="70"/>
        <v>0</v>
      </c>
    </row>
    <row r="317" spans="1:8" ht="15.95" customHeight="1" collapsed="1">
      <c r="A317" s="946" t="s">
        <v>1760</v>
      </c>
      <c r="B317" s="946"/>
      <c r="C317" s="277">
        <f t="shared" ref="C317:H317" si="71">C318+C328+C334</f>
        <v>0</v>
      </c>
      <c r="D317" s="277">
        <f t="shared" si="71"/>
        <v>0</v>
      </c>
      <c r="E317" s="277">
        <f t="shared" si="71"/>
        <v>0</v>
      </c>
      <c r="F317" s="277">
        <f t="shared" si="71"/>
        <v>0</v>
      </c>
      <c r="G317" s="277">
        <f t="shared" si="71"/>
        <v>0</v>
      </c>
      <c r="H317" s="277">
        <f t="shared" si="71"/>
        <v>0</v>
      </c>
    </row>
    <row r="318" spans="1:8" ht="15.95" customHeight="1">
      <c r="A318" s="923" t="s">
        <v>1761</v>
      </c>
      <c r="B318" s="923"/>
      <c r="C318" s="281">
        <f t="shared" ref="C318:G318" si="72">SUM(C319:C327)</f>
        <v>0</v>
      </c>
      <c r="D318" s="281">
        <f t="shared" si="72"/>
        <v>0</v>
      </c>
      <c r="E318" s="281">
        <f t="shared" si="72"/>
        <v>0</v>
      </c>
      <c r="F318" s="281">
        <f t="shared" si="72"/>
        <v>0</v>
      </c>
      <c r="G318" s="281">
        <f t="shared" si="72"/>
        <v>0</v>
      </c>
      <c r="H318" s="281">
        <f t="shared" ref="H318" si="73">SUM(H319:H327)</f>
        <v>0</v>
      </c>
    </row>
    <row r="319" spans="1:8" hidden="1" outlineLevel="1">
      <c r="A319" s="945" t="s">
        <v>1762</v>
      </c>
      <c r="B319" s="475" t="s">
        <v>1763</v>
      </c>
      <c r="C319" s="407">
        <v>0</v>
      </c>
      <c r="D319" s="407">
        <v>0</v>
      </c>
      <c r="E319" s="408">
        <f t="shared" ref="E319:E327" si="74">+D319+C319</f>
        <v>0</v>
      </c>
      <c r="F319" s="409">
        <v>0</v>
      </c>
      <c r="G319" s="409">
        <v>0</v>
      </c>
      <c r="H319" s="410">
        <f t="shared" ref="H319:H327" si="75">+G319+F319</f>
        <v>0</v>
      </c>
    </row>
    <row r="320" spans="1:8" hidden="1" outlineLevel="1">
      <c r="A320" s="945"/>
      <c r="B320" s="475" t="s">
        <v>1764</v>
      </c>
      <c r="C320" s="407">
        <v>0</v>
      </c>
      <c r="D320" s="407">
        <v>0</v>
      </c>
      <c r="E320" s="408">
        <f t="shared" si="74"/>
        <v>0</v>
      </c>
      <c r="F320" s="409">
        <v>0</v>
      </c>
      <c r="G320" s="409">
        <v>0</v>
      </c>
      <c r="H320" s="410">
        <f t="shared" si="75"/>
        <v>0</v>
      </c>
    </row>
    <row r="321" spans="1:8" ht="22.5" hidden="1" outlineLevel="1">
      <c r="A321" s="945"/>
      <c r="B321" s="475" t="s">
        <v>1765</v>
      </c>
      <c r="C321" s="407">
        <v>0</v>
      </c>
      <c r="D321" s="407">
        <v>0</v>
      </c>
      <c r="E321" s="408">
        <f t="shared" si="74"/>
        <v>0</v>
      </c>
      <c r="F321" s="409">
        <v>0</v>
      </c>
      <c r="G321" s="409">
        <v>0</v>
      </c>
      <c r="H321" s="410">
        <f t="shared" si="75"/>
        <v>0</v>
      </c>
    </row>
    <row r="322" spans="1:8" hidden="1" outlineLevel="1">
      <c r="A322" s="945"/>
      <c r="B322" s="475" t="s">
        <v>1766</v>
      </c>
      <c r="C322" s="407">
        <v>0</v>
      </c>
      <c r="D322" s="407">
        <v>0</v>
      </c>
      <c r="E322" s="408">
        <f t="shared" si="74"/>
        <v>0</v>
      </c>
      <c r="F322" s="409">
        <v>0</v>
      </c>
      <c r="G322" s="409">
        <v>0</v>
      </c>
      <c r="H322" s="410">
        <f t="shared" si="75"/>
        <v>0</v>
      </c>
    </row>
    <row r="323" spans="1:8" hidden="1" outlineLevel="1">
      <c r="A323" s="945" t="s">
        <v>1767</v>
      </c>
      <c r="B323" s="475" t="s">
        <v>1768</v>
      </c>
      <c r="C323" s="407">
        <v>0</v>
      </c>
      <c r="D323" s="407">
        <v>0</v>
      </c>
      <c r="E323" s="408">
        <f t="shared" si="74"/>
        <v>0</v>
      </c>
      <c r="F323" s="409">
        <v>0</v>
      </c>
      <c r="G323" s="409">
        <v>0</v>
      </c>
      <c r="H323" s="410">
        <f t="shared" si="75"/>
        <v>0</v>
      </c>
    </row>
    <row r="324" spans="1:8" hidden="1" outlineLevel="1">
      <c r="A324" s="945"/>
      <c r="B324" s="475" t="s">
        <v>1769</v>
      </c>
      <c r="C324" s="407">
        <v>0</v>
      </c>
      <c r="D324" s="407">
        <v>0</v>
      </c>
      <c r="E324" s="408">
        <f t="shared" si="74"/>
        <v>0</v>
      </c>
      <c r="F324" s="409">
        <v>0</v>
      </c>
      <c r="G324" s="409">
        <v>0</v>
      </c>
      <c r="H324" s="410">
        <f t="shared" si="75"/>
        <v>0</v>
      </c>
    </row>
    <row r="325" spans="1:8" hidden="1" outlineLevel="1">
      <c r="A325" s="945"/>
      <c r="B325" s="475" t="s">
        <v>1770</v>
      </c>
      <c r="C325" s="407">
        <v>0</v>
      </c>
      <c r="D325" s="407">
        <v>0</v>
      </c>
      <c r="E325" s="408">
        <f t="shared" si="74"/>
        <v>0</v>
      </c>
      <c r="F325" s="409">
        <v>0</v>
      </c>
      <c r="G325" s="409">
        <v>0</v>
      </c>
      <c r="H325" s="410">
        <f t="shared" si="75"/>
        <v>0</v>
      </c>
    </row>
    <row r="326" spans="1:8" ht="22.5" hidden="1" outlineLevel="1">
      <c r="A326" s="945"/>
      <c r="B326" s="475" t="s">
        <v>1771</v>
      </c>
      <c r="C326" s="407">
        <v>0</v>
      </c>
      <c r="D326" s="407">
        <v>0</v>
      </c>
      <c r="E326" s="408">
        <f t="shared" si="74"/>
        <v>0</v>
      </c>
      <c r="F326" s="409">
        <v>0</v>
      </c>
      <c r="G326" s="409">
        <v>0</v>
      </c>
      <c r="H326" s="410">
        <f t="shared" si="75"/>
        <v>0</v>
      </c>
    </row>
    <row r="327" spans="1:8" hidden="1" outlineLevel="1">
      <c r="A327" s="475" t="s">
        <v>1772</v>
      </c>
      <c r="B327" s="475" t="s">
        <v>1773</v>
      </c>
      <c r="C327" s="407">
        <v>0</v>
      </c>
      <c r="D327" s="407">
        <v>0</v>
      </c>
      <c r="E327" s="408">
        <f t="shared" si="74"/>
        <v>0</v>
      </c>
      <c r="F327" s="409">
        <v>0</v>
      </c>
      <c r="G327" s="409">
        <v>0</v>
      </c>
      <c r="H327" s="410">
        <f t="shared" si="75"/>
        <v>0</v>
      </c>
    </row>
    <row r="328" spans="1:8" s="561" customFormat="1" ht="15.95" customHeight="1" collapsed="1">
      <c r="A328" s="923" t="s">
        <v>1774</v>
      </c>
      <c r="B328" s="923"/>
      <c r="C328" s="590">
        <f t="shared" ref="C328:H328" si="76">SUM(C329:C333)</f>
        <v>0</v>
      </c>
      <c r="D328" s="590">
        <f t="shared" si="76"/>
        <v>0</v>
      </c>
      <c r="E328" s="590">
        <f t="shared" si="76"/>
        <v>0</v>
      </c>
      <c r="F328" s="590">
        <f t="shared" si="76"/>
        <v>0</v>
      </c>
      <c r="G328" s="590">
        <f t="shared" si="76"/>
        <v>0</v>
      </c>
      <c r="H328" s="590">
        <f t="shared" si="76"/>
        <v>0</v>
      </c>
    </row>
    <row r="329" spans="1:8" ht="22.5" hidden="1" outlineLevel="1">
      <c r="A329" s="475" t="s">
        <v>1775</v>
      </c>
      <c r="B329" s="475" t="s">
        <v>1776</v>
      </c>
      <c r="C329" s="407">
        <v>0</v>
      </c>
      <c r="D329" s="407">
        <v>0</v>
      </c>
      <c r="E329" s="408">
        <f t="shared" ref="E329:E333" si="77">+D329+C329</f>
        <v>0</v>
      </c>
      <c r="F329" s="409">
        <v>0</v>
      </c>
      <c r="G329" s="409">
        <v>0</v>
      </c>
      <c r="H329" s="410">
        <f t="shared" ref="H329:H333" si="78">+G329+F329</f>
        <v>0</v>
      </c>
    </row>
    <row r="330" spans="1:8" ht="11.25" hidden="1" customHeight="1" outlineLevel="1">
      <c r="A330" s="945" t="s">
        <v>1777</v>
      </c>
      <c r="B330" s="475" t="s">
        <v>1778</v>
      </c>
      <c r="C330" s="407">
        <v>0</v>
      </c>
      <c r="D330" s="407">
        <v>0</v>
      </c>
      <c r="E330" s="408">
        <f t="shared" si="77"/>
        <v>0</v>
      </c>
      <c r="F330" s="409">
        <v>0</v>
      </c>
      <c r="G330" s="409">
        <v>0</v>
      </c>
      <c r="H330" s="410">
        <f t="shared" si="78"/>
        <v>0</v>
      </c>
    </row>
    <row r="331" spans="1:8" hidden="1" outlineLevel="1">
      <c r="A331" s="945"/>
      <c r="B331" s="475" t="s">
        <v>1779</v>
      </c>
      <c r="C331" s="407">
        <v>0</v>
      </c>
      <c r="D331" s="407">
        <v>0</v>
      </c>
      <c r="E331" s="408">
        <f t="shared" si="77"/>
        <v>0</v>
      </c>
      <c r="F331" s="409">
        <v>0</v>
      </c>
      <c r="G331" s="409">
        <v>0</v>
      </c>
      <c r="H331" s="410">
        <f t="shared" si="78"/>
        <v>0</v>
      </c>
    </row>
    <row r="332" spans="1:8" hidden="1" outlineLevel="1">
      <c r="A332" s="945"/>
      <c r="B332" s="475" t="s">
        <v>1780</v>
      </c>
      <c r="C332" s="407">
        <v>0</v>
      </c>
      <c r="D332" s="407">
        <v>0</v>
      </c>
      <c r="E332" s="408">
        <f t="shared" si="77"/>
        <v>0</v>
      </c>
      <c r="F332" s="409">
        <v>0</v>
      </c>
      <c r="G332" s="409">
        <v>0</v>
      </c>
      <c r="H332" s="410">
        <f t="shared" si="78"/>
        <v>0</v>
      </c>
    </row>
    <row r="333" spans="1:8" hidden="1" outlineLevel="1">
      <c r="A333" s="945"/>
      <c r="B333" s="475" t="s">
        <v>1781</v>
      </c>
      <c r="C333" s="407">
        <v>0</v>
      </c>
      <c r="D333" s="407">
        <v>0</v>
      </c>
      <c r="E333" s="408">
        <f t="shared" si="77"/>
        <v>0</v>
      </c>
      <c r="F333" s="409">
        <v>0</v>
      </c>
      <c r="G333" s="409">
        <v>0</v>
      </c>
      <c r="H333" s="410">
        <f t="shared" si="78"/>
        <v>0</v>
      </c>
    </row>
    <row r="334" spans="1:8" s="561" customFormat="1" ht="15.95" customHeight="1" collapsed="1">
      <c r="A334" s="923" t="s">
        <v>1782</v>
      </c>
      <c r="B334" s="923"/>
      <c r="C334" s="591">
        <f t="shared" ref="C334:H334" si="79">SUM(C335:C338)</f>
        <v>0</v>
      </c>
      <c r="D334" s="591">
        <f t="shared" si="79"/>
        <v>0</v>
      </c>
      <c r="E334" s="591">
        <f t="shared" si="79"/>
        <v>0</v>
      </c>
      <c r="F334" s="591">
        <f t="shared" si="79"/>
        <v>0</v>
      </c>
      <c r="G334" s="591">
        <f t="shared" si="79"/>
        <v>0</v>
      </c>
      <c r="H334" s="591">
        <f t="shared" si="79"/>
        <v>0</v>
      </c>
    </row>
    <row r="335" spans="1:8" ht="22.5" hidden="1" outlineLevel="1">
      <c r="A335" s="475" t="s">
        <v>1783</v>
      </c>
      <c r="B335" s="475" t="s">
        <v>1784</v>
      </c>
      <c r="C335" s="407">
        <v>0</v>
      </c>
      <c r="D335" s="407">
        <v>0</v>
      </c>
      <c r="E335" s="408">
        <f t="shared" ref="E335:E338" si="80">+D335+C335</f>
        <v>0</v>
      </c>
      <c r="F335" s="409">
        <v>0</v>
      </c>
      <c r="G335" s="409">
        <v>0</v>
      </c>
      <c r="H335" s="410">
        <f t="shared" ref="H335:H338" si="81">+G335+F335</f>
        <v>0</v>
      </c>
    </row>
    <row r="336" spans="1:8" ht="22.5" hidden="1" outlineLevel="1">
      <c r="A336" s="475" t="s">
        <v>1785</v>
      </c>
      <c r="B336" s="475" t="s">
        <v>1786</v>
      </c>
      <c r="C336" s="407">
        <v>0</v>
      </c>
      <c r="D336" s="407">
        <v>0</v>
      </c>
      <c r="E336" s="408">
        <f t="shared" si="80"/>
        <v>0</v>
      </c>
      <c r="F336" s="409">
        <v>0</v>
      </c>
      <c r="G336" s="409">
        <v>0</v>
      </c>
      <c r="H336" s="410">
        <f t="shared" si="81"/>
        <v>0</v>
      </c>
    </row>
    <row r="337" spans="1:8" ht="22.5" hidden="1" outlineLevel="1">
      <c r="A337" s="475" t="s">
        <v>1787</v>
      </c>
      <c r="B337" s="475" t="s">
        <v>1788</v>
      </c>
      <c r="C337" s="407">
        <v>0</v>
      </c>
      <c r="D337" s="407">
        <v>0</v>
      </c>
      <c r="E337" s="408">
        <f t="shared" si="80"/>
        <v>0</v>
      </c>
      <c r="F337" s="409">
        <v>0</v>
      </c>
      <c r="G337" s="409">
        <v>0</v>
      </c>
      <c r="H337" s="410">
        <f t="shared" si="81"/>
        <v>0</v>
      </c>
    </row>
    <row r="338" spans="1:8" ht="22.5" hidden="1" outlineLevel="1">
      <c r="A338" s="475" t="s">
        <v>1789</v>
      </c>
      <c r="B338" s="475" t="s">
        <v>1790</v>
      </c>
      <c r="C338" s="407">
        <v>0</v>
      </c>
      <c r="D338" s="407">
        <v>0</v>
      </c>
      <c r="E338" s="408">
        <f t="shared" si="80"/>
        <v>0</v>
      </c>
      <c r="F338" s="409">
        <v>0</v>
      </c>
      <c r="G338" s="409">
        <v>0</v>
      </c>
      <c r="H338" s="410">
        <f t="shared" si="81"/>
        <v>0</v>
      </c>
    </row>
    <row r="339" spans="1:8" s="561" customFormat="1" ht="15.95" customHeight="1" collapsed="1">
      <c r="A339" s="921" t="s">
        <v>1791</v>
      </c>
      <c r="B339" s="921"/>
      <c r="C339" s="579">
        <f t="shared" ref="C339:H339" si="82">C340+C357+C371+C384+C390</f>
        <v>40</v>
      </c>
      <c r="D339" s="579">
        <f t="shared" si="82"/>
        <v>0</v>
      </c>
      <c r="E339" s="579">
        <f t="shared" si="82"/>
        <v>40</v>
      </c>
      <c r="F339" s="579">
        <f t="shared" si="82"/>
        <v>0</v>
      </c>
      <c r="G339" s="579">
        <f t="shared" si="82"/>
        <v>0</v>
      </c>
      <c r="H339" s="579">
        <f t="shared" si="82"/>
        <v>0</v>
      </c>
    </row>
    <row r="340" spans="1:8" s="561" customFormat="1" ht="15.95" customHeight="1">
      <c r="A340" s="923" t="s">
        <v>1792</v>
      </c>
      <c r="B340" s="923"/>
      <c r="C340" s="591">
        <f t="shared" ref="C340:G340" si="83">SUM(C341:C356)</f>
        <v>2</v>
      </c>
      <c r="D340" s="591">
        <f t="shared" si="83"/>
        <v>0</v>
      </c>
      <c r="E340" s="591">
        <f t="shared" si="83"/>
        <v>2</v>
      </c>
      <c r="F340" s="591">
        <f t="shared" si="83"/>
        <v>0</v>
      </c>
      <c r="G340" s="591">
        <f t="shared" si="83"/>
        <v>0</v>
      </c>
      <c r="H340" s="591">
        <f t="shared" ref="H340" si="84">SUM(H341:H356)</f>
        <v>0</v>
      </c>
    </row>
    <row r="341" spans="1:8" ht="11.25" hidden="1" customHeight="1" outlineLevel="1">
      <c r="A341" s="945" t="s">
        <v>1793</v>
      </c>
      <c r="B341" s="475" t="s">
        <v>1794</v>
      </c>
      <c r="C341" s="407">
        <v>0</v>
      </c>
      <c r="D341" s="407">
        <v>0</v>
      </c>
      <c r="E341" s="408">
        <f t="shared" ref="E341:E356" si="85">+D341+C341</f>
        <v>0</v>
      </c>
      <c r="F341" s="409">
        <v>0</v>
      </c>
      <c r="G341" s="409">
        <v>0</v>
      </c>
      <c r="H341" s="410">
        <f t="shared" ref="H341:H356" si="86">+G341+F341</f>
        <v>0</v>
      </c>
    </row>
    <row r="342" spans="1:8" hidden="1" outlineLevel="1">
      <c r="A342" s="945"/>
      <c r="B342" s="475" t="s">
        <v>1795</v>
      </c>
      <c r="C342" s="407">
        <v>0</v>
      </c>
      <c r="D342" s="407">
        <v>0</v>
      </c>
      <c r="E342" s="408">
        <f t="shared" si="85"/>
        <v>0</v>
      </c>
      <c r="F342" s="409">
        <v>0</v>
      </c>
      <c r="G342" s="409">
        <v>0</v>
      </c>
      <c r="H342" s="410">
        <f t="shared" si="86"/>
        <v>0</v>
      </c>
    </row>
    <row r="343" spans="1:8" ht="22.5" hidden="1" outlineLevel="1">
      <c r="A343" s="945"/>
      <c r="B343" s="475" t="s">
        <v>1796</v>
      </c>
      <c r="C343" s="407">
        <v>0</v>
      </c>
      <c r="D343" s="407">
        <v>0</v>
      </c>
      <c r="E343" s="408">
        <f t="shared" si="85"/>
        <v>0</v>
      </c>
      <c r="F343" s="409">
        <v>0</v>
      </c>
      <c r="G343" s="409">
        <v>0</v>
      </c>
      <c r="H343" s="410">
        <f t="shared" si="86"/>
        <v>0</v>
      </c>
    </row>
    <row r="344" spans="1:8" ht="22.5" hidden="1" outlineLevel="1">
      <c r="A344" s="945"/>
      <c r="B344" s="475" t="s">
        <v>1797</v>
      </c>
      <c r="C344" s="407">
        <v>0</v>
      </c>
      <c r="D344" s="407">
        <v>0</v>
      </c>
      <c r="E344" s="408">
        <f t="shared" si="85"/>
        <v>0</v>
      </c>
      <c r="F344" s="409">
        <v>0</v>
      </c>
      <c r="G344" s="409">
        <v>0</v>
      </c>
      <c r="H344" s="410">
        <f t="shared" si="86"/>
        <v>0</v>
      </c>
    </row>
    <row r="345" spans="1:8" hidden="1" outlineLevel="1">
      <c r="A345" s="945"/>
      <c r="B345" s="475" t="s">
        <v>1798</v>
      </c>
      <c r="C345" s="407">
        <v>0</v>
      </c>
      <c r="D345" s="407">
        <v>0</v>
      </c>
      <c r="E345" s="408">
        <f t="shared" si="85"/>
        <v>0</v>
      </c>
      <c r="F345" s="409">
        <v>0</v>
      </c>
      <c r="G345" s="409">
        <v>0</v>
      </c>
      <c r="H345" s="410">
        <f t="shared" si="86"/>
        <v>0</v>
      </c>
    </row>
    <row r="346" spans="1:8" ht="22.5" hidden="1" outlineLevel="1">
      <c r="A346" s="945"/>
      <c r="B346" s="475" t="s">
        <v>1799</v>
      </c>
      <c r="C346" s="407">
        <v>1</v>
      </c>
      <c r="D346" s="407">
        <v>0</v>
      </c>
      <c r="E346" s="408">
        <f t="shared" si="85"/>
        <v>1</v>
      </c>
      <c r="F346" s="409">
        <v>0</v>
      </c>
      <c r="G346" s="409">
        <v>0</v>
      </c>
      <c r="H346" s="410">
        <f t="shared" si="86"/>
        <v>0</v>
      </c>
    </row>
    <row r="347" spans="1:8" ht="11.25" hidden="1" customHeight="1" outlineLevel="1">
      <c r="A347" s="945" t="s">
        <v>1800</v>
      </c>
      <c r="B347" s="475" t="s">
        <v>1801</v>
      </c>
      <c r="C347" s="407">
        <v>0</v>
      </c>
      <c r="D347" s="407">
        <v>0</v>
      </c>
      <c r="E347" s="408">
        <f t="shared" si="85"/>
        <v>0</v>
      </c>
      <c r="F347" s="409">
        <v>0</v>
      </c>
      <c r="G347" s="409">
        <v>0</v>
      </c>
      <c r="H347" s="410">
        <f t="shared" si="86"/>
        <v>0</v>
      </c>
    </row>
    <row r="348" spans="1:8" hidden="1" outlineLevel="1">
      <c r="A348" s="945"/>
      <c r="B348" s="475" t="s">
        <v>1802</v>
      </c>
      <c r="C348" s="407">
        <v>0</v>
      </c>
      <c r="D348" s="407">
        <v>0</v>
      </c>
      <c r="E348" s="408">
        <f t="shared" si="85"/>
        <v>0</v>
      </c>
      <c r="F348" s="409">
        <v>0</v>
      </c>
      <c r="G348" s="409">
        <v>0</v>
      </c>
      <c r="H348" s="410">
        <f t="shared" si="86"/>
        <v>0</v>
      </c>
    </row>
    <row r="349" spans="1:8" hidden="1" outlineLevel="1">
      <c r="A349" s="945"/>
      <c r="B349" s="475" t="s">
        <v>1803</v>
      </c>
      <c r="C349" s="407">
        <v>0</v>
      </c>
      <c r="D349" s="407">
        <v>0</v>
      </c>
      <c r="E349" s="408">
        <f t="shared" si="85"/>
        <v>0</v>
      </c>
      <c r="F349" s="409">
        <v>0</v>
      </c>
      <c r="G349" s="409">
        <v>0</v>
      </c>
      <c r="H349" s="410">
        <f t="shared" si="86"/>
        <v>0</v>
      </c>
    </row>
    <row r="350" spans="1:8" hidden="1" outlineLevel="1">
      <c r="A350" s="945"/>
      <c r="B350" s="475" t="s">
        <v>1804</v>
      </c>
      <c r="C350" s="407">
        <v>1</v>
      </c>
      <c r="D350" s="407">
        <v>0</v>
      </c>
      <c r="E350" s="408">
        <f t="shared" si="85"/>
        <v>1</v>
      </c>
      <c r="F350" s="409">
        <v>0</v>
      </c>
      <c r="G350" s="409">
        <v>0</v>
      </c>
      <c r="H350" s="410">
        <f t="shared" si="86"/>
        <v>0</v>
      </c>
    </row>
    <row r="351" spans="1:8" hidden="1" outlineLevel="1">
      <c r="A351" s="945"/>
      <c r="B351" s="475" t="s">
        <v>1805</v>
      </c>
      <c r="C351" s="407">
        <v>0</v>
      </c>
      <c r="D351" s="407">
        <v>0</v>
      </c>
      <c r="E351" s="408">
        <f t="shared" si="85"/>
        <v>0</v>
      </c>
      <c r="F351" s="409">
        <v>0</v>
      </c>
      <c r="G351" s="409">
        <v>0</v>
      </c>
      <c r="H351" s="410">
        <f t="shared" si="86"/>
        <v>0</v>
      </c>
    </row>
    <row r="352" spans="1:8" hidden="1" outlineLevel="1">
      <c r="A352" s="945"/>
      <c r="B352" s="475" t="s">
        <v>1806</v>
      </c>
      <c r="C352" s="407">
        <v>0</v>
      </c>
      <c r="D352" s="407">
        <v>0</v>
      </c>
      <c r="E352" s="408">
        <f t="shared" si="85"/>
        <v>0</v>
      </c>
      <c r="F352" s="409">
        <v>0</v>
      </c>
      <c r="G352" s="409">
        <v>0</v>
      </c>
      <c r="H352" s="410">
        <f t="shared" si="86"/>
        <v>0</v>
      </c>
    </row>
    <row r="353" spans="1:8" ht="22.5" hidden="1" outlineLevel="1">
      <c r="A353" s="945"/>
      <c r="B353" s="475" t="s">
        <v>1807</v>
      </c>
      <c r="C353" s="407">
        <v>0</v>
      </c>
      <c r="D353" s="407">
        <v>0</v>
      </c>
      <c r="E353" s="408">
        <f t="shared" si="85"/>
        <v>0</v>
      </c>
      <c r="F353" s="409">
        <v>0</v>
      </c>
      <c r="G353" s="409">
        <v>0</v>
      </c>
      <c r="H353" s="410">
        <f t="shared" si="86"/>
        <v>0</v>
      </c>
    </row>
    <row r="354" spans="1:8" ht="11.25" hidden="1" customHeight="1" outlineLevel="1">
      <c r="A354" s="945" t="s">
        <v>1808</v>
      </c>
      <c r="B354" s="475" t="s">
        <v>1809</v>
      </c>
      <c r="C354" s="407">
        <v>0</v>
      </c>
      <c r="D354" s="407">
        <v>0</v>
      </c>
      <c r="E354" s="408">
        <f t="shared" si="85"/>
        <v>0</v>
      </c>
      <c r="F354" s="409">
        <v>0</v>
      </c>
      <c r="G354" s="409">
        <v>0</v>
      </c>
      <c r="H354" s="410">
        <f t="shared" si="86"/>
        <v>0</v>
      </c>
    </row>
    <row r="355" spans="1:8" ht="22.5" hidden="1" outlineLevel="1">
      <c r="A355" s="945"/>
      <c r="B355" s="475" t="s">
        <v>1810</v>
      </c>
      <c r="C355" s="407">
        <v>0</v>
      </c>
      <c r="D355" s="407">
        <v>0</v>
      </c>
      <c r="E355" s="408">
        <f t="shared" si="85"/>
        <v>0</v>
      </c>
      <c r="F355" s="409">
        <v>0</v>
      </c>
      <c r="G355" s="409">
        <v>0</v>
      </c>
      <c r="H355" s="410">
        <f t="shared" si="86"/>
        <v>0</v>
      </c>
    </row>
    <row r="356" spans="1:8" hidden="1" outlineLevel="1">
      <c r="A356" s="945"/>
      <c r="B356" s="475" t="s">
        <v>1811</v>
      </c>
      <c r="C356" s="407">
        <v>0</v>
      </c>
      <c r="D356" s="407">
        <v>0</v>
      </c>
      <c r="E356" s="408">
        <f t="shared" si="85"/>
        <v>0</v>
      </c>
      <c r="F356" s="409">
        <v>0</v>
      </c>
      <c r="G356" s="409">
        <v>0</v>
      </c>
      <c r="H356" s="410">
        <f t="shared" si="86"/>
        <v>0</v>
      </c>
    </row>
    <row r="357" spans="1:8" s="561" customFormat="1" ht="15.95" customHeight="1" collapsed="1">
      <c r="A357" s="923" t="s">
        <v>1812</v>
      </c>
      <c r="B357" s="923"/>
      <c r="C357" s="591">
        <f t="shared" ref="C357:H357" si="87">SUM(C358:C370)</f>
        <v>19</v>
      </c>
      <c r="D357" s="591">
        <f t="shared" si="87"/>
        <v>0</v>
      </c>
      <c r="E357" s="591">
        <f t="shared" si="87"/>
        <v>19</v>
      </c>
      <c r="F357" s="591">
        <f t="shared" si="87"/>
        <v>0</v>
      </c>
      <c r="G357" s="591">
        <f t="shared" si="87"/>
        <v>0</v>
      </c>
      <c r="H357" s="591">
        <f t="shared" si="87"/>
        <v>0</v>
      </c>
    </row>
    <row r="358" spans="1:8" ht="11.25" hidden="1" customHeight="1" outlineLevel="1">
      <c r="A358" s="945" t="s">
        <v>1813</v>
      </c>
      <c r="B358" s="475" t="s">
        <v>1814</v>
      </c>
      <c r="C358" s="407">
        <v>1</v>
      </c>
      <c r="D358" s="407">
        <v>0</v>
      </c>
      <c r="E358" s="408">
        <f t="shared" ref="E358:E370" si="88">+D358+C358</f>
        <v>1</v>
      </c>
      <c r="F358" s="409">
        <v>0</v>
      </c>
      <c r="G358" s="409">
        <v>0</v>
      </c>
      <c r="H358" s="410">
        <f t="shared" ref="H358:H370" si="89">+G358+F358</f>
        <v>0</v>
      </c>
    </row>
    <row r="359" spans="1:8" hidden="1" outlineLevel="1">
      <c r="A359" s="945"/>
      <c r="B359" s="475" t="s">
        <v>1815</v>
      </c>
      <c r="C359" s="407">
        <v>4</v>
      </c>
      <c r="D359" s="407">
        <v>0</v>
      </c>
      <c r="E359" s="408">
        <f t="shared" si="88"/>
        <v>4</v>
      </c>
      <c r="F359" s="409">
        <v>0</v>
      </c>
      <c r="G359" s="409">
        <v>0</v>
      </c>
      <c r="H359" s="410">
        <f t="shared" si="89"/>
        <v>0</v>
      </c>
    </row>
    <row r="360" spans="1:8" hidden="1" outlineLevel="1">
      <c r="A360" s="945"/>
      <c r="B360" s="475" t="s">
        <v>1816</v>
      </c>
      <c r="C360" s="407">
        <v>7</v>
      </c>
      <c r="D360" s="407">
        <v>0</v>
      </c>
      <c r="E360" s="408">
        <f t="shared" si="88"/>
        <v>7</v>
      </c>
      <c r="F360" s="409">
        <v>0</v>
      </c>
      <c r="G360" s="409">
        <v>0</v>
      </c>
      <c r="H360" s="410">
        <f t="shared" si="89"/>
        <v>0</v>
      </c>
    </row>
    <row r="361" spans="1:8" ht="22.5" hidden="1" outlineLevel="1">
      <c r="A361" s="945"/>
      <c r="B361" s="475" t="s">
        <v>1817</v>
      </c>
      <c r="C361" s="407">
        <v>0</v>
      </c>
      <c r="D361" s="407">
        <v>0</v>
      </c>
      <c r="E361" s="408">
        <f t="shared" si="88"/>
        <v>0</v>
      </c>
      <c r="F361" s="409">
        <v>0</v>
      </c>
      <c r="G361" s="409">
        <v>0</v>
      </c>
      <c r="H361" s="410">
        <f t="shared" si="89"/>
        <v>0</v>
      </c>
    </row>
    <row r="362" spans="1:8" ht="22.5" hidden="1" outlineLevel="1">
      <c r="A362" s="945"/>
      <c r="B362" s="475" t="s">
        <v>1818</v>
      </c>
      <c r="C362" s="407">
        <v>0</v>
      </c>
      <c r="D362" s="407">
        <v>0</v>
      </c>
      <c r="E362" s="408">
        <f t="shared" si="88"/>
        <v>0</v>
      </c>
      <c r="F362" s="409">
        <v>0</v>
      </c>
      <c r="G362" s="409">
        <v>0</v>
      </c>
      <c r="H362" s="410">
        <f t="shared" si="89"/>
        <v>0</v>
      </c>
    </row>
    <row r="363" spans="1:8" ht="22.5" hidden="1" outlineLevel="1">
      <c r="A363" s="945" t="s">
        <v>1819</v>
      </c>
      <c r="B363" s="475" t="s">
        <v>1820</v>
      </c>
      <c r="C363" s="407">
        <v>0</v>
      </c>
      <c r="D363" s="407">
        <v>0</v>
      </c>
      <c r="E363" s="408">
        <f t="shared" si="88"/>
        <v>0</v>
      </c>
      <c r="F363" s="409">
        <v>0</v>
      </c>
      <c r="G363" s="409">
        <v>0</v>
      </c>
      <c r="H363" s="410">
        <f t="shared" si="89"/>
        <v>0</v>
      </c>
    </row>
    <row r="364" spans="1:8" hidden="1" outlineLevel="1">
      <c r="A364" s="945"/>
      <c r="B364" s="475" t="s">
        <v>1821</v>
      </c>
      <c r="C364" s="407">
        <v>2</v>
      </c>
      <c r="D364" s="407">
        <v>0</v>
      </c>
      <c r="E364" s="408">
        <f t="shared" si="88"/>
        <v>2</v>
      </c>
      <c r="F364" s="409">
        <v>0</v>
      </c>
      <c r="G364" s="409">
        <v>0</v>
      </c>
      <c r="H364" s="410">
        <f t="shared" si="89"/>
        <v>0</v>
      </c>
    </row>
    <row r="365" spans="1:8" ht="22.5" hidden="1" outlineLevel="1">
      <c r="A365" s="945"/>
      <c r="B365" s="475" t="s">
        <v>1822</v>
      </c>
      <c r="C365" s="407">
        <v>0</v>
      </c>
      <c r="D365" s="407">
        <v>0</v>
      </c>
      <c r="E365" s="408">
        <f t="shared" si="88"/>
        <v>0</v>
      </c>
      <c r="F365" s="409">
        <v>0</v>
      </c>
      <c r="G365" s="409">
        <v>0</v>
      </c>
      <c r="H365" s="410">
        <f t="shared" si="89"/>
        <v>0</v>
      </c>
    </row>
    <row r="366" spans="1:8" ht="22.5" hidden="1" outlineLevel="1">
      <c r="A366" s="945"/>
      <c r="B366" s="475" t="s">
        <v>1823</v>
      </c>
      <c r="C366" s="407">
        <v>1</v>
      </c>
      <c r="D366" s="407">
        <v>0</v>
      </c>
      <c r="E366" s="408">
        <f t="shared" si="88"/>
        <v>1</v>
      </c>
      <c r="F366" s="409">
        <v>0</v>
      </c>
      <c r="G366" s="409">
        <v>0</v>
      </c>
      <c r="H366" s="410">
        <f t="shared" si="89"/>
        <v>0</v>
      </c>
    </row>
    <row r="367" spans="1:8" ht="22.5" hidden="1" outlineLevel="1">
      <c r="A367" s="945" t="s">
        <v>1824</v>
      </c>
      <c r="B367" s="475" t="s">
        <v>1825</v>
      </c>
      <c r="C367" s="407">
        <v>2</v>
      </c>
      <c r="D367" s="407">
        <v>0</v>
      </c>
      <c r="E367" s="408">
        <f t="shared" si="88"/>
        <v>2</v>
      </c>
      <c r="F367" s="409">
        <v>0</v>
      </c>
      <c r="G367" s="409">
        <v>0</v>
      </c>
      <c r="H367" s="410">
        <f t="shared" si="89"/>
        <v>0</v>
      </c>
    </row>
    <row r="368" spans="1:8" ht="22.5" hidden="1" outlineLevel="1">
      <c r="A368" s="945"/>
      <c r="B368" s="475" t="s">
        <v>1826</v>
      </c>
      <c r="C368" s="407">
        <v>0</v>
      </c>
      <c r="D368" s="407">
        <v>0</v>
      </c>
      <c r="E368" s="408">
        <f t="shared" si="88"/>
        <v>0</v>
      </c>
      <c r="F368" s="409">
        <v>0</v>
      </c>
      <c r="G368" s="409">
        <v>0</v>
      </c>
      <c r="H368" s="410">
        <f t="shared" si="89"/>
        <v>0</v>
      </c>
    </row>
    <row r="369" spans="1:8" ht="22.5" hidden="1" outlineLevel="1">
      <c r="A369" s="945"/>
      <c r="B369" s="475" t="s">
        <v>1827</v>
      </c>
      <c r="C369" s="407">
        <v>1</v>
      </c>
      <c r="D369" s="407">
        <v>0</v>
      </c>
      <c r="E369" s="408">
        <f t="shared" si="88"/>
        <v>1</v>
      </c>
      <c r="F369" s="409">
        <v>0</v>
      </c>
      <c r="G369" s="409">
        <v>0</v>
      </c>
      <c r="H369" s="410">
        <f t="shared" si="89"/>
        <v>0</v>
      </c>
    </row>
    <row r="370" spans="1:8" hidden="1" outlineLevel="1">
      <c r="A370" s="945"/>
      <c r="B370" s="475" t="s">
        <v>1828</v>
      </c>
      <c r="C370" s="407">
        <v>1</v>
      </c>
      <c r="D370" s="407">
        <v>0</v>
      </c>
      <c r="E370" s="408">
        <f t="shared" si="88"/>
        <v>1</v>
      </c>
      <c r="F370" s="409">
        <v>0</v>
      </c>
      <c r="G370" s="409">
        <v>0</v>
      </c>
      <c r="H370" s="410">
        <f t="shared" si="89"/>
        <v>0</v>
      </c>
    </row>
    <row r="371" spans="1:8" s="561" customFormat="1" ht="15.95" customHeight="1" collapsed="1">
      <c r="A371" s="923" t="s">
        <v>1829</v>
      </c>
      <c r="B371" s="923"/>
      <c r="C371" s="590">
        <f t="shared" ref="C371:H371" si="90">SUM(C372:C383)</f>
        <v>15</v>
      </c>
      <c r="D371" s="590">
        <f t="shared" si="90"/>
        <v>0</v>
      </c>
      <c r="E371" s="590">
        <f t="shared" si="90"/>
        <v>15</v>
      </c>
      <c r="F371" s="590">
        <f t="shared" si="90"/>
        <v>0</v>
      </c>
      <c r="G371" s="590">
        <f t="shared" si="90"/>
        <v>0</v>
      </c>
      <c r="H371" s="590">
        <f t="shared" si="90"/>
        <v>0</v>
      </c>
    </row>
    <row r="372" spans="1:8" hidden="1" outlineLevel="1">
      <c r="A372" s="945" t="s">
        <v>1830</v>
      </c>
      <c r="B372" s="475" t="s">
        <v>1831</v>
      </c>
      <c r="C372" s="407">
        <v>0</v>
      </c>
      <c r="D372" s="407">
        <v>0</v>
      </c>
      <c r="E372" s="408">
        <f t="shared" ref="E372:E383" si="91">+D372+C372</f>
        <v>0</v>
      </c>
      <c r="F372" s="409">
        <v>0</v>
      </c>
      <c r="G372" s="409">
        <v>0</v>
      </c>
      <c r="H372" s="410">
        <f t="shared" ref="H372:H383" si="92">+G372+F372</f>
        <v>0</v>
      </c>
    </row>
    <row r="373" spans="1:8" hidden="1" outlineLevel="1">
      <c r="A373" s="945"/>
      <c r="B373" s="475" t="s">
        <v>1832</v>
      </c>
      <c r="C373" s="407">
        <v>0</v>
      </c>
      <c r="D373" s="407">
        <v>0</v>
      </c>
      <c r="E373" s="408">
        <f t="shared" si="91"/>
        <v>0</v>
      </c>
      <c r="F373" s="409">
        <v>0</v>
      </c>
      <c r="G373" s="409">
        <v>0</v>
      </c>
      <c r="H373" s="410">
        <f t="shared" si="92"/>
        <v>0</v>
      </c>
    </row>
    <row r="374" spans="1:8" ht="22.5" hidden="1" outlineLevel="1">
      <c r="A374" s="945"/>
      <c r="B374" s="475" t="s">
        <v>1833</v>
      </c>
      <c r="C374" s="407">
        <v>0</v>
      </c>
      <c r="D374" s="407">
        <v>0</v>
      </c>
      <c r="E374" s="408">
        <f t="shared" si="91"/>
        <v>0</v>
      </c>
      <c r="F374" s="409">
        <v>0</v>
      </c>
      <c r="G374" s="409">
        <v>0</v>
      </c>
      <c r="H374" s="410">
        <f t="shared" si="92"/>
        <v>0</v>
      </c>
    </row>
    <row r="375" spans="1:8" hidden="1" outlineLevel="1">
      <c r="A375" s="945"/>
      <c r="B375" s="475" t="s">
        <v>1834</v>
      </c>
      <c r="C375" s="407">
        <v>14</v>
      </c>
      <c r="D375" s="407">
        <v>0</v>
      </c>
      <c r="E375" s="408">
        <f t="shared" si="91"/>
        <v>14</v>
      </c>
      <c r="F375" s="409">
        <v>0</v>
      </c>
      <c r="G375" s="409">
        <v>0</v>
      </c>
      <c r="H375" s="410">
        <f t="shared" si="92"/>
        <v>0</v>
      </c>
    </row>
    <row r="376" spans="1:8" ht="22.5" hidden="1" outlineLevel="1">
      <c r="A376" s="945"/>
      <c r="B376" s="475" t="s">
        <v>1835</v>
      </c>
      <c r="C376" s="407">
        <v>0</v>
      </c>
      <c r="D376" s="407">
        <v>0</v>
      </c>
      <c r="E376" s="408">
        <f t="shared" si="91"/>
        <v>0</v>
      </c>
      <c r="F376" s="409">
        <v>0</v>
      </c>
      <c r="G376" s="409">
        <v>0</v>
      </c>
      <c r="H376" s="410">
        <f t="shared" si="92"/>
        <v>0</v>
      </c>
    </row>
    <row r="377" spans="1:8" ht="22.5" hidden="1" outlineLevel="1">
      <c r="A377" s="945"/>
      <c r="B377" s="475" t="s">
        <v>1836</v>
      </c>
      <c r="C377" s="407">
        <v>0</v>
      </c>
      <c r="D377" s="407">
        <v>0</v>
      </c>
      <c r="E377" s="408">
        <f t="shared" si="91"/>
        <v>0</v>
      </c>
      <c r="F377" s="409">
        <v>0</v>
      </c>
      <c r="G377" s="409">
        <v>0</v>
      </c>
      <c r="H377" s="410">
        <f t="shared" si="92"/>
        <v>0</v>
      </c>
    </row>
    <row r="378" spans="1:8" ht="22.5" hidden="1" outlineLevel="1">
      <c r="A378" s="945"/>
      <c r="B378" s="475" t="s">
        <v>1837</v>
      </c>
      <c r="C378" s="407">
        <v>0</v>
      </c>
      <c r="D378" s="407">
        <v>0</v>
      </c>
      <c r="E378" s="408">
        <f t="shared" si="91"/>
        <v>0</v>
      </c>
      <c r="F378" s="409">
        <v>0</v>
      </c>
      <c r="G378" s="409">
        <v>0</v>
      </c>
      <c r="H378" s="410">
        <f t="shared" si="92"/>
        <v>0</v>
      </c>
    </row>
    <row r="379" spans="1:8" ht="22.5" hidden="1" outlineLevel="1">
      <c r="A379" s="945"/>
      <c r="B379" s="475" t="s">
        <v>1838</v>
      </c>
      <c r="C379" s="407">
        <v>0</v>
      </c>
      <c r="D379" s="407">
        <v>0</v>
      </c>
      <c r="E379" s="408">
        <f t="shared" si="91"/>
        <v>0</v>
      </c>
      <c r="F379" s="409">
        <v>0</v>
      </c>
      <c r="G379" s="409">
        <v>0</v>
      </c>
      <c r="H379" s="410">
        <f t="shared" si="92"/>
        <v>0</v>
      </c>
    </row>
    <row r="380" spans="1:8" hidden="1" outlineLevel="1">
      <c r="A380" s="945"/>
      <c r="B380" s="475" t="s">
        <v>1839</v>
      </c>
      <c r="C380" s="407">
        <v>1</v>
      </c>
      <c r="D380" s="407">
        <v>0</v>
      </c>
      <c r="E380" s="408">
        <f t="shared" si="91"/>
        <v>1</v>
      </c>
      <c r="F380" s="409">
        <v>0</v>
      </c>
      <c r="G380" s="409">
        <v>0</v>
      </c>
      <c r="H380" s="410">
        <f t="shared" si="92"/>
        <v>0</v>
      </c>
    </row>
    <row r="381" spans="1:8" hidden="1" outlineLevel="1">
      <c r="A381" s="945" t="s">
        <v>1985</v>
      </c>
      <c r="B381" s="475" t="s">
        <v>1849</v>
      </c>
      <c r="C381" s="407">
        <v>0</v>
      </c>
      <c r="D381" s="407">
        <v>0</v>
      </c>
      <c r="E381" s="408">
        <f t="shared" si="91"/>
        <v>0</v>
      </c>
      <c r="F381" s="409">
        <v>0</v>
      </c>
      <c r="G381" s="409">
        <v>0</v>
      </c>
      <c r="H381" s="410">
        <f t="shared" si="92"/>
        <v>0</v>
      </c>
    </row>
    <row r="382" spans="1:8" hidden="1" outlineLevel="1">
      <c r="A382" s="945"/>
      <c r="B382" s="475" t="s">
        <v>1850</v>
      </c>
      <c r="C382" s="407">
        <v>0</v>
      </c>
      <c r="D382" s="407">
        <v>0</v>
      </c>
      <c r="E382" s="408">
        <f t="shared" si="91"/>
        <v>0</v>
      </c>
      <c r="F382" s="409">
        <v>0</v>
      </c>
      <c r="G382" s="409">
        <v>0</v>
      </c>
      <c r="H382" s="410">
        <f t="shared" si="92"/>
        <v>0</v>
      </c>
    </row>
    <row r="383" spans="1:8" ht="22.5" hidden="1" outlineLevel="1">
      <c r="A383" s="945"/>
      <c r="B383" s="475" t="s">
        <v>1851</v>
      </c>
      <c r="C383" s="407">
        <v>0</v>
      </c>
      <c r="D383" s="407">
        <v>0</v>
      </c>
      <c r="E383" s="408">
        <f t="shared" si="91"/>
        <v>0</v>
      </c>
      <c r="F383" s="409">
        <v>0</v>
      </c>
      <c r="G383" s="409">
        <v>0</v>
      </c>
      <c r="H383" s="410">
        <f t="shared" si="92"/>
        <v>0</v>
      </c>
    </row>
    <row r="384" spans="1:8" s="561" customFormat="1" ht="15.95" customHeight="1" collapsed="1">
      <c r="A384" s="923" t="s">
        <v>1840</v>
      </c>
      <c r="B384" s="923"/>
      <c r="C384" s="591">
        <f t="shared" ref="C384:H384" si="93">SUM(C385:C389)</f>
        <v>0</v>
      </c>
      <c r="D384" s="591">
        <f t="shared" si="93"/>
        <v>0</v>
      </c>
      <c r="E384" s="591">
        <f t="shared" si="93"/>
        <v>0</v>
      </c>
      <c r="F384" s="591">
        <f t="shared" si="93"/>
        <v>0</v>
      </c>
      <c r="G384" s="591">
        <f t="shared" si="93"/>
        <v>0</v>
      </c>
      <c r="H384" s="591">
        <f t="shared" si="93"/>
        <v>0</v>
      </c>
    </row>
    <row r="385" spans="1:8" ht="11.25" hidden="1" customHeight="1" outlineLevel="1">
      <c r="A385" s="945" t="s">
        <v>1841</v>
      </c>
      <c r="B385" s="475" t="s">
        <v>1842</v>
      </c>
      <c r="C385" s="407">
        <v>0</v>
      </c>
      <c r="D385" s="407">
        <v>0</v>
      </c>
      <c r="E385" s="408">
        <f t="shared" ref="E385:E389" si="94">+D385+C385</f>
        <v>0</v>
      </c>
      <c r="F385" s="409">
        <v>0</v>
      </c>
      <c r="G385" s="409">
        <v>0</v>
      </c>
      <c r="H385" s="410">
        <f t="shared" ref="H385:H389" si="95">+G385+F385</f>
        <v>0</v>
      </c>
    </row>
    <row r="386" spans="1:8" hidden="1" outlineLevel="1">
      <c r="A386" s="945"/>
      <c r="B386" s="475" t="s">
        <v>1843</v>
      </c>
      <c r="C386" s="407">
        <v>0</v>
      </c>
      <c r="D386" s="407">
        <v>0</v>
      </c>
      <c r="E386" s="408">
        <f t="shared" si="94"/>
        <v>0</v>
      </c>
      <c r="F386" s="409">
        <v>0</v>
      </c>
      <c r="G386" s="409">
        <v>0</v>
      </c>
      <c r="H386" s="410">
        <f t="shared" si="95"/>
        <v>0</v>
      </c>
    </row>
    <row r="387" spans="1:8" hidden="1" outlineLevel="1">
      <c r="A387" s="945"/>
      <c r="B387" s="475" t="s">
        <v>1844</v>
      </c>
      <c r="C387" s="407">
        <v>0</v>
      </c>
      <c r="D387" s="407">
        <v>0</v>
      </c>
      <c r="E387" s="408">
        <f t="shared" si="94"/>
        <v>0</v>
      </c>
      <c r="F387" s="409">
        <v>0</v>
      </c>
      <c r="G387" s="409">
        <v>0</v>
      </c>
      <c r="H387" s="410">
        <f t="shared" si="95"/>
        <v>0</v>
      </c>
    </row>
    <row r="388" spans="1:8" ht="11.25" hidden="1" customHeight="1" outlineLevel="1">
      <c r="A388" s="945" t="s">
        <v>1845</v>
      </c>
      <c r="B388" s="475" t="s">
        <v>1846</v>
      </c>
      <c r="C388" s="407">
        <v>0</v>
      </c>
      <c r="D388" s="407">
        <v>0</v>
      </c>
      <c r="E388" s="408">
        <f t="shared" si="94"/>
        <v>0</v>
      </c>
      <c r="F388" s="409">
        <v>0</v>
      </c>
      <c r="G388" s="409">
        <v>0</v>
      </c>
      <c r="H388" s="410">
        <f t="shared" si="95"/>
        <v>0</v>
      </c>
    </row>
    <row r="389" spans="1:8" ht="22.5" hidden="1" outlineLevel="1">
      <c r="A389" s="945"/>
      <c r="B389" s="475" t="s">
        <v>1847</v>
      </c>
      <c r="C389" s="407">
        <v>0</v>
      </c>
      <c r="D389" s="407">
        <v>0</v>
      </c>
      <c r="E389" s="408">
        <f t="shared" si="94"/>
        <v>0</v>
      </c>
      <c r="F389" s="409">
        <v>0</v>
      </c>
      <c r="G389" s="409">
        <v>0</v>
      </c>
      <c r="H389" s="410">
        <f t="shared" si="95"/>
        <v>0</v>
      </c>
    </row>
    <row r="390" spans="1:8" s="561" customFormat="1" ht="15.95" customHeight="1" collapsed="1">
      <c r="A390" s="939" t="s">
        <v>1848</v>
      </c>
      <c r="B390" s="939"/>
      <c r="C390" s="590">
        <f t="shared" ref="C390:H390" si="96">SUM(C391:C410)</f>
        <v>4</v>
      </c>
      <c r="D390" s="590">
        <f t="shared" si="96"/>
        <v>0</v>
      </c>
      <c r="E390" s="590">
        <f t="shared" si="96"/>
        <v>4</v>
      </c>
      <c r="F390" s="590">
        <f t="shared" si="96"/>
        <v>0</v>
      </c>
      <c r="G390" s="590">
        <f t="shared" si="96"/>
        <v>0</v>
      </c>
      <c r="H390" s="590">
        <f t="shared" si="96"/>
        <v>0</v>
      </c>
    </row>
    <row r="391" spans="1:8" ht="22.5" hidden="1" outlineLevel="1">
      <c r="A391" s="945" t="s">
        <v>1852</v>
      </c>
      <c r="B391" s="475" t="s">
        <v>1853</v>
      </c>
      <c r="C391" s="407">
        <v>0</v>
      </c>
      <c r="D391" s="407">
        <v>0</v>
      </c>
      <c r="E391" s="408">
        <f t="shared" ref="E391:E410" si="97">+D391+C391</f>
        <v>0</v>
      </c>
      <c r="F391" s="409">
        <v>0</v>
      </c>
      <c r="G391" s="409">
        <v>0</v>
      </c>
      <c r="H391" s="410">
        <f t="shared" ref="H391:H410" si="98">+G391+F391</f>
        <v>0</v>
      </c>
    </row>
    <row r="392" spans="1:8" hidden="1" outlineLevel="1">
      <c r="A392" s="945"/>
      <c r="B392" s="475" t="s">
        <v>1854</v>
      </c>
      <c r="C392" s="407">
        <v>0</v>
      </c>
      <c r="D392" s="407">
        <v>0</v>
      </c>
      <c r="E392" s="408">
        <f t="shared" si="97"/>
        <v>0</v>
      </c>
      <c r="F392" s="409">
        <v>0</v>
      </c>
      <c r="G392" s="409">
        <v>0</v>
      </c>
      <c r="H392" s="410">
        <f t="shared" si="98"/>
        <v>0</v>
      </c>
    </row>
    <row r="393" spans="1:8" hidden="1" outlineLevel="1">
      <c r="A393" s="945"/>
      <c r="B393" s="475" t="s">
        <v>1855</v>
      </c>
      <c r="C393" s="407">
        <v>0</v>
      </c>
      <c r="D393" s="407">
        <v>0</v>
      </c>
      <c r="E393" s="408">
        <f t="shared" si="97"/>
        <v>0</v>
      </c>
      <c r="F393" s="409">
        <v>0</v>
      </c>
      <c r="G393" s="409">
        <v>0</v>
      </c>
      <c r="H393" s="410">
        <f t="shared" si="98"/>
        <v>0</v>
      </c>
    </row>
    <row r="394" spans="1:8" hidden="1" outlineLevel="1">
      <c r="A394" s="945"/>
      <c r="B394" s="475" t="s">
        <v>1856</v>
      </c>
      <c r="C394" s="407">
        <v>0</v>
      </c>
      <c r="D394" s="407">
        <v>0</v>
      </c>
      <c r="E394" s="408">
        <f t="shared" si="97"/>
        <v>0</v>
      </c>
      <c r="F394" s="409">
        <v>0</v>
      </c>
      <c r="G394" s="409">
        <v>0</v>
      </c>
      <c r="H394" s="410">
        <f t="shared" si="98"/>
        <v>0</v>
      </c>
    </row>
    <row r="395" spans="1:8" hidden="1" outlineLevel="1">
      <c r="A395" s="945"/>
      <c r="B395" s="475" t="s">
        <v>1857</v>
      </c>
      <c r="C395" s="407">
        <v>0</v>
      </c>
      <c r="D395" s="407">
        <v>0</v>
      </c>
      <c r="E395" s="408">
        <f t="shared" si="97"/>
        <v>0</v>
      </c>
      <c r="F395" s="409">
        <v>0</v>
      </c>
      <c r="G395" s="409">
        <v>0</v>
      </c>
      <c r="H395" s="410">
        <f t="shared" si="98"/>
        <v>0</v>
      </c>
    </row>
    <row r="396" spans="1:8" ht="22.5" hidden="1" outlineLevel="1">
      <c r="A396" s="945"/>
      <c r="B396" s="475" t="s">
        <v>1858</v>
      </c>
      <c r="C396" s="407">
        <v>0</v>
      </c>
      <c r="D396" s="407">
        <v>0</v>
      </c>
      <c r="E396" s="408">
        <f t="shared" si="97"/>
        <v>0</v>
      </c>
      <c r="F396" s="409">
        <v>0</v>
      </c>
      <c r="G396" s="409">
        <v>0</v>
      </c>
      <c r="H396" s="410">
        <f t="shared" si="98"/>
        <v>0</v>
      </c>
    </row>
    <row r="397" spans="1:8" ht="11.25" hidden="1" customHeight="1" outlineLevel="1">
      <c r="A397" s="945" t="s">
        <v>1859</v>
      </c>
      <c r="B397" s="475" t="s">
        <v>1860</v>
      </c>
      <c r="C397" s="407">
        <v>1</v>
      </c>
      <c r="D397" s="407">
        <v>0</v>
      </c>
      <c r="E397" s="408">
        <f t="shared" si="97"/>
        <v>1</v>
      </c>
      <c r="F397" s="409">
        <v>0</v>
      </c>
      <c r="G397" s="409">
        <v>0</v>
      </c>
      <c r="H397" s="410">
        <f t="shared" si="98"/>
        <v>0</v>
      </c>
    </row>
    <row r="398" spans="1:8" ht="22.5" hidden="1" outlineLevel="1">
      <c r="A398" s="945"/>
      <c r="B398" s="475" t="s">
        <v>1861</v>
      </c>
      <c r="C398" s="407">
        <v>1</v>
      </c>
      <c r="D398" s="407">
        <v>0</v>
      </c>
      <c r="E398" s="408">
        <f t="shared" si="97"/>
        <v>1</v>
      </c>
      <c r="F398" s="409">
        <v>0</v>
      </c>
      <c r="G398" s="409">
        <v>0</v>
      </c>
      <c r="H398" s="410">
        <f t="shared" si="98"/>
        <v>0</v>
      </c>
    </row>
    <row r="399" spans="1:8" ht="22.5" hidden="1" outlineLevel="1">
      <c r="A399" s="945"/>
      <c r="B399" s="475" t="s">
        <v>1862</v>
      </c>
      <c r="C399" s="407">
        <v>0</v>
      </c>
      <c r="D399" s="407">
        <v>0</v>
      </c>
      <c r="E399" s="408">
        <f t="shared" si="97"/>
        <v>0</v>
      </c>
      <c r="F399" s="409">
        <v>0</v>
      </c>
      <c r="G399" s="409">
        <v>0</v>
      </c>
      <c r="H399" s="410">
        <f t="shared" si="98"/>
        <v>0</v>
      </c>
    </row>
    <row r="400" spans="1:8" ht="22.5" hidden="1" outlineLevel="1">
      <c r="A400" s="945" t="s">
        <v>1863</v>
      </c>
      <c r="B400" s="475" t="s">
        <v>1864</v>
      </c>
      <c r="C400" s="407">
        <v>0</v>
      </c>
      <c r="D400" s="407">
        <v>0</v>
      </c>
      <c r="E400" s="408">
        <f t="shared" si="97"/>
        <v>0</v>
      </c>
      <c r="F400" s="409">
        <v>0</v>
      </c>
      <c r="G400" s="409">
        <v>0</v>
      </c>
      <c r="H400" s="410">
        <f t="shared" si="98"/>
        <v>0</v>
      </c>
    </row>
    <row r="401" spans="1:8" ht="22.5" hidden="1" outlineLevel="1">
      <c r="A401" s="945"/>
      <c r="B401" s="475" t="s">
        <v>1865</v>
      </c>
      <c r="C401" s="407">
        <v>0</v>
      </c>
      <c r="D401" s="407">
        <v>0</v>
      </c>
      <c r="E401" s="408">
        <f t="shared" si="97"/>
        <v>0</v>
      </c>
      <c r="F401" s="409">
        <v>0</v>
      </c>
      <c r="G401" s="409">
        <v>0</v>
      </c>
      <c r="H401" s="410">
        <f t="shared" si="98"/>
        <v>0</v>
      </c>
    </row>
    <row r="402" spans="1:8" hidden="1" outlineLevel="1">
      <c r="A402" s="945"/>
      <c r="B402" s="475" t="s">
        <v>1866</v>
      </c>
      <c r="C402" s="407">
        <v>0</v>
      </c>
      <c r="D402" s="407">
        <v>0</v>
      </c>
      <c r="E402" s="408">
        <f t="shared" si="97"/>
        <v>0</v>
      </c>
      <c r="F402" s="409">
        <v>0</v>
      </c>
      <c r="G402" s="409">
        <v>0</v>
      </c>
      <c r="H402" s="410">
        <f t="shared" si="98"/>
        <v>0</v>
      </c>
    </row>
    <row r="403" spans="1:8" hidden="1" outlineLevel="1">
      <c r="A403" s="945"/>
      <c r="B403" s="475" t="s">
        <v>1867</v>
      </c>
      <c r="C403" s="407">
        <v>0</v>
      </c>
      <c r="D403" s="407">
        <v>0</v>
      </c>
      <c r="E403" s="408">
        <f t="shared" si="97"/>
        <v>0</v>
      </c>
      <c r="F403" s="409">
        <v>0</v>
      </c>
      <c r="G403" s="409">
        <v>0</v>
      </c>
      <c r="H403" s="410">
        <f t="shared" si="98"/>
        <v>0</v>
      </c>
    </row>
    <row r="404" spans="1:8" hidden="1" outlineLevel="1">
      <c r="A404" s="945"/>
      <c r="B404" s="475" t="s">
        <v>1868</v>
      </c>
      <c r="C404" s="407">
        <v>1</v>
      </c>
      <c r="D404" s="407">
        <v>0</v>
      </c>
      <c r="E404" s="408">
        <f t="shared" si="97"/>
        <v>1</v>
      </c>
      <c r="F404" s="409">
        <v>0</v>
      </c>
      <c r="G404" s="409">
        <v>0</v>
      </c>
      <c r="H404" s="410">
        <f t="shared" si="98"/>
        <v>0</v>
      </c>
    </row>
    <row r="405" spans="1:8" ht="22.5" hidden="1" outlineLevel="1">
      <c r="A405" s="945"/>
      <c r="B405" s="475" t="s">
        <v>1869</v>
      </c>
      <c r="C405" s="407">
        <v>0</v>
      </c>
      <c r="D405" s="407">
        <v>0</v>
      </c>
      <c r="E405" s="408">
        <f t="shared" si="97"/>
        <v>0</v>
      </c>
      <c r="F405" s="409">
        <v>0</v>
      </c>
      <c r="G405" s="409">
        <v>0</v>
      </c>
      <c r="H405" s="410">
        <f t="shared" si="98"/>
        <v>0</v>
      </c>
    </row>
    <row r="406" spans="1:8" ht="22.5" hidden="1" outlineLevel="1">
      <c r="A406" s="945" t="s">
        <v>1870</v>
      </c>
      <c r="B406" s="475" t="s">
        <v>1871</v>
      </c>
      <c r="C406" s="407">
        <v>0</v>
      </c>
      <c r="D406" s="407">
        <v>0</v>
      </c>
      <c r="E406" s="408">
        <f t="shared" si="97"/>
        <v>0</v>
      </c>
      <c r="F406" s="409">
        <v>0</v>
      </c>
      <c r="G406" s="409">
        <v>0</v>
      </c>
      <c r="H406" s="410">
        <f t="shared" si="98"/>
        <v>0</v>
      </c>
    </row>
    <row r="407" spans="1:8" hidden="1" outlineLevel="1">
      <c r="A407" s="945"/>
      <c r="B407" s="475" t="s">
        <v>1872</v>
      </c>
      <c r="C407" s="407">
        <v>0</v>
      </c>
      <c r="D407" s="407">
        <v>0</v>
      </c>
      <c r="E407" s="408">
        <f t="shared" si="97"/>
        <v>0</v>
      </c>
      <c r="F407" s="409">
        <v>0</v>
      </c>
      <c r="G407" s="409">
        <v>0</v>
      </c>
      <c r="H407" s="410">
        <f t="shared" si="98"/>
        <v>0</v>
      </c>
    </row>
    <row r="408" spans="1:8" ht="22.5" hidden="1" outlineLevel="1">
      <c r="A408" s="945"/>
      <c r="B408" s="475" t="s">
        <v>1873</v>
      </c>
      <c r="C408" s="407">
        <v>0</v>
      </c>
      <c r="D408" s="407">
        <v>0</v>
      </c>
      <c r="E408" s="408">
        <f t="shared" si="97"/>
        <v>0</v>
      </c>
      <c r="F408" s="409">
        <v>0</v>
      </c>
      <c r="G408" s="409">
        <v>0</v>
      </c>
      <c r="H408" s="410">
        <f t="shared" si="98"/>
        <v>0</v>
      </c>
    </row>
    <row r="409" spans="1:8" ht="22.5" hidden="1" outlineLevel="1">
      <c r="A409" s="945"/>
      <c r="B409" s="475" t="s">
        <v>1874</v>
      </c>
      <c r="C409" s="407">
        <v>0</v>
      </c>
      <c r="D409" s="407">
        <v>0</v>
      </c>
      <c r="E409" s="408">
        <f t="shared" si="97"/>
        <v>0</v>
      </c>
      <c r="F409" s="409">
        <v>0</v>
      </c>
      <c r="G409" s="409">
        <v>0</v>
      </c>
      <c r="H409" s="410">
        <f t="shared" si="98"/>
        <v>0</v>
      </c>
    </row>
    <row r="410" spans="1:8" ht="22.5" hidden="1" outlineLevel="1">
      <c r="A410" s="945"/>
      <c r="B410" s="475" t="s">
        <v>1875</v>
      </c>
      <c r="C410" s="407">
        <v>1</v>
      </c>
      <c r="D410" s="407">
        <v>0</v>
      </c>
      <c r="E410" s="408">
        <f t="shared" si="97"/>
        <v>1</v>
      </c>
      <c r="F410" s="409">
        <v>0</v>
      </c>
      <c r="G410" s="409">
        <v>0</v>
      </c>
      <c r="H410" s="410">
        <f t="shared" si="98"/>
        <v>0</v>
      </c>
    </row>
    <row r="411" spans="1:8" s="561" customFormat="1" ht="15.95" customHeight="1" collapsed="1">
      <c r="A411" s="921" t="s">
        <v>1876</v>
      </c>
      <c r="B411" s="921"/>
      <c r="C411" s="579">
        <f t="shared" ref="C411:H411" si="99">C412+C439+C443</f>
        <v>56</v>
      </c>
      <c r="D411" s="579">
        <f t="shared" si="99"/>
        <v>3</v>
      </c>
      <c r="E411" s="579">
        <f t="shared" si="99"/>
        <v>59</v>
      </c>
      <c r="F411" s="579">
        <f t="shared" si="99"/>
        <v>0</v>
      </c>
      <c r="G411" s="579">
        <f t="shared" si="99"/>
        <v>0</v>
      </c>
      <c r="H411" s="579">
        <f t="shared" si="99"/>
        <v>0</v>
      </c>
    </row>
    <row r="412" spans="1:8" s="561" customFormat="1" ht="15.95" customHeight="1">
      <c r="A412" s="923" t="s">
        <v>1877</v>
      </c>
      <c r="B412" s="923"/>
      <c r="C412" s="591">
        <f t="shared" ref="C412:G412" si="100">SUM(C413:C438)</f>
        <v>38</v>
      </c>
      <c r="D412" s="591">
        <f t="shared" si="100"/>
        <v>1</v>
      </c>
      <c r="E412" s="591">
        <f t="shared" si="100"/>
        <v>39</v>
      </c>
      <c r="F412" s="591">
        <f t="shared" si="100"/>
        <v>0</v>
      </c>
      <c r="G412" s="591">
        <f t="shared" si="100"/>
        <v>0</v>
      </c>
      <c r="H412" s="591">
        <f t="shared" ref="H412" si="101">SUM(H413:H438)</f>
        <v>0</v>
      </c>
    </row>
    <row r="413" spans="1:8" ht="22.5" hidden="1" outlineLevel="1">
      <c r="A413" s="945" t="s">
        <v>1878</v>
      </c>
      <c r="B413" s="475" t="s">
        <v>1879</v>
      </c>
      <c r="C413" s="407">
        <v>0</v>
      </c>
      <c r="D413" s="407">
        <v>0</v>
      </c>
      <c r="E413" s="408">
        <f t="shared" ref="E413:E438" si="102">+D413+C413</f>
        <v>0</v>
      </c>
      <c r="F413" s="409">
        <v>0</v>
      </c>
      <c r="G413" s="409">
        <v>0</v>
      </c>
      <c r="H413" s="410">
        <f t="shared" ref="H413:H438" si="103">+G413+F413</f>
        <v>0</v>
      </c>
    </row>
    <row r="414" spans="1:8" hidden="1" outlineLevel="1">
      <c r="A414" s="945"/>
      <c r="B414" s="475" t="s">
        <v>1880</v>
      </c>
      <c r="C414" s="407">
        <v>0</v>
      </c>
      <c r="D414" s="407">
        <v>0</v>
      </c>
      <c r="E414" s="408">
        <f t="shared" si="102"/>
        <v>0</v>
      </c>
      <c r="F414" s="409">
        <v>0</v>
      </c>
      <c r="G414" s="409">
        <v>0</v>
      </c>
      <c r="H414" s="410">
        <f t="shared" si="103"/>
        <v>0</v>
      </c>
    </row>
    <row r="415" spans="1:8" ht="22.5" hidden="1" outlineLevel="1">
      <c r="A415" s="945"/>
      <c r="B415" s="475" t="s">
        <v>1881</v>
      </c>
      <c r="C415" s="407">
        <v>0</v>
      </c>
      <c r="D415" s="407">
        <v>0</v>
      </c>
      <c r="E415" s="408">
        <f t="shared" si="102"/>
        <v>0</v>
      </c>
      <c r="F415" s="409">
        <v>0</v>
      </c>
      <c r="G415" s="409">
        <v>0</v>
      </c>
      <c r="H415" s="410">
        <f t="shared" si="103"/>
        <v>0</v>
      </c>
    </row>
    <row r="416" spans="1:8" ht="22.5" hidden="1" outlineLevel="1">
      <c r="A416" s="945"/>
      <c r="B416" s="475" t="s">
        <v>1882</v>
      </c>
      <c r="C416" s="407">
        <v>0</v>
      </c>
      <c r="D416" s="407">
        <v>0</v>
      </c>
      <c r="E416" s="408">
        <f t="shared" si="102"/>
        <v>0</v>
      </c>
      <c r="F416" s="409">
        <v>0</v>
      </c>
      <c r="G416" s="409">
        <v>0</v>
      </c>
      <c r="H416" s="410">
        <f t="shared" si="103"/>
        <v>0</v>
      </c>
    </row>
    <row r="417" spans="1:8" ht="11.25" hidden="1" customHeight="1" outlineLevel="1">
      <c r="A417" s="945" t="s">
        <v>1883</v>
      </c>
      <c r="B417" s="475" t="s">
        <v>1884</v>
      </c>
      <c r="C417" s="407">
        <v>15</v>
      </c>
      <c r="D417" s="407">
        <v>0</v>
      </c>
      <c r="E417" s="408">
        <f t="shared" si="102"/>
        <v>15</v>
      </c>
      <c r="F417" s="409">
        <v>0</v>
      </c>
      <c r="G417" s="409">
        <v>0</v>
      </c>
      <c r="H417" s="410">
        <f t="shared" si="103"/>
        <v>0</v>
      </c>
    </row>
    <row r="418" spans="1:8" ht="22.5" hidden="1" outlineLevel="1">
      <c r="A418" s="945"/>
      <c r="B418" s="475" t="s">
        <v>1885</v>
      </c>
      <c r="C418" s="407">
        <v>0</v>
      </c>
      <c r="D418" s="407">
        <v>0</v>
      </c>
      <c r="E418" s="408">
        <f t="shared" si="102"/>
        <v>0</v>
      </c>
      <c r="F418" s="409">
        <v>0</v>
      </c>
      <c r="G418" s="409">
        <v>0</v>
      </c>
      <c r="H418" s="410">
        <f t="shared" si="103"/>
        <v>0</v>
      </c>
    </row>
    <row r="419" spans="1:8" ht="11.25" hidden="1" customHeight="1" outlineLevel="1">
      <c r="A419" s="945" t="s">
        <v>1886</v>
      </c>
      <c r="B419" s="475" t="s">
        <v>1887</v>
      </c>
      <c r="C419" s="407">
        <v>1</v>
      </c>
      <c r="D419" s="407">
        <v>0</v>
      </c>
      <c r="E419" s="408">
        <f t="shared" si="102"/>
        <v>1</v>
      </c>
      <c r="F419" s="409">
        <v>0</v>
      </c>
      <c r="G419" s="409">
        <v>0</v>
      </c>
      <c r="H419" s="410">
        <f t="shared" si="103"/>
        <v>0</v>
      </c>
    </row>
    <row r="420" spans="1:8" hidden="1" outlineLevel="1">
      <c r="A420" s="945"/>
      <c r="B420" s="475" t="s">
        <v>1888</v>
      </c>
      <c r="C420" s="407">
        <v>0</v>
      </c>
      <c r="D420" s="407">
        <v>0</v>
      </c>
      <c r="E420" s="408">
        <f t="shared" si="102"/>
        <v>0</v>
      </c>
      <c r="F420" s="409">
        <v>0</v>
      </c>
      <c r="G420" s="409">
        <v>0</v>
      </c>
      <c r="H420" s="410">
        <f t="shared" si="103"/>
        <v>0</v>
      </c>
    </row>
    <row r="421" spans="1:8" ht="11.25" hidden="1" customHeight="1" outlineLevel="1">
      <c r="A421" s="945" t="s">
        <v>1889</v>
      </c>
      <c r="B421" s="475" t="s">
        <v>1890</v>
      </c>
      <c r="C421" s="407">
        <v>0</v>
      </c>
      <c r="D421" s="407">
        <v>0</v>
      </c>
      <c r="E421" s="408">
        <f t="shared" si="102"/>
        <v>0</v>
      </c>
      <c r="F421" s="409">
        <v>0</v>
      </c>
      <c r="G421" s="409">
        <v>0</v>
      </c>
      <c r="H421" s="410">
        <f t="shared" si="103"/>
        <v>0</v>
      </c>
    </row>
    <row r="422" spans="1:8" hidden="1" outlineLevel="1">
      <c r="A422" s="945"/>
      <c r="B422" s="475" t="s">
        <v>1891</v>
      </c>
      <c r="C422" s="407">
        <v>2</v>
      </c>
      <c r="D422" s="407">
        <v>0</v>
      </c>
      <c r="E422" s="408">
        <f t="shared" si="102"/>
        <v>2</v>
      </c>
      <c r="F422" s="409">
        <v>0</v>
      </c>
      <c r="G422" s="409">
        <v>0</v>
      </c>
      <c r="H422" s="410">
        <f t="shared" si="103"/>
        <v>0</v>
      </c>
    </row>
    <row r="423" spans="1:8" hidden="1" outlineLevel="1">
      <c r="A423" s="945"/>
      <c r="B423" s="475" t="s">
        <v>1892</v>
      </c>
      <c r="C423" s="407">
        <v>0</v>
      </c>
      <c r="D423" s="407">
        <v>0</v>
      </c>
      <c r="E423" s="408">
        <f t="shared" si="102"/>
        <v>0</v>
      </c>
      <c r="F423" s="409">
        <v>0</v>
      </c>
      <c r="G423" s="409">
        <v>0</v>
      </c>
      <c r="H423" s="410">
        <f t="shared" si="103"/>
        <v>0</v>
      </c>
    </row>
    <row r="424" spans="1:8" ht="22.5" hidden="1" outlineLevel="1">
      <c r="A424" s="945" t="s">
        <v>1893</v>
      </c>
      <c r="B424" s="475" t="s">
        <v>1894</v>
      </c>
      <c r="C424" s="407">
        <v>0</v>
      </c>
      <c r="D424" s="407">
        <v>0</v>
      </c>
      <c r="E424" s="408">
        <f t="shared" si="102"/>
        <v>0</v>
      </c>
      <c r="F424" s="409">
        <v>0</v>
      </c>
      <c r="G424" s="409">
        <v>0</v>
      </c>
      <c r="H424" s="410">
        <f t="shared" si="103"/>
        <v>0</v>
      </c>
    </row>
    <row r="425" spans="1:8" hidden="1" outlineLevel="1">
      <c r="A425" s="945"/>
      <c r="B425" s="475" t="s">
        <v>1895</v>
      </c>
      <c r="C425" s="407">
        <v>0</v>
      </c>
      <c r="D425" s="407">
        <v>1</v>
      </c>
      <c r="E425" s="408">
        <f t="shared" si="102"/>
        <v>1</v>
      </c>
      <c r="F425" s="409">
        <v>0</v>
      </c>
      <c r="G425" s="409">
        <v>0</v>
      </c>
      <c r="H425" s="410">
        <f t="shared" si="103"/>
        <v>0</v>
      </c>
    </row>
    <row r="426" spans="1:8" hidden="1" outlineLevel="1">
      <c r="A426" s="945"/>
      <c r="B426" s="475" t="s">
        <v>1896</v>
      </c>
      <c r="C426" s="407">
        <v>1</v>
      </c>
      <c r="D426" s="407">
        <v>0</v>
      </c>
      <c r="E426" s="408">
        <f t="shared" si="102"/>
        <v>1</v>
      </c>
      <c r="F426" s="409">
        <v>0</v>
      </c>
      <c r="G426" s="409">
        <v>0</v>
      </c>
      <c r="H426" s="410">
        <f t="shared" si="103"/>
        <v>0</v>
      </c>
    </row>
    <row r="427" spans="1:8" ht="22.5" hidden="1" outlineLevel="1">
      <c r="A427" s="945"/>
      <c r="B427" s="475" t="s">
        <v>1897</v>
      </c>
      <c r="C427" s="407">
        <v>0</v>
      </c>
      <c r="D427" s="407">
        <v>0</v>
      </c>
      <c r="E427" s="408">
        <f t="shared" si="102"/>
        <v>0</v>
      </c>
      <c r="F427" s="409">
        <v>0</v>
      </c>
      <c r="G427" s="409">
        <v>0</v>
      </c>
      <c r="H427" s="410">
        <f t="shared" si="103"/>
        <v>0</v>
      </c>
    </row>
    <row r="428" spans="1:8" ht="22.5" hidden="1" outlineLevel="1">
      <c r="A428" s="945"/>
      <c r="B428" s="475" t="s">
        <v>1898</v>
      </c>
      <c r="C428" s="407">
        <v>0</v>
      </c>
      <c r="D428" s="407">
        <v>0</v>
      </c>
      <c r="E428" s="408">
        <f t="shared" si="102"/>
        <v>0</v>
      </c>
      <c r="F428" s="409">
        <v>0</v>
      </c>
      <c r="G428" s="409">
        <v>0</v>
      </c>
      <c r="H428" s="410">
        <f t="shared" si="103"/>
        <v>0</v>
      </c>
    </row>
    <row r="429" spans="1:8" ht="22.5" hidden="1" outlineLevel="1">
      <c r="A429" s="945"/>
      <c r="B429" s="475" t="s">
        <v>1899</v>
      </c>
      <c r="C429" s="407">
        <v>0</v>
      </c>
      <c r="D429" s="407">
        <v>0</v>
      </c>
      <c r="E429" s="408">
        <f t="shared" si="102"/>
        <v>0</v>
      </c>
      <c r="F429" s="409">
        <v>0</v>
      </c>
      <c r="G429" s="409">
        <v>0</v>
      </c>
      <c r="H429" s="410">
        <f t="shared" si="103"/>
        <v>0</v>
      </c>
    </row>
    <row r="430" spans="1:8" ht="22.5" hidden="1" outlineLevel="1">
      <c r="A430" s="945"/>
      <c r="B430" s="475" t="s">
        <v>1900</v>
      </c>
      <c r="C430" s="407">
        <v>0</v>
      </c>
      <c r="D430" s="407">
        <v>0</v>
      </c>
      <c r="E430" s="408">
        <f t="shared" si="102"/>
        <v>0</v>
      </c>
      <c r="F430" s="409">
        <v>0</v>
      </c>
      <c r="G430" s="409">
        <v>0</v>
      </c>
      <c r="H430" s="410">
        <f t="shared" si="103"/>
        <v>0</v>
      </c>
    </row>
    <row r="431" spans="1:8" ht="22.5" hidden="1" outlineLevel="1">
      <c r="A431" s="945"/>
      <c r="B431" s="475" t="s">
        <v>1901</v>
      </c>
      <c r="C431" s="407">
        <v>1</v>
      </c>
      <c r="D431" s="407">
        <v>0</v>
      </c>
      <c r="E431" s="408">
        <f t="shared" si="102"/>
        <v>1</v>
      </c>
      <c r="F431" s="409">
        <v>0</v>
      </c>
      <c r="G431" s="409">
        <v>0</v>
      </c>
      <c r="H431" s="410">
        <f t="shared" si="103"/>
        <v>0</v>
      </c>
    </row>
    <row r="432" spans="1:8" ht="22.5" hidden="1" outlineLevel="1">
      <c r="A432" s="475" t="s">
        <v>1902</v>
      </c>
      <c r="B432" s="475" t="s">
        <v>1903</v>
      </c>
      <c r="C432" s="407">
        <v>0</v>
      </c>
      <c r="D432" s="407">
        <v>0</v>
      </c>
      <c r="E432" s="408">
        <f t="shared" si="102"/>
        <v>0</v>
      </c>
      <c r="F432" s="409">
        <v>0</v>
      </c>
      <c r="G432" s="409">
        <v>0</v>
      </c>
      <c r="H432" s="410">
        <f t="shared" si="103"/>
        <v>0</v>
      </c>
    </row>
    <row r="433" spans="1:8" ht="22.5" hidden="1" outlineLevel="1">
      <c r="A433" s="945" t="s">
        <v>1904</v>
      </c>
      <c r="B433" s="475" t="s">
        <v>1905</v>
      </c>
      <c r="C433" s="407">
        <v>0</v>
      </c>
      <c r="D433" s="407">
        <v>0</v>
      </c>
      <c r="E433" s="408">
        <f t="shared" si="102"/>
        <v>0</v>
      </c>
      <c r="F433" s="409">
        <v>0</v>
      </c>
      <c r="G433" s="409">
        <v>0</v>
      </c>
      <c r="H433" s="410">
        <f t="shared" si="103"/>
        <v>0</v>
      </c>
    </row>
    <row r="434" spans="1:8" hidden="1" outlineLevel="1">
      <c r="A434" s="945"/>
      <c r="B434" s="475" t="s">
        <v>1906</v>
      </c>
      <c r="C434" s="407">
        <v>1</v>
      </c>
      <c r="D434" s="407">
        <v>0</v>
      </c>
      <c r="E434" s="408">
        <f t="shared" si="102"/>
        <v>1</v>
      </c>
      <c r="F434" s="409">
        <v>0</v>
      </c>
      <c r="G434" s="409">
        <v>0</v>
      </c>
      <c r="H434" s="410">
        <f t="shared" si="103"/>
        <v>0</v>
      </c>
    </row>
    <row r="435" spans="1:8" hidden="1" outlineLevel="1">
      <c r="A435" s="945" t="s">
        <v>1907</v>
      </c>
      <c r="B435" s="475" t="s">
        <v>1908</v>
      </c>
      <c r="C435" s="407">
        <v>6</v>
      </c>
      <c r="D435" s="407">
        <v>0</v>
      </c>
      <c r="E435" s="408">
        <f t="shared" si="102"/>
        <v>6</v>
      </c>
      <c r="F435" s="409">
        <v>0</v>
      </c>
      <c r="G435" s="409">
        <v>0</v>
      </c>
      <c r="H435" s="410">
        <f t="shared" si="103"/>
        <v>0</v>
      </c>
    </row>
    <row r="436" spans="1:8" ht="22.5" hidden="1" outlineLevel="1">
      <c r="A436" s="945"/>
      <c r="B436" s="475" t="s">
        <v>1909</v>
      </c>
      <c r="C436" s="407">
        <v>0</v>
      </c>
      <c r="D436" s="407">
        <v>0</v>
      </c>
      <c r="E436" s="408">
        <f t="shared" si="102"/>
        <v>0</v>
      </c>
      <c r="F436" s="409">
        <v>0</v>
      </c>
      <c r="G436" s="409">
        <v>0</v>
      </c>
      <c r="H436" s="410">
        <f t="shared" si="103"/>
        <v>0</v>
      </c>
    </row>
    <row r="437" spans="1:8" ht="22.5" hidden="1" outlineLevel="1">
      <c r="A437" s="945"/>
      <c r="B437" s="475" t="s">
        <v>1910</v>
      </c>
      <c r="C437" s="407">
        <v>0</v>
      </c>
      <c r="D437" s="407">
        <v>0</v>
      </c>
      <c r="E437" s="408">
        <f t="shared" si="102"/>
        <v>0</v>
      </c>
      <c r="F437" s="409">
        <v>0</v>
      </c>
      <c r="G437" s="409">
        <v>0</v>
      </c>
      <c r="H437" s="410">
        <f t="shared" si="103"/>
        <v>0</v>
      </c>
    </row>
    <row r="438" spans="1:8" ht="22.5" hidden="1" outlineLevel="1">
      <c r="A438" s="945"/>
      <c r="B438" s="475" t="s">
        <v>1911</v>
      </c>
      <c r="C438" s="407">
        <v>11</v>
      </c>
      <c r="D438" s="407">
        <v>0</v>
      </c>
      <c r="E438" s="408">
        <f t="shared" si="102"/>
        <v>11</v>
      </c>
      <c r="F438" s="409">
        <v>0</v>
      </c>
      <c r="G438" s="409">
        <v>0</v>
      </c>
      <c r="H438" s="410">
        <f t="shared" si="103"/>
        <v>0</v>
      </c>
    </row>
    <row r="439" spans="1:8" s="561" customFormat="1" ht="15.95" customHeight="1" collapsed="1">
      <c r="A439" s="923" t="s">
        <v>1912</v>
      </c>
      <c r="B439" s="923"/>
      <c r="C439" s="591">
        <f t="shared" ref="C439:H439" si="104">SUM(C440:C442)</f>
        <v>14</v>
      </c>
      <c r="D439" s="591">
        <f t="shared" si="104"/>
        <v>2</v>
      </c>
      <c r="E439" s="591">
        <f t="shared" si="104"/>
        <v>16</v>
      </c>
      <c r="F439" s="591">
        <f t="shared" si="104"/>
        <v>0</v>
      </c>
      <c r="G439" s="591">
        <f t="shared" si="104"/>
        <v>0</v>
      </c>
      <c r="H439" s="591">
        <f t="shared" si="104"/>
        <v>0</v>
      </c>
    </row>
    <row r="440" spans="1:8" hidden="1" outlineLevel="1">
      <c r="A440" s="945" t="s">
        <v>1913</v>
      </c>
      <c r="B440" s="475" t="s">
        <v>1914</v>
      </c>
      <c r="C440" s="407">
        <v>5</v>
      </c>
      <c r="D440" s="407">
        <v>1</v>
      </c>
      <c r="E440" s="408">
        <f t="shared" ref="E440:E442" si="105">+D440+C440</f>
        <v>6</v>
      </c>
      <c r="F440" s="409">
        <v>0</v>
      </c>
      <c r="G440" s="409">
        <v>0</v>
      </c>
      <c r="H440" s="410">
        <f t="shared" ref="H440:H442" si="106">+G440+F440</f>
        <v>0</v>
      </c>
    </row>
    <row r="441" spans="1:8" hidden="1" outlineLevel="1">
      <c r="A441" s="945"/>
      <c r="B441" s="475" t="s">
        <v>1915</v>
      </c>
      <c r="C441" s="407">
        <v>3</v>
      </c>
      <c r="D441" s="407">
        <v>0</v>
      </c>
      <c r="E441" s="408">
        <f t="shared" si="105"/>
        <v>3</v>
      </c>
      <c r="F441" s="409">
        <v>0</v>
      </c>
      <c r="G441" s="409">
        <v>0</v>
      </c>
      <c r="H441" s="410">
        <f t="shared" si="106"/>
        <v>0</v>
      </c>
    </row>
    <row r="442" spans="1:8" hidden="1" outlineLevel="1">
      <c r="A442" s="945"/>
      <c r="B442" s="475" t="s">
        <v>1916</v>
      </c>
      <c r="C442" s="407">
        <v>6</v>
      </c>
      <c r="D442" s="407">
        <v>1</v>
      </c>
      <c r="E442" s="408">
        <f t="shared" si="105"/>
        <v>7</v>
      </c>
      <c r="F442" s="409">
        <v>0</v>
      </c>
      <c r="G442" s="409">
        <v>0</v>
      </c>
      <c r="H442" s="410">
        <f t="shared" si="106"/>
        <v>0</v>
      </c>
    </row>
    <row r="443" spans="1:8" s="561" customFormat="1" ht="15.95" customHeight="1" collapsed="1">
      <c r="A443" s="923" t="s">
        <v>1917</v>
      </c>
      <c r="B443" s="923"/>
      <c r="C443" s="590">
        <f t="shared" ref="C443:H443" si="107">SUM(C444:C454)</f>
        <v>4</v>
      </c>
      <c r="D443" s="590">
        <f t="shared" si="107"/>
        <v>0</v>
      </c>
      <c r="E443" s="590">
        <f t="shared" si="107"/>
        <v>4</v>
      </c>
      <c r="F443" s="590">
        <f t="shared" si="107"/>
        <v>0</v>
      </c>
      <c r="G443" s="590">
        <f t="shared" si="107"/>
        <v>0</v>
      </c>
      <c r="H443" s="590">
        <f t="shared" si="107"/>
        <v>0</v>
      </c>
    </row>
    <row r="444" spans="1:8" ht="11.25" hidden="1" customHeight="1" outlineLevel="1">
      <c r="A444" s="945" t="s">
        <v>1918</v>
      </c>
      <c r="B444" s="475" t="s">
        <v>1919</v>
      </c>
      <c r="C444" s="407">
        <v>0</v>
      </c>
      <c r="D444" s="407">
        <v>0</v>
      </c>
      <c r="E444" s="408">
        <f t="shared" ref="E444:E454" si="108">+D444+C444</f>
        <v>0</v>
      </c>
      <c r="F444" s="409">
        <v>0</v>
      </c>
      <c r="G444" s="409">
        <v>0</v>
      </c>
      <c r="H444" s="410">
        <f t="shared" ref="H444:H454" si="109">+G444+F444</f>
        <v>0</v>
      </c>
    </row>
    <row r="445" spans="1:8" ht="22.5" hidden="1" outlineLevel="1">
      <c r="A445" s="945"/>
      <c r="B445" s="475" t="s">
        <v>1920</v>
      </c>
      <c r="C445" s="407">
        <v>0</v>
      </c>
      <c r="D445" s="407">
        <v>0</v>
      </c>
      <c r="E445" s="408">
        <f t="shared" si="108"/>
        <v>0</v>
      </c>
      <c r="F445" s="409">
        <v>0</v>
      </c>
      <c r="G445" s="409">
        <v>0</v>
      </c>
      <c r="H445" s="410">
        <f t="shared" si="109"/>
        <v>0</v>
      </c>
    </row>
    <row r="446" spans="1:8" hidden="1" outlineLevel="1">
      <c r="A446" s="945" t="s">
        <v>1921</v>
      </c>
      <c r="B446" s="475" t="s">
        <v>1922</v>
      </c>
      <c r="C446" s="407">
        <v>0</v>
      </c>
      <c r="D446" s="407">
        <v>0</v>
      </c>
      <c r="E446" s="408">
        <f t="shared" si="108"/>
        <v>0</v>
      </c>
      <c r="F446" s="409">
        <v>0</v>
      </c>
      <c r="G446" s="409">
        <v>0</v>
      </c>
      <c r="H446" s="410">
        <f t="shared" si="109"/>
        <v>0</v>
      </c>
    </row>
    <row r="447" spans="1:8" hidden="1" outlineLevel="1">
      <c r="A447" s="945"/>
      <c r="B447" s="475" t="s">
        <v>1923</v>
      </c>
      <c r="C447" s="407">
        <v>0</v>
      </c>
      <c r="D447" s="407">
        <v>0</v>
      </c>
      <c r="E447" s="408">
        <f t="shared" si="108"/>
        <v>0</v>
      </c>
      <c r="F447" s="409">
        <v>0</v>
      </c>
      <c r="G447" s="409">
        <v>0</v>
      </c>
      <c r="H447" s="410">
        <f t="shared" si="109"/>
        <v>0</v>
      </c>
    </row>
    <row r="448" spans="1:8" hidden="1" outlineLevel="1">
      <c r="A448" s="945" t="s">
        <v>1924</v>
      </c>
      <c r="B448" s="475" t="s">
        <v>1925</v>
      </c>
      <c r="C448" s="407">
        <v>0</v>
      </c>
      <c r="D448" s="407">
        <v>0</v>
      </c>
      <c r="E448" s="408">
        <f t="shared" si="108"/>
        <v>0</v>
      </c>
      <c r="F448" s="409">
        <v>0</v>
      </c>
      <c r="G448" s="409">
        <v>0</v>
      </c>
      <c r="H448" s="410">
        <f t="shared" si="109"/>
        <v>0</v>
      </c>
    </row>
    <row r="449" spans="1:8" hidden="1" outlineLevel="1">
      <c r="A449" s="945"/>
      <c r="B449" s="475" t="s">
        <v>1926</v>
      </c>
      <c r="C449" s="407">
        <v>3</v>
      </c>
      <c r="D449" s="407">
        <v>0</v>
      </c>
      <c r="E449" s="408">
        <f t="shared" si="108"/>
        <v>3</v>
      </c>
      <c r="F449" s="409">
        <v>0</v>
      </c>
      <c r="G449" s="409">
        <v>0</v>
      </c>
      <c r="H449" s="410">
        <f t="shared" si="109"/>
        <v>0</v>
      </c>
    </row>
    <row r="450" spans="1:8" ht="22.5" hidden="1" outlineLevel="1">
      <c r="A450" s="945" t="s">
        <v>1927</v>
      </c>
      <c r="B450" s="475" t="s">
        <v>1928</v>
      </c>
      <c r="C450" s="407">
        <v>0</v>
      </c>
      <c r="D450" s="407">
        <v>0</v>
      </c>
      <c r="E450" s="408">
        <f t="shared" si="108"/>
        <v>0</v>
      </c>
      <c r="F450" s="409">
        <v>0</v>
      </c>
      <c r="G450" s="409">
        <v>0</v>
      </c>
      <c r="H450" s="410">
        <f t="shared" si="109"/>
        <v>0</v>
      </c>
    </row>
    <row r="451" spans="1:8" ht="22.5" hidden="1" outlineLevel="1">
      <c r="A451" s="945"/>
      <c r="B451" s="475" t="s">
        <v>1929</v>
      </c>
      <c r="C451" s="407">
        <v>1</v>
      </c>
      <c r="D451" s="407">
        <v>0</v>
      </c>
      <c r="E451" s="408">
        <f t="shared" si="108"/>
        <v>1</v>
      </c>
      <c r="F451" s="409">
        <v>0</v>
      </c>
      <c r="G451" s="409">
        <v>0</v>
      </c>
      <c r="H451" s="410">
        <f t="shared" si="109"/>
        <v>0</v>
      </c>
    </row>
    <row r="452" spans="1:8" hidden="1" outlineLevel="1">
      <c r="A452" s="945"/>
      <c r="B452" s="475" t="s">
        <v>1930</v>
      </c>
      <c r="C452" s="407">
        <v>0</v>
      </c>
      <c r="D452" s="407">
        <v>0</v>
      </c>
      <c r="E452" s="408">
        <f t="shared" si="108"/>
        <v>0</v>
      </c>
      <c r="F452" s="409">
        <v>0</v>
      </c>
      <c r="G452" s="409">
        <v>0</v>
      </c>
      <c r="H452" s="410">
        <f t="shared" si="109"/>
        <v>0</v>
      </c>
    </row>
    <row r="453" spans="1:8" ht="22.5" hidden="1" outlineLevel="1">
      <c r="A453" s="945"/>
      <c r="B453" s="475" t="s">
        <v>1931</v>
      </c>
      <c r="C453" s="407">
        <v>0</v>
      </c>
      <c r="D453" s="407">
        <v>0</v>
      </c>
      <c r="E453" s="408">
        <f t="shared" si="108"/>
        <v>0</v>
      </c>
      <c r="F453" s="409">
        <v>0</v>
      </c>
      <c r="G453" s="409">
        <v>0</v>
      </c>
      <c r="H453" s="410">
        <f t="shared" si="109"/>
        <v>0</v>
      </c>
    </row>
    <row r="454" spans="1:8" hidden="1" outlineLevel="1">
      <c r="A454" s="475" t="s">
        <v>1932</v>
      </c>
      <c r="B454" s="475" t="s">
        <v>1933</v>
      </c>
      <c r="C454" s="407">
        <v>0</v>
      </c>
      <c r="D454" s="407">
        <v>0</v>
      </c>
      <c r="E454" s="408">
        <f t="shared" si="108"/>
        <v>0</v>
      </c>
      <c r="F454" s="409">
        <v>0</v>
      </c>
      <c r="G454" s="409">
        <v>0</v>
      </c>
      <c r="H454" s="410">
        <f t="shared" si="109"/>
        <v>0</v>
      </c>
    </row>
    <row r="455" spans="1:8" s="561" customFormat="1" ht="15.95" customHeight="1" collapsed="1">
      <c r="A455" s="921" t="s">
        <v>1934</v>
      </c>
      <c r="B455" s="921"/>
      <c r="C455" s="1101">
        <f t="shared" ref="C455:H455" si="110">C456+C463+C470+C480+C483+C486</f>
        <v>101</v>
      </c>
      <c r="D455" s="1101">
        <f t="shared" si="110"/>
        <v>16</v>
      </c>
      <c r="E455" s="1101">
        <f t="shared" si="110"/>
        <v>117</v>
      </c>
      <c r="F455" s="579">
        <f t="shared" si="110"/>
        <v>0</v>
      </c>
      <c r="G455" s="579">
        <f t="shared" si="110"/>
        <v>0</v>
      </c>
      <c r="H455" s="579">
        <f t="shared" si="110"/>
        <v>0</v>
      </c>
    </row>
    <row r="456" spans="1:8" s="561" customFormat="1" ht="15.95" customHeight="1">
      <c r="A456" s="923" t="s">
        <v>1935</v>
      </c>
      <c r="B456" s="923"/>
      <c r="C456" s="591">
        <f t="shared" ref="C456:G456" si="111">SUM(C457:C462)</f>
        <v>4</v>
      </c>
      <c r="D456" s="591">
        <f t="shared" si="111"/>
        <v>2</v>
      </c>
      <c r="E456" s="591">
        <f t="shared" si="111"/>
        <v>6</v>
      </c>
      <c r="F456" s="591">
        <f t="shared" si="111"/>
        <v>0</v>
      </c>
      <c r="G456" s="591">
        <f t="shared" si="111"/>
        <v>0</v>
      </c>
      <c r="H456" s="591">
        <f t="shared" ref="H456" si="112">SUM(H457:H462)</f>
        <v>0</v>
      </c>
    </row>
    <row r="457" spans="1:8" ht="22.5" hidden="1" outlineLevel="1">
      <c r="A457" s="945" t="s">
        <v>1936</v>
      </c>
      <c r="B457" s="475" t="s">
        <v>1937</v>
      </c>
      <c r="C457" s="407">
        <v>2</v>
      </c>
      <c r="D457" s="407">
        <v>1</v>
      </c>
      <c r="E457" s="408">
        <f t="shared" ref="E457:E462" si="113">+D457+C457</f>
        <v>3</v>
      </c>
      <c r="F457" s="409">
        <v>0</v>
      </c>
      <c r="G457" s="409">
        <v>0</v>
      </c>
      <c r="H457" s="410">
        <f t="shared" ref="H457:H462" si="114">+G457+F457</f>
        <v>0</v>
      </c>
    </row>
    <row r="458" spans="1:8" ht="22.5" hidden="1" outlineLevel="1">
      <c r="A458" s="945"/>
      <c r="B458" s="475" t="s">
        <v>1938</v>
      </c>
      <c r="C458" s="407">
        <v>1</v>
      </c>
      <c r="D458" s="407">
        <v>1</v>
      </c>
      <c r="E458" s="408">
        <f t="shared" si="113"/>
        <v>2</v>
      </c>
      <c r="F458" s="409">
        <v>0</v>
      </c>
      <c r="G458" s="409">
        <v>0</v>
      </c>
      <c r="H458" s="410">
        <f t="shared" si="114"/>
        <v>0</v>
      </c>
    </row>
    <row r="459" spans="1:8" ht="11.25" hidden="1" customHeight="1" outlineLevel="1">
      <c r="A459" s="945" t="s">
        <v>1939</v>
      </c>
      <c r="B459" s="475" t="s">
        <v>1940</v>
      </c>
      <c r="C459" s="407">
        <v>0</v>
      </c>
      <c r="D459" s="407">
        <v>0</v>
      </c>
      <c r="E459" s="408">
        <f t="shared" si="113"/>
        <v>0</v>
      </c>
      <c r="F459" s="409">
        <v>0</v>
      </c>
      <c r="G459" s="409">
        <v>0</v>
      </c>
      <c r="H459" s="410">
        <f t="shared" si="114"/>
        <v>0</v>
      </c>
    </row>
    <row r="460" spans="1:8" hidden="1" outlineLevel="1">
      <c r="A460" s="945"/>
      <c r="B460" s="475" t="s">
        <v>1941</v>
      </c>
      <c r="C460" s="407">
        <v>0</v>
      </c>
      <c r="D460" s="407">
        <v>0</v>
      </c>
      <c r="E460" s="408">
        <f t="shared" si="113"/>
        <v>0</v>
      </c>
      <c r="F460" s="409">
        <v>0</v>
      </c>
      <c r="G460" s="409">
        <v>0</v>
      </c>
      <c r="H460" s="410">
        <f t="shared" si="114"/>
        <v>0</v>
      </c>
    </row>
    <row r="461" spans="1:8" hidden="1" outlineLevel="1">
      <c r="A461" s="945"/>
      <c r="B461" s="475" t="s">
        <v>1942</v>
      </c>
      <c r="C461" s="407">
        <v>0</v>
      </c>
      <c r="D461" s="407">
        <v>0</v>
      </c>
      <c r="E461" s="408">
        <f t="shared" si="113"/>
        <v>0</v>
      </c>
      <c r="F461" s="409">
        <v>0</v>
      </c>
      <c r="G461" s="409">
        <v>0</v>
      </c>
      <c r="H461" s="410">
        <f t="shared" si="114"/>
        <v>0</v>
      </c>
    </row>
    <row r="462" spans="1:8" hidden="1" outlineLevel="1">
      <c r="A462" s="945"/>
      <c r="B462" s="475" t="s">
        <v>1943</v>
      </c>
      <c r="C462" s="407">
        <v>1</v>
      </c>
      <c r="D462" s="407">
        <v>0</v>
      </c>
      <c r="E462" s="408">
        <f t="shared" si="113"/>
        <v>1</v>
      </c>
      <c r="F462" s="409">
        <v>0</v>
      </c>
      <c r="G462" s="409">
        <v>0</v>
      </c>
      <c r="H462" s="410">
        <f t="shared" si="114"/>
        <v>0</v>
      </c>
    </row>
    <row r="463" spans="1:8" s="561" customFormat="1" ht="24.75" customHeight="1" collapsed="1">
      <c r="A463" s="923" t="s">
        <v>1944</v>
      </c>
      <c r="B463" s="923"/>
      <c r="C463" s="591">
        <f t="shared" ref="C463:H463" si="115">SUM(C464:C469)</f>
        <v>1</v>
      </c>
      <c r="D463" s="591">
        <f t="shared" si="115"/>
        <v>0</v>
      </c>
      <c r="E463" s="591">
        <f t="shared" si="115"/>
        <v>1</v>
      </c>
      <c r="F463" s="591">
        <f t="shared" si="115"/>
        <v>0</v>
      </c>
      <c r="G463" s="591">
        <f t="shared" si="115"/>
        <v>0</v>
      </c>
      <c r="H463" s="591">
        <f t="shared" si="115"/>
        <v>0</v>
      </c>
    </row>
    <row r="464" spans="1:8" ht="22.5" hidden="1" customHeight="1" outlineLevel="1">
      <c r="A464" s="945" t="s">
        <v>1945</v>
      </c>
      <c r="B464" s="475" t="s">
        <v>1946</v>
      </c>
      <c r="C464" s="407">
        <v>0</v>
      </c>
      <c r="D464" s="407">
        <v>0</v>
      </c>
      <c r="E464" s="408">
        <f t="shared" ref="E464:E469" si="116">+D464+C464</f>
        <v>0</v>
      </c>
      <c r="F464" s="409">
        <v>0</v>
      </c>
      <c r="G464" s="409">
        <v>0</v>
      </c>
      <c r="H464" s="410">
        <f t="shared" ref="H464:H469" si="117">+G464+F464</f>
        <v>0</v>
      </c>
    </row>
    <row r="465" spans="1:8" ht="22.5" hidden="1" outlineLevel="1">
      <c r="A465" s="945"/>
      <c r="B465" s="475" t="s">
        <v>1947</v>
      </c>
      <c r="C465" s="407">
        <v>0</v>
      </c>
      <c r="D465" s="407">
        <v>0</v>
      </c>
      <c r="E465" s="408">
        <f t="shared" si="116"/>
        <v>0</v>
      </c>
      <c r="F465" s="409">
        <v>0</v>
      </c>
      <c r="G465" s="409">
        <v>0</v>
      </c>
      <c r="H465" s="410">
        <f t="shared" si="117"/>
        <v>0</v>
      </c>
    </row>
    <row r="466" spans="1:8" ht="33.75" hidden="1" outlineLevel="1">
      <c r="A466" s="945"/>
      <c r="B466" s="475" t="s">
        <v>1948</v>
      </c>
      <c r="C466" s="407">
        <v>0</v>
      </c>
      <c r="D466" s="407">
        <v>0</v>
      </c>
      <c r="E466" s="408">
        <f t="shared" si="116"/>
        <v>0</v>
      </c>
      <c r="F466" s="409">
        <v>0</v>
      </c>
      <c r="G466" s="409">
        <v>0</v>
      </c>
      <c r="H466" s="410">
        <f t="shared" si="117"/>
        <v>0</v>
      </c>
    </row>
    <row r="467" spans="1:8" ht="22.5" hidden="1" outlineLevel="1">
      <c r="A467" s="945"/>
      <c r="B467" s="475" t="s">
        <v>1949</v>
      </c>
      <c r="C467" s="407">
        <v>0</v>
      </c>
      <c r="D467" s="407">
        <v>0</v>
      </c>
      <c r="E467" s="408">
        <f t="shared" si="116"/>
        <v>0</v>
      </c>
      <c r="F467" s="409">
        <v>0</v>
      </c>
      <c r="G467" s="409">
        <v>0</v>
      </c>
      <c r="H467" s="410">
        <f t="shared" si="117"/>
        <v>0</v>
      </c>
    </row>
    <row r="468" spans="1:8" ht="22.5" hidden="1" outlineLevel="1">
      <c r="A468" s="945"/>
      <c r="B468" s="475" t="s">
        <v>1950</v>
      </c>
      <c r="C468" s="407">
        <v>1</v>
      </c>
      <c r="D468" s="407">
        <v>0</v>
      </c>
      <c r="E468" s="408">
        <f t="shared" si="116"/>
        <v>1</v>
      </c>
      <c r="F468" s="409">
        <v>0</v>
      </c>
      <c r="G468" s="409">
        <v>0</v>
      </c>
      <c r="H468" s="410">
        <f t="shared" si="117"/>
        <v>0</v>
      </c>
    </row>
    <row r="469" spans="1:8" ht="22.5" hidden="1" outlineLevel="1">
      <c r="A469" s="945"/>
      <c r="B469" s="475" t="s">
        <v>1951</v>
      </c>
      <c r="C469" s="407">
        <v>0</v>
      </c>
      <c r="D469" s="407">
        <v>0</v>
      </c>
      <c r="E469" s="408">
        <f t="shared" si="116"/>
        <v>0</v>
      </c>
      <c r="F469" s="409">
        <v>0</v>
      </c>
      <c r="G469" s="409">
        <v>0</v>
      </c>
      <c r="H469" s="410">
        <f t="shared" si="117"/>
        <v>0</v>
      </c>
    </row>
    <row r="470" spans="1:8" ht="24.75" customHeight="1" collapsed="1">
      <c r="A470" s="923" t="s">
        <v>1952</v>
      </c>
      <c r="B470" s="923"/>
      <c r="C470" s="281">
        <f t="shared" ref="C470:H470" si="118">SUM(C471:C479)</f>
        <v>67</v>
      </c>
      <c r="D470" s="281">
        <f t="shared" si="118"/>
        <v>11</v>
      </c>
      <c r="E470" s="281">
        <f t="shared" si="118"/>
        <v>78</v>
      </c>
      <c r="F470" s="281">
        <f t="shared" si="118"/>
        <v>0</v>
      </c>
      <c r="G470" s="281">
        <f t="shared" si="118"/>
        <v>0</v>
      </c>
      <c r="H470" s="281">
        <f t="shared" si="118"/>
        <v>0</v>
      </c>
    </row>
    <row r="471" spans="1:8" ht="22.5" hidden="1" outlineLevel="1">
      <c r="A471" s="945" t="s">
        <v>1953</v>
      </c>
      <c r="B471" s="475" t="s">
        <v>1954</v>
      </c>
      <c r="C471" s="407">
        <v>18</v>
      </c>
      <c r="D471" s="407">
        <v>0</v>
      </c>
      <c r="E471" s="408">
        <f t="shared" ref="E471:E479" si="119">+D471+C471</f>
        <v>18</v>
      </c>
      <c r="F471" s="409">
        <v>0</v>
      </c>
      <c r="G471" s="409">
        <v>0</v>
      </c>
      <c r="H471" s="410">
        <f t="shared" ref="H471:H479" si="120">+G471+F471</f>
        <v>0</v>
      </c>
    </row>
    <row r="472" spans="1:8" ht="22.5" hidden="1" outlineLevel="1">
      <c r="A472" s="945"/>
      <c r="B472" s="475" t="s">
        <v>1955</v>
      </c>
      <c r="C472" s="407">
        <v>1</v>
      </c>
      <c r="D472" s="407">
        <v>0</v>
      </c>
      <c r="E472" s="408">
        <f t="shared" si="119"/>
        <v>1</v>
      </c>
      <c r="F472" s="409">
        <v>0</v>
      </c>
      <c r="G472" s="409">
        <v>0</v>
      </c>
      <c r="H472" s="410">
        <f t="shared" si="120"/>
        <v>0</v>
      </c>
    </row>
    <row r="473" spans="1:8" ht="22.5" hidden="1" outlineLevel="1">
      <c r="A473" s="945"/>
      <c r="B473" s="475" t="s">
        <v>1956</v>
      </c>
      <c r="C473" s="407">
        <v>3</v>
      </c>
      <c r="D473" s="407">
        <v>0</v>
      </c>
      <c r="E473" s="408">
        <f t="shared" si="119"/>
        <v>3</v>
      </c>
      <c r="F473" s="409">
        <v>0</v>
      </c>
      <c r="G473" s="409">
        <v>0</v>
      </c>
      <c r="H473" s="410">
        <f t="shared" si="120"/>
        <v>0</v>
      </c>
    </row>
    <row r="474" spans="1:8" ht="11.25" hidden="1" customHeight="1" outlineLevel="1">
      <c r="A474" s="945" t="s">
        <v>1957</v>
      </c>
      <c r="B474" s="475" t="s">
        <v>1958</v>
      </c>
      <c r="C474" s="407">
        <v>4</v>
      </c>
      <c r="D474" s="407">
        <v>2</v>
      </c>
      <c r="E474" s="408">
        <f t="shared" si="119"/>
        <v>6</v>
      </c>
      <c r="F474" s="409">
        <v>0</v>
      </c>
      <c r="G474" s="409">
        <v>0</v>
      </c>
      <c r="H474" s="410">
        <f t="shared" si="120"/>
        <v>0</v>
      </c>
    </row>
    <row r="475" spans="1:8" ht="22.5" hidden="1" outlineLevel="1">
      <c r="A475" s="945"/>
      <c r="B475" s="475" t="s">
        <v>1959</v>
      </c>
      <c r="C475" s="407">
        <v>37</v>
      </c>
      <c r="D475" s="407">
        <v>9</v>
      </c>
      <c r="E475" s="408">
        <f t="shared" si="119"/>
        <v>46</v>
      </c>
      <c r="F475" s="409">
        <v>0</v>
      </c>
      <c r="G475" s="409">
        <v>0</v>
      </c>
      <c r="H475" s="410">
        <f t="shared" si="120"/>
        <v>0</v>
      </c>
    </row>
    <row r="476" spans="1:8" ht="11.25" hidden="1" customHeight="1" outlineLevel="1">
      <c r="A476" s="945" t="s">
        <v>1960</v>
      </c>
      <c r="B476" s="475" t="s">
        <v>1961</v>
      </c>
      <c r="C476" s="407">
        <v>1</v>
      </c>
      <c r="D476" s="407">
        <v>0</v>
      </c>
      <c r="E476" s="408">
        <f t="shared" si="119"/>
        <v>1</v>
      </c>
      <c r="F476" s="409">
        <v>0</v>
      </c>
      <c r="G476" s="409">
        <v>0</v>
      </c>
      <c r="H476" s="410">
        <f t="shared" si="120"/>
        <v>0</v>
      </c>
    </row>
    <row r="477" spans="1:8" ht="22.5" hidden="1" outlineLevel="1">
      <c r="A477" s="945"/>
      <c r="B477" s="475" t="s">
        <v>1962</v>
      </c>
      <c r="C477" s="407">
        <v>0</v>
      </c>
      <c r="D477" s="407">
        <v>0</v>
      </c>
      <c r="E477" s="408">
        <f t="shared" si="119"/>
        <v>0</v>
      </c>
      <c r="F477" s="409">
        <v>0</v>
      </c>
      <c r="G477" s="409">
        <v>0</v>
      </c>
      <c r="H477" s="410">
        <f t="shared" si="120"/>
        <v>0</v>
      </c>
    </row>
    <row r="478" spans="1:8" ht="22.5" hidden="1" outlineLevel="1">
      <c r="A478" s="945"/>
      <c r="B478" s="475" t="s">
        <v>1963</v>
      </c>
      <c r="C478" s="407">
        <v>3</v>
      </c>
      <c r="D478" s="407">
        <v>0</v>
      </c>
      <c r="E478" s="408">
        <f t="shared" si="119"/>
        <v>3</v>
      </c>
      <c r="F478" s="409">
        <v>0</v>
      </c>
      <c r="G478" s="409">
        <v>0</v>
      </c>
      <c r="H478" s="410">
        <f t="shared" si="120"/>
        <v>0</v>
      </c>
    </row>
    <row r="479" spans="1:8" ht="22.5" hidden="1" outlineLevel="1">
      <c r="A479" s="945"/>
      <c r="B479" s="475" t="s">
        <v>1964</v>
      </c>
      <c r="C479" s="407">
        <v>0</v>
      </c>
      <c r="D479" s="407">
        <v>0</v>
      </c>
      <c r="E479" s="408">
        <f t="shared" si="119"/>
        <v>0</v>
      </c>
      <c r="F479" s="409">
        <v>0</v>
      </c>
      <c r="G479" s="409">
        <v>0</v>
      </c>
      <c r="H479" s="410">
        <f t="shared" si="120"/>
        <v>0</v>
      </c>
    </row>
    <row r="480" spans="1:8" ht="15.95" customHeight="1" collapsed="1">
      <c r="A480" s="923" t="s">
        <v>1965</v>
      </c>
      <c r="B480" s="923"/>
      <c r="C480" s="282">
        <f>+C481+C482</f>
        <v>1</v>
      </c>
      <c r="D480" s="282">
        <f t="shared" ref="D480" si="121">+D481+D482</f>
        <v>0</v>
      </c>
      <c r="E480" s="282">
        <f>+E481+E482</f>
        <v>1</v>
      </c>
      <c r="F480" s="282">
        <v>0</v>
      </c>
      <c r="G480" s="282">
        <v>0</v>
      </c>
      <c r="H480" s="282">
        <f t="shared" ref="H480" si="122">SUM(H481:H482)</f>
        <v>0</v>
      </c>
    </row>
    <row r="481" spans="1:8" hidden="1" outlineLevel="1">
      <c r="A481" s="945" t="s">
        <v>1966</v>
      </c>
      <c r="B481" s="475" t="s">
        <v>1967</v>
      </c>
      <c r="C481" s="407">
        <v>0</v>
      </c>
      <c r="D481" s="407">
        <v>0</v>
      </c>
      <c r="E481" s="408">
        <f t="shared" ref="E481:E482" si="123">+D481+C481</f>
        <v>0</v>
      </c>
      <c r="F481" s="409">
        <v>0</v>
      </c>
      <c r="G481" s="409">
        <v>0</v>
      </c>
      <c r="H481" s="410">
        <f t="shared" ref="H481:H482" si="124">+G481+F481</f>
        <v>0</v>
      </c>
    </row>
    <row r="482" spans="1:8" hidden="1" outlineLevel="1">
      <c r="A482" s="945"/>
      <c r="B482" s="475" t="s">
        <v>1968</v>
      </c>
      <c r="C482" s="407">
        <v>1</v>
      </c>
      <c r="D482" s="407">
        <v>0</v>
      </c>
      <c r="E482" s="408">
        <f t="shared" si="123"/>
        <v>1</v>
      </c>
      <c r="F482" s="409">
        <v>0</v>
      </c>
      <c r="G482" s="409">
        <v>0</v>
      </c>
      <c r="H482" s="410">
        <f t="shared" si="124"/>
        <v>0</v>
      </c>
    </row>
    <row r="483" spans="1:8" ht="15.95" customHeight="1" collapsed="1">
      <c r="A483" s="923" t="s">
        <v>1969</v>
      </c>
      <c r="B483" s="923"/>
      <c r="C483" s="282">
        <f>+C484+C485</f>
        <v>2</v>
      </c>
      <c r="D483" s="282">
        <f>+D484+D485</f>
        <v>0</v>
      </c>
      <c r="E483" s="282">
        <f t="shared" ref="E483" si="125">SUM(E484:E485)</f>
        <v>2</v>
      </c>
      <c r="F483" s="282">
        <v>0</v>
      </c>
      <c r="G483" s="282">
        <v>0</v>
      </c>
      <c r="H483" s="282">
        <f t="shared" ref="H483" si="126">SUM(H484:H485)</f>
        <v>0</v>
      </c>
    </row>
    <row r="484" spans="1:8" hidden="1" outlineLevel="1">
      <c r="A484" s="475" t="s">
        <v>1970</v>
      </c>
      <c r="B484" s="475" t="s">
        <v>1971</v>
      </c>
      <c r="C484" s="407">
        <v>2</v>
      </c>
      <c r="D484" s="407">
        <v>0</v>
      </c>
      <c r="E484" s="408">
        <f t="shared" ref="E484:E485" si="127">+D484+C484</f>
        <v>2</v>
      </c>
      <c r="F484" s="409">
        <v>0</v>
      </c>
      <c r="G484" s="409">
        <v>0</v>
      </c>
      <c r="H484" s="410">
        <f t="shared" ref="H484:H485" si="128">+G484+F484</f>
        <v>0</v>
      </c>
    </row>
    <row r="485" spans="1:8" hidden="1" outlineLevel="1">
      <c r="A485" s="475" t="s">
        <v>1972</v>
      </c>
      <c r="B485" s="475" t="s">
        <v>1973</v>
      </c>
      <c r="C485" s="407">
        <v>0</v>
      </c>
      <c r="D485" s="407">
        <v>0</v>
      </c>
      <c r="E485" s="408">
        <f t="shared" si="127"/>
        <v>0</v>
      </c>
      <c r="F485" s="409">
        <v>0</v>
      </c>
      <c r="G485" s="409">
        <v>0</v>
      </c>
      <c r="H485" s="410">
        <f t="shared" si="128"/>
        <v>0</v>
      </c>
    </row>
    <row r="486" spans="1:8" ht="15.95" customHeight="1" collapsed="1">
      <c r="A486" s="923" t="s">
        <v>1974</v>
      </c>
      <c r="B486" s="923"/>
      <c r="C486" s="282">
        <f>SUM(C487:C494)</f>
        <v>26</v>
      </c>
      <c r="D486" s="282">
        <f>SUM(D487:D494)</f>
        <v>3</v>
      </c>
      <c r="E486" s="282">
        <f t="shared" ref="E486" si="129">SUM(E487:E494)</f>
        <v>29</v>
      </c>
      <c r="F486" s="282">
        <v>0</v>
      </c>
      <c r="G486" s="282">
        <v>0</v>
      </c>
      <c r="H486" s="282">
        <f t="shared" ref="H486" si="130">SUM(H487:H494)</f>
        <v>0</v>
      </c>
    </row>
    <row r="487" spans="1:8" hidden="1" outlineLevel="1">
      <c r="A487" s="945" t="s">
        <v>1975</v>
      </c>
      <c r="B487" s="475" t="s">
        <v>1976</v>
      </c>
      <c r="C487" s="407">
        <v>0</v>
      </c>
      <c r="D487" s="407">
        <v>0</v>
      </c>
      <c r="E487" s="408">
        <f t="shared" ref="E487:E494" si="131">+D487+C487</f>
        <v>0</v>
      </c>
      <c r="F487" s="409">
        <v>0</v>
      </c>
      <c r="G487" s="409">
        <v>0</v>
      </c>
      <c r="H487" s="410">
        <f t="shared" ref="H487:H494" si="132">+G487+F487</f>
        <v>0</v>
      </c>
    </row>
    <row r="488" spans="1:8" hidden="1" outlineLevel="1">
      <c r="A488" s="945"/>
      <c r="B488" s="475" t="s">
        <v>1977</v>
      </c>
      <c r="C488" s="407">
        <v>0</v>
      </c>
      <c r="D488" s="407">
        <v>0</v>
      </c>
      <c r="E488" s="408">
        <f t="shared" si="131"/>
        <v>0</v>
      </c>
      <c r="F488" s="409">
        <v>0</v>
      </c>
      <c r="G488" s="409">
        <v>0</v>
      </c>
      <c r="H488" s="410">
        <f t="shared" si="132"/>
        <v>0</v>
      </c>
    </row>
    <row r="489" spans="1:8" ht="22.5" hidden="1" outlineLevel="1">
      <c r="A489" s="945"/>
      <c r="B489" s="475" t="s">
        <v>1978</v>
      </c>
      <c r="C489" s="407">
        <v>0</v>
      </c>
      <c r="D489" s="407">
        <v>0</v>
      </c>
      <c r="E489" s="408">
        <f t="shared" si="131"/>
        <v>0</v>
      </c>
      <c r="F489" s="409">
        <v>0</v>
      </c>
      <c r="G489" s="409">
        <v>0</v>
      </c>
      <c r="H489" s="410">
        <f t="shared" si="132"/>
        <v>0</v>
      </c>
    </row>
    <row r="490" spans="1:8" ht="22.5" hidden="1" outlineLevel="1">
      <c r="A490" s="945" t="s">
        <v>1979</v>
      </c>
      <c r="B490" s="475" t="s">
        <v>1980</v>
      </c>
      <c r="C490" s="407">
        <v>0</v>
      </c>
      <c r="D490" s="407">
        <v>0</v>
      </c>
      <c r="E490" s="408">
        <f t="shared" si="131"/>
        <v>0</v>
      </c>
      <c r="F490" s="409">
        <v>0</v>
      </c>
      <c r="G490" s="409">
        <v>0</v>
      </c>
      <c r="H490" s="410">
        <f t="shared" si="132"/>
        <v>0</v>
      </c>
    </row>
    <row r="491" spans="1:8" hidden="1" outlineLevel="1">
      <c r="A491" s="945"/>
      <c r="B491" s="475" t="s">
        <v>1981</v>
      </c>
      <c r="C491" s="407">
        <v>0</v>
      </c>
      <c r="D491" s="407">
        <v>0</v>
      </c>
      <c r="E491" s="408">
        <f t="shared" si="131"/>
        <v>0</v>
      </c>
      <c r="F491" s="409">
        <v>0</v>
      </c>
      <c r="G491" s="409">
        <v>0</v>
      </c>
      <c r="H491" s="410">
        <f t="shared" si="132"/>
        <v>0</v>
      </c>
    </row>
    <row r="492" spans="1:8" ht="22.5" hidden="1" outlineLevel="1">
      <c r="A492" s="945"/>
      <c r="B492" s="475" t="s">
        <v>1982</v>
      </c>
      <c r="C492" s="407">
        <v>0</v>
      </c>
      <c r="D492" s="407">
        <v>0</v>
      </c>
      <c r="E492" s="408">
        <f t="shared" si="131"/>
        <v>0</v>
      </c>
      <c r="F492" s="409">
        <v>0</v>
      </c>
      <c r="G492" s="409">
        <v>0</v>
      </c>
      <c r="H492" s="410">
        <f t="shared" si="132"/>
        <v>0</v>
      </c>
    </row>
    <row r="493" spans="1:8" hidden="1" outlineLevel="1">
      <c r="A493" s="945"/>
      <c r="B493" s="475" t="s">
        <v>1983</v>
      </c>
      <c r="C493" s="407">
        <v>0</v>
      </c>
      <c r="D493" s="407">
        <v>0</v>
      </c>
      <c r="E493" s="408">
        <f t="shared" si="131"/>
        <v>0</v>
      </c>
      <c r="F493" s="409">
        <v>0</v>
      </c>
      <c r="G493" s="409">
        <v>0</v>
      </c>
      <c r="H493" s="410">
        <f t="shared" si="132"/>
        <v>0</v>
      </c>
    </row>
    <row r="494" spans="1:8" ht="22.5" hidden="1" outlineLevel="1">
      <c r="A494" s="945"/>
      <c r="B494" s="475" t="s">
        <v>1984</v>
      </c>
      <c r="C494" s="407">
        <v>26</v>
      </c>
      <c r="D494" s="407">
        <v>3</v>
      </c>
      <c r="E494" s="408">
        <f t="shared" si="131"/>
        <v>29</v>
      </c>
      <c r="F494" s="409">
        <v>0</v>
      </c>
      <c r="G494" s="409">
        <v>0</v>
      </c>
      <c r="H494" s="410">
        <f t="shared" si="132"/>
        <v>0</v>
      </c>
    </row>
    <row r="495" spans="1:8" ht="25.5" customHeight="1" collapsed="1">
      <c r="A495" s="948" t="s">
        <v>3166</v>
      </c>
      <c r="B495" s="948"/>
      <c r="C495" s="278">
        <v>230</v>
      </c>
      <c r="D495" s="278">
        <v>0</v>
      </c>
      <c r="E495" s="1103">
        <f>C495+D495</f>
        <v>230</v>
      </c>
      <c r="F495" s="280">
        <v>0</v>
      </c>
      <c r="G495" s="280">
        <v>0</v>
      </c>
      <c r="H495" s="279">
        <f>F495+G495</f>
        <v>0</v>
      </c>
    </row>
    <row r="496" spans="1:8" ht="18.75" customHeight="1">
      <c r="A496" s="275" t="s">
        <v>2969</v>
      </c>
      <c r="B496" s="275"/>
      <c r="C496" s="283">
        <f t="shared" ref="C496:H496" si="133">C6+C13+C49+C148+C238+C272+C317+C339+C411+C455+C495</f>
        <v>470</v>
      </c>
      <c r="D496" s="283">
        <f t="shared" si="133"/>
        <v>24</v>
      </c>
      <c r="E496" s="1102">
        <f t="shared" si="133"/>
        <v>494</v>
      </c>
      <c r="F496" s="283">
        <f t="shared" si="133"/>
        <v>0</v>
      </c>
      <c r="G496" s="283">
        <f t="shared" si="133"/>
        <v>0</v>
      </c>
      <c r="H496" s="283">
        <f t="shared" si="133"/>
        <v>0</v>
      </c>
    </row>
    <row r="497" spans="1:21" ht="11.25" customHeight="1">
      <c r="A497" s="947" t="s">
        <v>2976</v>
      </c>
      <c r="B497" s="947"/>
      <c r="C497" s="947"/>
      <c r="D497" s="947"/>
      <c r="E497" s="947"/>
      <c r="F497" s="947"/>
      <c r="G497" s="947"/>
      <c r="H497" s="947"/>
      <c r="I497" s="327"/>
      <c r="J497" s="327"/>
      <c r="K497" s="327"/>
      <c r="L497" s="327"/>
      <c r="M497" s="327"/>
      <c r="N497" s="327"/>
      <c r="O497" s="327"/>
      <c r="P497" s="327"/>
      <c r="Q497" s="327"/>
      <c r="R497" s="327"/>
      <c r="S497" s="327"/>
      <c r="T497" s="327"/>
      <c r="U497" s="327"/>
    </row>
    <row r="499" spans="1:21">
      <c r="C499" s="483"/>
      <c r="D499" s="483"/>
      <c r="E499" s="483"/>
      <c r="F499" s="483"/>
      <c r="G499" s="483"/>
      <c r="H499" s="483"/>
    </row>
  </sheetData>
  <mergeCells count="162">
    <mergeCell ref="A497:H497"/>
    <mergeCell ref="A495:B495"/>
    <mergeCell ref="A1:H1"/>
    <mergeCell ref="A4:B5"/>
    <mergeCell ref="A480:B480"/>
    <mergeCell ref="A481:A482"/>
    <mergeCell ref="A483:B483"/>
    <mergeCell ref="A486:B486"/>
    <mergeCell ref="A487:A489"/>
    <mergeCell ref="A490:A494"/>
    <mergeCell ref="A463:B463"/>
    <mergeCell ref="A464:A469"/>
    <mergeCell ref="A470:B470"/>
    <mergeCell ref="A471:A473"/>
    <mergeCell ref="A474:A475"/>
    <mergeCell ref="A476:A479"/>
    <mergeCell ref="A448:A449"/>
    <mergeCell ref="A450:A453"/>
    <mergeCell ref="A455:B455"/>
    <mergeCell ref="A456:B456"/>
    <mergeCell ref="A457:A458"/>
    <mergeCell ref="A459:A462"/>
    <mergeCell ref="A435:A438"/>
    <mergeCell ref="A439:B439"/>
    <mergeCell ref="A440:A442"/>
    <mergeCell ref="A443:B443"/>
    <mergeCell ref="A444:A445"/>
    <mergeCell ref="A446:A447"/>
    <mergeCell ref="A413:A416"/>
    <mergeCell ref="A417:A418"/>
    <mergeCell ref="A419:A420"/>
    <mergeCell ref="A421:A423"/>
    <mergeCell ref="A424:A431"/>
    <mergeCell ref="A433:A434"/>
    <mergeCell ref="A391:A396"/>
    <mergeCell ref="A397:A399"/>
    <mergeCell ref="A400:A405"/>
    <mergeCell ref="A406:A410"/>
    <mergeCell ref="A411:B411"/>
    <mergeCell ref="A412:B412"/>
    <mergeCell ref="A372:A380"/>
    <mergeCell ref="A381:A383"/>
    <mergeCell ref="A384:B384"/>
    <mergeCell ref="A385:A387"/>
    <mergeCell ref="A388:A389"/>
    <mergeCell ref="A390:B390"/>
    <mergeCell ref="A354:A356"/>
    <mergeCell ref="A357:B357"/>
    <mergeCell ref="A358:A362"/>
    <mergeCell ref="A363:A366"/>
    <mergeCell ref="A367:A370"/>
    <mergeCell ref="A371:B371"/>
    <mergeCell ref="A334:B334"/>
    <mergeCell ref="A339:B339"/>
    <mergeCell ref="A340:B340"/>
    <mergeCell ref="A341:A343"/>
    <mergeCell ref="A344:A346"/>
    <mergeCell ref="A347:A353"/>
    <mergeCell ref="A317:B317"/>
    <mergeCell ref="A318:B318"/>
    <mergeCell ref="A319:A322"/>
    <mergeCell ref="A323:A326"/>
    <mergeCell ref="A328:B328"/>
    <mergeCell ref="A330:A333"/>
    <mergeCell ref="A298:A304"/>
    <mergeCell ref="A305:B305"/>
    <mergeCell ref="A306:A307"/>
    <mergeCell ref="A308:A310"/>
    <mergeCell ref="A311:B311"/>
    <mergeCell ref="A312:A316"/>
    <mergeCell ref="A280:A281"/>
    <mergeCell ref="A282:A284"/>
    <mergeCell ref="A285:A290"/>
    <mergeCell ref="A291:B291"/>
    <mergeCell ref="A292:A293"/>
    <mergeCell ref="A294:A296"/>
    <mergeCell ref="A264:B264"/>
    <mergeCell ref="A265:A271"/>
    <mergeCell ref="A272:B272"/>
    <mergeCell ref="A273:B273"/>
    <mergeCell ref="A274:A276"/>
    <mergeCell ref="A278:A279"/>
    <mergeCell ref="A244:B244"/>
    <mergeCell ref="A245:A248"/>
    <mergeCell ref="A249:A256"/>
    <mergeCell ref="A257:B257"/>
    <mergeCell ref="A258:A260"/>
    <mergeCell ref="A261:A263"/>
    <mergeCell ref="A231:A234"/>
    <mergeCell ref="A235:B235"/>
    <mergeCell ref="A236:A237"/>
    <mergeCell ref="A238:B238"/>
    <mergeCell ref="A239:B239"/>
    <mergeCell ref="A242:A243"/>
    <mergeCell ref="A209:A212"/>
    <mergeCell ref="A213:A218"/>
    <mergeCell ref="A219:B219"/>
    <mergeCell ref="A220:A222"/>
    <mergeCell ref="A223:A225"/>
    <mergeCell ref="A226:A230"/>
    <mergeCell ref="A181:A182"/>
    <mergeCell ref="A185:A193"/>
    <mergeCell ref="A194:B194"/>
    <mergeCell ref="A195:A199"/>
    <mergeCell ref="A200:A203"/>
    <mergeCell ref="A204:A208"/>
    <mergeCell ref="A159:A161"/>
    <mergeCell ref="A162:A167"/>
    <mergeCell ref="A168:A170"/>
    <mergeCell ref="A171:A175"/>
    <mergeCell ref="A176:B176"/>
    <mergeCell ref="A177:A180"/>
    <mergeCell ref="A132:A137"/>
    <mergeCell ref="A138:A140"/>
    <mergeCell ref="A141:A147"/>
    <mergeCell ref="A148:B148"/>
    <mergeCell ref="A149:B149"/>
    <mergeCell ref="A150:A158"/>
    <mergeCell ref="A116:B116"/>
    <mergeCell ref="A117:A121"/>
    <mergeCell ref="A122:A125"/>
    <mergeCell ref="A126:B126"/>
    <mergeCell ref="A127:A129"/>
    <mergeCell ref="A130:A131"/>
    <mergeCell ref="A95:A96"/>
    <mergeCell ref="A97:A103"/>
    <mergeCell ref="A104:B104"/>
    <mergeCell ref="A105:A107"/>
    <mergeCell ref="A108:A111"/>
    <mergeCell ref="A112:A115"/>
    <mergeCell ref="A69:A74"/>
    <mergeCell ref="A75:B75"/>
    <mergeCell ref="A76:A77"/>
    <mergeCell ref="A78:A79"/>
    <mergeCell ref="A83:A90"/>
    <mergeCell ref="A91:B91"/>
    <mergeCell ref="A49:B49"/>
    <mergeCell ref="A50:B50"/>
    <mergeCell ref="A51:A54"/>
    <mergeCell ref="A56:A58"/>
    <mergeCell ref="A59:A65"/>
    <mergeCell ref="A66:A68"/>
    <mergeCell ref="A31:A34"/>
    <mergeCell ref="A36:A42"/>
    <mergeCell ref="A43:B43"/>
    <mergeCell ref="A44:A45"/>
    <mergeCell ref="A47:A48"/>
    <mergeCell ref="A14:B14"/>
    <mergeCell ref="A15:A18"/>
    <mergeCell ref="A20:B20"/>
    <mergeCell ref="A21:A24"/>
    <mergeCell ref="A25:A27"/>
    <mergeCell ref="A28:B28"/>
    <mergeCell ref="A2:H2"/>
    <mergeCell ref="C4:E4"/>
    <mergeCell ref="F4:H4"/>
    <mergeCell ref="A6:B6"/>
    <mergeCell ref="A7:B7"/>
    <mergeCell ref="A9:B9"/>
    <mergeCell ref="A11:B11"/>
    <mergeCell ref="A13:B13"/>
    <mergeCell ref="A29:A30"/>
  </mergeCells>
  <printOptions horizontalCentered="1" verticalCentered="1"/>
  <pageMargins left="0.19685039370078741" right="0.19685039370078741" top="0.19685039370078741" bottom="0.19685039370078741" header="0.19685039370078741" footer="0.19685039370078741"/>
  <pageSetup paperSize="9" scale="70" orientation="portrait" r:id="rId1"/>
  <ignoredErrors>
    <ignoredError sqref="E8:E495 H8:H495" formula="1"/>
    <ignoredError sqref="C486:D494 F470:G470 D495" formulaRange="1"/>
  </ignoredErrors>
</worksheet>
</file>

<file path=xl/worksheets/sheet3.xml><?xml version="1.0" encoding="utf-8"?>
<worksheet xmlns="http://schemas.openxmlformats.org/spreadsheetml/2006/main" xmlns:r="http://schemas.openxmlformats.org/officeDocument/2006/relationships">
  <dimension ref="A1:U759"/>
  <sheetViews>
    <sheetView showGridLines="0" workbookViewId="0">
      <pane xSplit="3" ySplit="6" topLeftCell="L678" activePane="bottomRight" state="frozen"/>
      <selection activeCell="A30" sqref="A30:I33"/>
      <selection pane="topRight" activeCell="A30" sqref="A30:I33"/>
      <selection pane="bottomLeft" activeCell="A30" sqref="A30:I33"/>
      <selection pane="bottomRight" activeCell="S514" sqref="S514:U515"/>
    </sheetView>
  </sheetViews>
  <sheetFormatPr defaultColWidth="9.140625" defaultRowHeight="11.25" outlineLevelRow="2"/>
  <cols>
    <col min="1" max="1" width="13.28515625" style="16" customWidth="1"/>
    <col min="2" max="2" width="14.85546875" style="16" customWidth="1"/>
    <col min="3" max="3" width="28.7109375" style="16" customWidth="1"/>
    <col min="4" max="4" width="9.28515625" style="16" customWidth="1"/>
    <col min="5" max="5" width="9.5703125" style="16" customWidth="1"/>
    <col min="6" max="6" width="4.85546875" style="16" bestFit="1" customWidth="1"/>
    <col min="7" max="7" width="5.7109375" style="16" bestFit="1" customWidth="1"/>
    <col min="8" max="8" width="4.85546875" style="16" bestFit="1" customWidth="1"/>
    <col min="9" max="9" width="5.7109375" style="16" bestFit="1" customWidth="1"/>
    <col min="10" max="10" width="9.28515625" style="16" customWidth="1"/>
    <col min="11" max="11" width="10.140625" style="16" customWidth="1"/>
    <col min="12" max="13" width="4.85546875" style="16" bestFit="1" customWidth="1"/>
    <col min="14" max="14" width="3.5703125" style="16" bestFit="1" customWidth="1"/>
    <col min="15" max="15" width="4.85546875" style="16" bestFit="1" customWidth="1"/>
    <col min="16" max="16" width="6.5703125" style="16" bestFit="1" customWidth="1"/>
    <col min="17" max="17" width="6.28515625" style="16" bestFit="1" customWidth="1"/>
    <col min="18" max="18" width="6.7109375" style="16" bestFit="1" customWidth="1"/>
    <col min="19" max="21" width="6.7109375" style="16" customWidth="1"/>
    <col min="22" max="16384" width="9.140625" style="16"/>
  </cols>
  <sheetData>
    <row r="1" spans="1:21" ht="12.75">
      <c r="A1" s="675" t="s">
        <v>3032</v>
      </c>
      <c r="B1" s="675"/>
      <c r="C1" s="675"/>
      <c r="D1" s="675"/>
      <c r="E1" s="675"/>
      <c r="F1" s="675"/>
      <c r="G1" s="675"/>
      <c r="H1" s="675"/>
      <c r="I1" s="675"/>
      <c r="J1" s="675"/>
      <c r="K1" s="675"/>
      <c r="L1" s="675"/>
      <c r="M1" s="675"/>
      <c r="N1" s="675"/>
      <c r="O1" s="675"/>
      <c r="P1" s="675"/>
      <c r="Q1" s="675"/>
      <c r="R1" s="675"/>
      <c r="S1" s="675"/>
      <c r="T1" s="675"/>
      <c r="U1" s="675"/>
    </row>
    <row r="2" spans="1:21" ht="12.75">
      <c r="A2" s="684" t="s">
        <v>3033</v>
      </c>
      <c r="B2" s="684"/>
      <c r="C2" s="684"/>
      <c r="D2" s="684"/>
      <c r="E2" s="684"/>
      <c r="F2" s="684"/>
      <c r="G2" s="684"/>
      <c r="H2" s="684"/>
      <c r="I2" s="684"/>
      <c r="J2" s="684"/>
      <c r="K2" s="684"/>
      <c r="L2" s="684"/>
      <c r="M2" s="684"/>
      <c r="N2" s="684"/>
      <c r="O2" s="684"/>
      <c r="P2" s="684"/>
      <c r="Q2" s="684"/>
      <c r="R2" s="684"/>
      <c r="S2" s="684"/>
      <c r="T2" s="684"/>
      <c r="U2" s="684"/>
    </row>
    <row r="3" spans="1:21">
      <c r="A3" s="247"/>
      <c r="B3" s="247"/>
      <c r="C3" s="247"/>
      <c r="D3" s="247"/>
      <c r="E3" s="247"/>
      <c r="F3" s="247"/>
      <c r="G3" s="247"/>
      <c r="H3" s="247"/>
      <c r="I3" s="247"/>
      <c r="J3" s="247"/>
      <c r="K3" s="247"/>
      <c r="L3" s="247"/>
      <c r="M3" s="247"/>
      <c r="N3" s="247"/>
      <c r="O3" s="247"/>
      <c r="P3" s="247"/>
      <c r="Q3" s="247"/>
      <c r="R3" s="247"/>
      <c r="S3" s="247"/>
      <c r="T3" s="688" t="s">
        <v>2945</v>
      </c>
      <c r="U3" s="688"/>
    </row>
    <row r="4" spans="1:21" ht="30" customHeight="1">
      <c r="A4" s="676" t="s">
        <v>2903</v>
      </c>
      <c r="B4" s="676"/>
      <c r="C4" s="676"/>
      <c r="D4" s="679" t="s">
        <v>3153</v>
      </c>
      <c r="E4" s="679"/>
      <c r="F4" s="679"/>
      <c r="G4" s="679"/>
      <c r="H4" s="679"/>
      <c r="I4" s="679"/>
      <c r="J4" s="679"/>
      <c r="K4" s="679"/>
      <c r="L4" s="679"/>
      <c r="M4" s="679"/>
      <c r="N4" s="679"/>
      <c r="O4" s="679"/>
      <c r="P4" s="679"/>
      <c r="Q4" s="679"/>
      <c r="R4" s="679"/>
      <c r="S4" s="680" t="s">
        <v>3154</v>
      </c>
      <c r="T4" s="680"/>
      <c r="U4" s="680"/>
    </row>
    <row r="5" spans="1:21" ht="27" customHeight="1">
      <c r="A5" s="677"/>
      <c r="B5" s="677"/>
      <c r="C5" s="677"/>
      <c r="D5" s="679" t="s">
        <v>3080</v>
      </c>
      <c r="E5" s="679"/>
      <c r="F5" s="679"/>
      <c r="G5" s="679"/>
      <c r="H5" s="679"/>
      <c r="I5" s="679"/>
      <c r="J5" s="679" t="s">
        <v>3081</v>
      </c>
      <c r="K5" s="679"/>
      <c r="L5" s="679"/>
      <c r="M5" s="679"/>
      <c r="N5" s="679"/>
      <c r="O5" s="679"/>
      <c r="P5" s="685" t="s">
        <v>2934</v>
      </c>
      <c r="Q5" s="686"/>
      <c r="R5" s="687"/>
      <c r="S5" s="681"/>
      <c r="T5" s="681"/>
      <c r="U5" s="681"/>
    </row>
    <row r="6" spans="1:21" ht="48.75" customHeight="1">
      <c r="A6" s="678"/>
      <c r="B6" s="678"/>
      <c r="C6" s="678"/>
      <c r="D6" s="468" t="s">
        <v>2979</v>
      </c>
      <c r="E6" s="468" t="s">
        <v>3220</v>
      </c>
      <c r="F6" s="468" t="s">
        <v>2896</v>
      </c>
      <c r="G6" s="468" t="s">
        <v>2897</v>
      </c>
      <c r="H6" s="468" t="s">
        <v>2898</v>
      </c>
      <c r="I6" s="468" t="s">
        <v>2967</v>
      </c>
      <c r="J6" s="468" t="s">
        <v>2979</v>
      </c>
      <c r="K6" s="468" t="s">
        <v>3220</v>
      </c>
      <c r="L6" s="468" t="s">
        <v>2896</v>
      </c>
      <c r="M6" s="468" t="s">
        <v>2897</v>
      </c>
      <c r="N6" s="468" t="s">
        <v>2898</v>
      </c>
      <c r="O6" s="468" t="s">
        <v>2967</v>
      </c>
      <c r="P6" s="387" t="s">
        <v>3080</v>
      </c>
      <c r="Q6" s="635" t="s">
        <v>3081</v>
      </c>
      <c r="R6" s="387" t="s">
        <v>2934</v>
      </c>
      <c r="S6" s="634" t="s">
        <v>3080</v>
      </c>
      <c r="T6" s="634" t="s">
        <v>3081</v>
      </c>
      <c r="U6" s="636" t="s">
        <v>2934</v>
      </c>
    </row>
    <row r="7" spans="1:21" ht="14.1" customHeight="1">
      <c r="A7" s="682" t="s">
        <v>1</v>
      </c>
      <c r="B7" s="682"/>
      <c r="C7" s="682"/>
      <c r="D7" s="248">
        <f>SUM(D8:D38)</f>
        <v>651</v>
      </c>
      <c r="E7" s="248">
        <f t="shared" ref="E7:T7" si="0">SUM(E8:E38)</f>
        <v>32</v>
      </c>
      <c r="F7" s="248">
        <f t="shared" si="0"/>
        <v>36</v>
      </c>
      <c r="G7" s="248">
        <f t="shared" si="0"/>
        <v>57</v>
      </c>
      <c r="H7" s="248">
        <f t="shared" si="0"/>
        <v>27</v>
      </c>
      <c r="I7" s="248">
        <f t="shared" si="0"/>
        <v>473</v>
      </c>
      <c r="J7" s="248">
        <f t="shared" si="0"/>
        <v>254</v>
      </c>
      <c r="K7" s="248">
        <f t="shared" si="0"/>
        <v>18</v>
      </c>
      <c r="L7" s="248">
        <f t="shared" si="0"/>
        <v>7</v>
      </c>
      <c r="M7" s="248">
        <f t="shared" si="0"/>
        <v>21</v>
      </c>
      <c r="N7" s="248">
        <f t="shared" si="0"/>
        <v>6</v>
      </c>
      <c r="O7" s="248">
        <f t="shared" si="0"/>
        <v>96</v>
      </c>
      <c r="P7" s="249">
        <f t="shared" ref="P7:P70" si="1">SUM(D7:I7)</f>
        <v>1276</v>
      </c>
      <c r="Q7" s="249">
        <f t="shared" ref="Q7:Q70" si="2">SUM(J7:O7)</f>
        <v>402</v>
      </c>
      <c r="R7" s="249">
        <f>+Q7+P7</f>
        <v>1678</v>
      </c>
      <c r="S7" s="249">
        <f t="shared" si="0"/>
        <v>0</v>
      </c>
      <c r="T7" s="249">
        <f t="shared" si="0"/>
        <v>0</v>
      </c>
      <c r="U7" s="249">
        <f t="shared" ref="U7:U70" si="3">+T7+S7</f>
        <v>0</v>
      </c>
    </row>
    <row r="8" spans="1:21" ht="22.5" hidden="1" outlineLevel="1">
      <c r="A8" s="691" t="s">
        <v>1</v>
      </c>
      <c r="B8" s="692" t="s">
        <v>2</v>
      </c>
      <c r="C8" s="470" t="s">
        <v>3</v>
      </c>
      <c r="D8" s="394">
        <v>1</v>
      </c>
      <c r="E8" s="395">
        <v>0</v>
      </c>
      <c r="F8" s="395">
        <v>0</v>
      </c>
      <c r="G8" s="395">
        <v>0</v>
      </c>
      <c r="H8" s="395">
        <v>0</v>
      </c>
      <c r="I8" s="394">
        <v>2</v>
      </c>
      <c r="J8" s="395">
        <v>0</v>
      </c>
      <c r="K8" s="394">
        <v>0</v>
      </c>
      <c r="L8" s="395">
        <v>0</v>
      </c>
      <c r="M8" s="394">
        <v>0</v>
      </c>
      <c r="N8" s="395">
        <v>0</v>
      </c>
      <c r="O8" s="394">
        <v>0</v>
      </c>
      <c r="P8" s="394">
        <f t="shared" si="1"/>
        <v>3</v>
      </c>
      <c r="Q8" s="395">
        <f t="shared" si="2"/>
        <v>0</v>
      </c>
      <c r="R8" s="394">
        <f t="shared" ref="R8:R71" si="4">+Q8+P8</f>
        <v>3</v>
      </c>
      <c r="S8" s="396">
        <v>0</v>
      </c>
      <c r="T8" s="396">
        <v>0</v>
      </c>
      <c r="U8" s="397">
        <f t="shared" si="3"/>
        <v>0</v>
      </c>
    </row>
    <row r="9" spans="1:21" hidden="1" outlineLevel="1">
      <c r="A9" s="691"/>
      <c r="B9" s="692"/>
      <c r="C9" s="470" t="s">
        <v>4</v>
      </c>
      <c r="D9" s="394">
        <v>0</v>
      </c>
      <c r="E9" s="395">
        <v>0</v>
      </c>
      <c r="F9" s="395">
        <v>0</v>
      </c>
      <c r="G9" s="395">
        <v>0</v>
      </c>
      <c r="H9" s="395">
        <v>0</v>
      </c>
      <c r="I9" s="395">
        <v>0</v>
      </c>
      <c r="J9" s="395">
        <v>0</v>
      </c>
      <c r="K9" s="395">
        <v>0</v>
      </c>
      <c r="L9" s="395">
        <v>0</v>
      </c>
      <c r="M9" s="395">
        <v>0</v>
      </c>
      <c r="N9" s="395">
        <v>0</v>
      </c>
      <c r="O9" s="395">
        <v>0</v>
      </c>
      <c r="P9" s="394">
        <f t="shared" si="1"/>
        <v>0</v>
      </c>
      <c r="Q9" s="395">
        <f t="shared" si="2"/>
        <v>0</v>
      </c>
      <c r="R9" s="394">
        <f t="shared" si="4"/>
        <v>0</v>
      </c>
      <c r="S9" s="396">
        <v>0</v>
      </c>
      <c r="T9" s="396">
        <v>0</v>
      </c>
      <c r="U9" s="397">
        <f t="shared" si="3"/>
        <v>0</v>
      </c>
    </row>
    <row r="10" spans="1:21" ht="22.5" hidden="1" outlineLevel="1">
      <c r="A10" s="691"/>
      <c r="B10" s="692"/>
      <c r="C10" s="470" t="s">
        <v>5</v>
      </c>
      <c r="D10" s="394">
        <v>16</v>
      </c>
      <c r="E10" s="394">
        <v>0</v>
      </c>
      <c r="F10" s="395">
        <v>0</v>
      </c>
      <c r="G10" s="395">
        <v>2</v>
      </c>
      <c r="H10" s="394">
        <v>1</v>
      </c>
      <c r="I10" s="394">
        <v>11</v>
      </c>
      <c r="J10" s="394">
        <v>20</v>
      </c>
      <c r="K10" s="394">
        <v>1</v>
      </c>
      <c r="L10" s="395">
        <v>0</v>
      </c>
      <c r="M10" s="394">
        <v>0</v>
      </c>
      <c r="N10" s="394">
        <v>0</v>
      </c>
      <c r="O10" s="394">
        <v>5</v>
      </c>
      <c r="P10" s="394">
        <f t="shared" si="1"/>
        <v>30</v>
      </c>
      <c r="Q10" s="395">
        <f t="shared" si="2"/>
        <v>26</v>
      </c>
      <c r="R10" s="394">
        <f t="shared" si="4"/>
        <v>56</v>
      </c>
      <c r="S10" s="396">
        <v>0</v>
      </c>
      <c r="T10" s="396">
        <v>0</v>
      </c>
      <c r="U10" s="397">
        <f t="shared" si="3"/>
        <v>0</v>
      </c>
    </row>
    <row r="11" spans="1:21" hidden="1" outlineLevel="1">
      <c r="A11" s="691"/>
      <c r="B11" s="692"/>
      <c r="C11" s="470" t="s">
        <v>6</v>
      </c>
      <c r="D11" s="395">
        <v>0</v>
      </c>
      <c r="E11" s="395">
        <v>0</v>
      </c>
      <c r="F11" s="395">
        <v>0</v>
      </c>
      <c r="G11" s="395">
        <v>0</v>
      </c>
      <c r="H11" s="395">
        <v>0</v>
      </c>
      <c r="I11" s="395">
        <v>0</v>
      </c>
      <c r="J11" s="395">
        <v>0</v>
      </c>
      <c r="K11" s="395">
        <v>0</v>
      </c>
      <c r="L11" s="395">
        <v>0</v>
      </c>
      <c r="M11" s="395">
        <v>0</v>
      </c>
      <c r="N11" s="395">
        <v>0</v>
      </c>
      <c r="O11" s="395">
        <v>0</v>
      </c>
      <c r="P11" s="394">
        <f t="shared" si="1"/>
        <v>0</v>
      </c>
      <c r="Q11" s="395">
        <f t="shared" si="2"/>
        <v>0</v>
      </c>
      <c r="R11" s="394">
        <f t="shared" si="4"/>
        <v>0</v>
      </c>
      <c r="S11" s="396">
        <v>0</v>
      </c>
      <c r="T11" s="396">
        <v>0</v>
      </c>
      <c r="U11" s="397">
        <f t="shared" si="3"/>
        <v>0</v>
      </c>
    </row>
    <row r="12" spans="1:21" hidden="1" outlineLevel="1">
      <c r="A12" s="691"/>
      <c r="B12" s="692"/>
      <c r="C12" s="470" t="s">
        <v>7</v>
      </c>
      <c r="D12" s="395">
        <v>0</v>
      </c>
      <c r="E12" s="395">
        <v>0</v>
      </c>
      <c r="F12" s="395">
        <v>0</v>
      </c>
      <c r="G12" s="395">
        <v>0</v>
      </c>
      <c r="H12" s="395">
        <v>0</v>
      </c>
      <c r="I12" s="395">
        <v>0</v>
      </c>
      <c r="J12" s="395">
        <v>0</v>
      </c>
      <c r="K12" s="395">
        <v>0</v>
      </c>
      <c r="L12" s="395">
        <v>0</v>
      </c>
      <c r="M12" s="395">
        <v>0</v>
      </c>
      <c r="N12" s="395">
        <v>0</v>
      </c>
      <c r="O12" s="395">
        <v>0</v>
      </c>
      <c r="P12" s="394">
        <f t="shared" si="1"/>
        <v>0</v>
      </c>
      <c r="Q12" s="395">
        <f t="shared" si="2"/>
        <v>0</v>
      </c>
      <c r="R12" s="394">
        <f t="shared" si="4"/>
        <v>0</v>
      </c>
      <c r="S12" s="396">
        <v>0</v>
      </c>
      <c r="T12" s="396">
        <v>0</v>
      </c>
      <c r="U12" s="397">
        <f t="shared" si="3"/>
        <v>0</v>
      </c>
    </row>
    <row r="13" spans="1:21" hidden="1" outlineLevel="1">
      <c r="A13" s="691"/>
      <c r="B13" s="692"/>
      <c r="C13" s="470" t="s">
        <v>8</v>
      </c>
      <c r="D13" s="395">
        <v>0</v>
      </c>
      <c r="E13" s="395">
        <v>0</v>
      </c>
      <c r="F13" s="395">
        <v>0</v>
      </c>
      <c r="G13" s="395">
        <v>0</v>
      </c>
      <c r="H13" s="395">
        <v>0</v>
      </c>
      <c r="I13" s="395">
        <v>0</v>
      </c>
      <c r="J13" s="395">
        <v>0</v>
      </c>
      <c r="K13" s="395">
        <v>0</v>
      </c>
      <c r="L13" s="395">
        <v>0</v>
      </c>
      <c r="M13" s="395">
        <v>0</v>
      </c>
      <c r="N13" s="395">
        <v>0</v>
      </c>
      <c r="O13" s="395">
        <v>0</v>
      </c>
      <c r="P13" s="394">
        <f t="shared" si="1"/>
        <v>0</v>
      </c>
      <c r="Q13" s="395">
        <f t="shared" si="2"/>
        <v>0</v>
      </c>
      <c r="R13" s="394">
        <f t="shared" si="4"/>
        <v>0</v>
      </c>
      <c r="S13" s="396">
        <v>0</v>
      </c>
      <c r="T13" s="396">
        <v>0</v>
      </c>
      <c r="U13" s="397">
        <f t="shared" si="3"/>
        <v>0</v>
      </c>
    </row>
    <row r="14" spans="1:21" ht="22.5" hidden="1" outlineLevel="1">
      <c r="A14" s="691"/>
      <c r="B14" s="692"/>
      <c r="C14" s="470" t="s">
        <v>9</v>
      </c>
      <c r="D14" s="394">
        <v>7</v>
      </c>
      <c r="E14" s="395">
        <v>0</v>
      </c>
      <c r="F14" s="395">
        <v>0</v>
      </c>
      <c r="G14" s="395">
        <v>2</v>
      </c>
      <c r="H14" s="395">
        <v>0</v>
      </c>
      <c r="I14" s="394">
        <v>3</v>
      </c>
      <c r="J14" s="394">
        <v>6</v>
      </c>
      <c r="K14" s="394">
        <v>0</v>
      </c>
      <c r="L14" s="395">
        <v>0</v>
      </c>
      <c r="M14" s="395">
        <v>0</v>
      </c>
      <c r="N14" s="395">
        <v>0</v>
      </c>
      <c r="O14" s="394">
        <v>3</v>
      </c>
      <c r="P14" s="394">
        <f t="shared" si="1"/>
        <v>12</v>
      </c>
      <c r="Q14" s="395">
        <f t="shared" si="2"/>
        <v>9</v>
      </c>
      <c r="R14" s="394">
        <f t="shared" si="4"/>
        <v>21</v>
      </c>
      <c r="S14" s="396">
        <v>0</v>
      </c>
      <c r="T14" s="396">
        <v>0</v>
      </c>
      <c r="U14" s="397">
        <f t="shared" si="3"/>
        <v>0</v>
      </c>
    </row>
    <row r="15" spans="1:21" hidden="1" outlineLevel="1">
      <c r="A15" s="691"/>
      <c r="B15" s="692" t="s">
        <v>10</v>
      </c>
      <c r="C15" s="470" t="s">
        <v>11</v>
      </c>
      <c r="D15" s="394">
        <v>2</v>
      </c>
      <c r="E15" s="395">
        <v>0</v>
      </c>
      <c r="F15" s="395">
        <v>0</v>
      </c>
      <c r="G15" s="395">
        <v>0</v>
      </c>
      <c r="H15" s="395">
        <v>0</v>
      </c>
      <c r="I15" s="394">
        <v>4</v>
      </c>
      <c r="J15" s="395">
        <v>0</v>
      </c>
      <c r="K15" s="395">
        <v>0</v>
      </c>
      <c r="L15" s="395">
        <v>0</v>
      </c>
      <c r="M15" s="395">
        <v>0</v>
      </c>
      <c r="N15" s="395">
        <v>0</v>
      </c>
      <c r="O15" s="394">
        <v>0</v>
      </c>
      <c r="P15" s="394">
        <f t="shared" si="1"/>
        <v>6</v>
      </c>
      <c r="Q15" s="395">
        <f t="shared" si="2"/>
        <v>0</v>
      </c>
      <c r="R15" s="394">
        <f t="shared" si="4"/>
        <v>6</v>
      </c>
      <c r="S15" s="396">
        <v>0</v>
      </c>
      <c r="T15" s="396">
        <v>0</v>
      </c>
      <c r="U15" s="397">
        <f t="shared" si="3"/>
        <v>0</v>
      </c>
    </row>
    <row r="16" spans="1:21" ht="22.5" hidden="1" outlineLevel="1">
      <c r="A16" s="691"/>
      <c r="B16" s="692"/>
      <c r="C16" s="470" t="s">
        <v>12</v>
      </c>
      <c r="D16" s="395">
        <v>0</v>
      </c>
      <c r="E16" s="395">
        <v>0</v>
      </c>
      <c r="F16" s="395">
        <v>0</v>
      </c>
      <c r="G16" s="395">
        <v>0</v>
      </c>
      <c r="H16" s="395">
        <v>0</v>
      </c>
      <c r="I16" s="395">
        <v>0</v>
      </c>
      <c r="J16" s="395">
        <v>0</v>
      </c>
      <c r="K16" s="395">
        <v>0</v>
      </c>
      <c r="L16" s="395">
        <v>0</v>
      </c>
      <c r="M16" s="395">
        <v>0</v>
      </c>
      <c r="N16" s="395">
        <v>0</v>
      </c>
      <c r="O16" s="395">
        <v>0</v>
      </c>
      <c r="P16" s="394">
        <f t="shared" si="1"/>
        <v>0</v>
      </c>
      <c r="Q16" s="395">
        <f t="shared" si="2"/>
        <v>0</v>
      </c>
      <c r="R16" s="394">
        <f t="shared" si="4"/>
        <v>0</v>
      </c>
      <c r="S16" s="396">
        <v>0</v>
      </c>
      <c r="T16" s="396">
        <v>0</v>
      </c>
      <c r="U16" s="397">
        <f t="shared" si="3"/>
        <v>0</v>
      </c>
    </row>
    <row r="17" spans="1:21" hidden="1" outlineLevel="1">
      <c r="A17" s="691"/>
      <c r="B17" s="692"/>
      <c r="C17" s="470" t="s">
        <v>13</v>
      </c>
      <c r="D17" s="394">
        <v>2</v>
      </c>
      <c r="E17" s="395">
        <v>0</v>
      </c>
      <c r="F17" s="395">
        <v>0</v>
      </c>
      <c r="G17" s="395">
        <v>0</v>
      </c>
      <c r="H17" s="395">
        <v>0</v>
      </c>
      <c r="I17" s="394">
        <v>1</v>
      </c>
      <c r="J17" s="395">
        <v>0</v>
      </c>
      <c r="K17" s="395">
        <v>0</v>
      </c>
      <c r="L17" s="395">
        <v>0</v>
      </c>
      <c r="M17" s="395">
        <v>0</v>
      </c>
      <c r="N17" s="395">
        <v>0</v>
      </c>
      <c r="O17" s="395">
        <v>0</v>
      </c>
      <c r="P17" s="394">
        <f t="shared" si="1"/>
        <v>3</v>
      </c>
      <c r="Q17" s="395">
        <f t="shared" si="2"/>
        <v>0</v>
      </c>
      <c r="R17" s="394">
        <f t="shared" si="4"/>
        <v>3</v>
      </c>
      <c r="S17" s="396">
        <v>0</v>
      </c>
      <c r="T17" s="396">
        <v>0</v>
      </c>
      <c r="U17" s="397">
        <f t="shared" si="3"/>
        <v>0</v>
      </c>
    </row>
    <row r="18" spans="1:21" ht="22.5" hidden="1" outlineLevel="1">
      <c r="A18" s="691"/>
      <c r="B18" s="692"/>
      <c r="C18" s="470" t="s">
        <v>14</v>
      </c>
      <c r="D18" s="394">
        <v>4</v>
      </c>
      <c r="E18" s="395">
        <v>0</v>
      </c>
      <c r="F18" s="395">
        <v>0</v>
      </c>
      <c r="G18" s="395">
        <v>0</v>
      </c>
      <c r="H18" s="395">
        <v>0</v>
      </c>
      <c r="I18" s="394">
        <v>0</v>
      </c>
      <c r="J18" s="395">
        <v>0</v>
      </c>
      <c r="K18" s="395">
        <v>0</v>
      </c>
      <c r="L18" s="395">
        <v>0</v>
      </c>
      <c r="M18" s="395">
        <v>0</v>
      </c>
      <c r="N18" s="395">
        <v>0</v>
      </c>
      <c r="O18" s="395">
        <v>1</v>
      </c>
      <c r="P18" s="394">
        <f t="shared" si="1"/>
        <v>4</v>
      </c>
      <c r="Q18" s="395">
        <f t="shared" si="2"/>
        <v>1</v>
      </c>
      <c r="R18" s="394">
        <f t="shared" si="4"/>
        <v>5</v>
      </c>
      <c r="S18" s="396">
        <v>0</v>
      </c>
      <c r="T18" s="396">
        <v>0</v>
      </c>
      <c r="U18" s="397">
        <f t="shared" si="3"/>
        <v>0</v>
      </c>
    </row>
    <row r="19" spans="1:21" ht="22.5" hidden="1" outlineLevel="1">
      <c r="A19" s="691"/>
      <c r="B19" s="692"/>
      <c r="C19" s="470" t="s">
        <v>15</v>
      </c>
      <c r="D19" s="395">
        <v>2</v>
      </c>
      <c r="E19" s="395">
        <v>1</v>
      </c>
      <c r="F19" s="395">
        <v>0</v>
      </c>
      <c r="G19" s="395">
        <v>0</v>
      </c>
      <c r="H19" s="395">
        <v>0</v>
      </c>
      <c r="I19" s="395">
        <v>1</v>
      </c>
      <c r="J19" s="395">
        <v>3</v>
      </c>
      <c r="K19" s="395">
        <v>1</v>
      </c>
      <c r="L19" s="395">
        <v>0</v>
      </c>
      <c r="M19" s="395">
        <v>1</v>
      </c>
      <c r="N19" s="395">
        <v>0</v>
      </c>
      <c r="O19" s="395">
        <v>0</v>
      </c>
      <c r="P19" s="394">
        <f t="shared" si="1"/>
        <v>4</v>
      </c>
      <c r="Q19" s="395">
        <f t="shared" si="2"/>
        <v>5</v>
      </c>
      <c r="R19" s="394">
        <f t="shared" si="4"/>
        <v>9</v>
      </c>
      <c r="S19" s="396">
        <v>0</v>
      </c>
      <c r="T19" s="396">
        <v>0</v>
      </c>
      <c r="U19" s="397">
        <f t="shared" si="3"/>
        <v>0</v>
      </c>
    </row>
    <row r="20" spans="1:21" hidden="1" outlineLevel="1">
      <c r="A20" s="691"/>
      <c r="B20" s="692"/>
      <c r="C20" s="470" t="s">
        <v>16</v>
      </c>
      <c r="D20" s="394">
        <v>0</v>
      </c>
      <c r="E20" s="394">
        <v>0</v>
      </c>
      <c r="F20" s="395">
        <v>0</v>
      </c>
      <c r="G20" s="394">
        <v>0</v>
      </c>
      <c r="H20" s="395">
        <v>0</v>
      </c>
      <c r="I20" s="394">
        <v>0</v>
      </c>
      <c r="J20" s="394">
        <v>0</v>
      </c>
      <c r="K20" s="394">
        <v>0</v>
      </c>
      <c r="L20" s="395">
        <v>0</v>
      </c>
      <c r="M20" s="395">
        <v>0</v>
      </c>
      <c r="N20" s="395">
        <v>0</v>
      </c>
      <c r="O20" s="395">
        <v>1</v>
      </c>
      <c r="P20" s="394">
        <f t="shared" si="1"/>
        <v>0</v>
      </c>
      <c r="Q20" s="395">
        <f t="shared" si="2"/>
        <v>1</v>
      </c>
      <c r="R20" s="394">
        <f t="shared" si="4"/>
        <v>1</v>
      </c>
      <c r="S20" s="396">
        <v>0</v>
      </c>
      <c r="T20" s="396">
        <v>0</v>
      </c>
      <c r="U20" s="397">
        <f t="shared" si="3"/>
        <v>0</v>
      </c>
    </row>
    <row r="21" spans="1:21" ht="22.5" hidden="1" outlineLevel="1">
      <c r="A21" s="691"/>
      <c r="B21" s="692"/>
      <c r="C21" s="470" t="s">
        <v>17</v>
      </c>
      <c r="D21" s="395">
        <v>0</v>
      </c>
      <c r="E21" s="395">
        <v>0</v>
      </c>
      <c r="F21" s="395">
        <v>0</v>
      </c>
      <c r="G21" s="395">
        <v>0</v>
      </c>
      <c r="H21" s="395">
        <v>0</v>
      </c>
      <c r="I21" s="395">
        <v>0</v>
      </c>
      <c r="J21" s="395">
        <v>0</v>
      </c>
      <c r="K21" s="395">
        <v>0</v>
      </c>
      <c r="L21" s="395">
        <v>0</v>
      </c>
      <c r="M21" s="395">
        <v>0</v>
      </c>
      <c r="N21" s="395">
        <v>0</v>
      </c>
      <c r="O21" s="395">
        <v>0</v>
      </c>
      <c r="P21" s="394">
        <f t="shared" si="1"/>
        <v>0</v>
      </c>
      <c r="Q21" s="395">
        <f t="shared" si="2"/>
        <v>0</v>
      </c>
      <c r="R21" s="394">
        <f t="shared" si="4"/>
        <v>0</v>
      </c>
      <c r="S21" s="396">
        <v>0</v>
      </c>
      <c r="T21" s="396">
        <v>0</v>
      </c>
      <c r="U21" s="397">
        <f t="shared" si="3"/>
        <v>0</v>
      </c>
    </row>
    <row r="22" spans="1:21" ht="33.75" hidden="1" outlineLevel="1">
      <c r="A22" s="691"/>
      <c r="B22" s="692"/>
      <c r="C22" s="470" t="s">
        <v>18</v>
      </c>
      <c r="D22" s="395">
        <v>0</v>
      </c>
      <c r="E22" s="395">
        <v>0</v>
      </c>
      <c r="F22" s="395">
        <v>0</v>
      </c>
      <c r="G22" s="395">
        <v>0</v>
      </c>
      <c r="H22" s="395">
        <v>0</v>
      </c>
      <c r="I22" s="395">
        <v>0</v>
      </c>
      <c r="J22" s="395">
        <v>0</v>
      </c>
      <c r="K22" s="395">
        <v>0</v>
      </c>
      <c r="L22" s="395">
        <v>0</v>
      </c>
      <c r="M22" s="395">
        <v>0</v>
      </c>
      <c r="N22" s="395">
        <v>0</v>
      </c>
      <c r="O22" s="395">
        <v>0</v>
      </c>
      <c r="P22" s="394">
        <f t="shared" si="1"/>
        <v>0</v>
      </c>
      <c r="Q22" s="395">
        <f t="shared" si="2"/>
        <v>0</v>
      </c>
      <c r="R22" s="394">
        <f t="shared" si="4"/>
        <v>0</v>
      </c>
      <c r="S22" s="396">
        <v>0</v>
      </c>
      <c r="T22" s="396">
        <v>0</v>
      </c>
      <c r="U22" s="397">
        <f t="shared" si="3"/>
        <v>0</v>
      </c>
    </row>
    <row r="23" spans="1:21" ht="22.5" hidden="1" outlineLevel="1">
      <c r="A23" s="691"/>
      <c r="B23" s="692"/>
      <c r="C23" s="470" t="s">
        <v>19</v>
      </c>
      <c r="D23" s="394">
        <v>1</v>
      </c>
      <c r="E23" s="395">
        <v>0</v>
      </c>
      <c r="F23" s="395">
        <v>0</v>
      </c>
      <c r="G23" s="395">
        <v>0</v>
      </c>
      <c r="H23" s="395">
        <v>0</v>
      </c>
      <c r="I23" s="394">
        <v>0</v>
      </c>
      <c r="J23" s="395">
        <v>1</v>
      </c>
      <c r="K23" s="395">
        <v>0</v>
      </c>
      <c r="L23" s="395">
        <v>0</v>
      </c>
      <c r="M23" s="395">
        <v>0</v>
      </c>
      <c r="N23" s="395">
        <v>0</v>
      </c>
      <c r="O23" s="395">
        <v>0</v>
      </c>
      <c r="P23" s="394">
        <f t="shared" si="1"/>
        <v>1</v>
      </c>
      <c r="Q23" s="395">
        <f t="shared" si="2"/>
        <v>1</v>
      </c>
      <c r="R23" s="394">
        <f t="shared" si="4"/>
        <v>2</v>
      </c>
      <c r="S23" s="396">
        <v>0</v>
      </c>
      <c r="T23" s="396">
        <v>0</v>
      </c>
      <c r="U23" s="397">
        <f t="shared" si="3"/>
        <v>0</v>
      </c>
    </row>
    <row r="24" spans="1:21" ht="22.5" hidden="1" outlineLevel="1">
      <c r="A24" s="691"/>
      <c r="B24" s="470" t="s">
        <v>20</v>
      </c>
      <c r="C24" s="470" t="s">
        <v>21</v>
      </c>
      <c r="D24" s="394">
        <v>17</v>
      </c>
      <c r="E24" s="394">
        <v>0</v>
      </c>
      <c r="F24" s="394">
        <v>0</v>
      </c>
      <c r="G24" s="394">
        <v>3</v>
      </c>
      <c r="H24" s="394">
        <v>1</v>
      </c>
      <c r="I24" s="394">
        <v>23</v>
      </c>
      <c r="J24" s="394">
        <v>21</v>
      </c>
      <c r="K24" s="394">
        <v>2</v>
      </c>
      <c r="L24" s="395">
        <v>1</v>
      </c>
      <c r="M24" s="394">
        <v>2</v>
      </c>
      <c r="N24" s="395">
        <v>0</v>
      </c>
      <c r="O24" s="394">
        <v>5</v>
      </c>
      <c r="P24" s="394">
        <f t="shared" si="1"/>
        <v>44</v>
      </c>
      <c r="Q24" s="395">
        <f t="shared" si="2"/>
        <v>31</v>
      </c>
      <c r="R24" s="394">
        <f t="shared" si="4"/>
        <v>75</v>
      </c>
      <c r="S24" s="396">
        <v>0</v>
      </c>
      <c r="T24" s="396">
        <v>0</v>
      </c>
      <c r="U24" s="397">
        <f t="shared" si="3"/>
        <v>0</v>
      </c>
    </row>
    <row r="25" spans="1:21" ht="22.5" hidden="1" outlineLevel="1">
      <c r="A25" s="691"/>
      <c r="B25" s="692" t="s">
        <v>22</v>
      </c>
      <c r="C25" s="470" t="s">
        <v>23</v>
      </c>
      <c r="D25" s="394">
        <v>122</v>
      </c>
      <c r="E25" s="394">
        <v>4</v>
      </c>
      <c r="F25" s="394">
        <v>12</v>
      </c>
      <c r="G25" s="394">
        <v>11</v>
      </c>
      <c r="H25" s="394">
        <v>6</v>
      </c>
      <c r="I25" s="394">
        <v>96</v>
      </c>
      <c r="J25" s="394">
        <v>14</v>
      </c>
      <c r="K25" s="395">
        <v>1</v>
      </c>
      <c r="L25" s="394">
        <v>0</v>
      </c>
      <c r="M25" s="394">
        <v>0</v>
      </c>
      <c r="N25" s="394">
        <v>1</v>
      </c>
      <c r="O25" s="394">
        <v>5</v>
      </c>
      <c r="P25" s="394">
        <f t="shared" si="1"/>
        <v>251</v>
      </c>
      <c r="Q25" s="395">
        <f t="shared" si="2"/>
        <v>21</v>
      </c>
      <c r="R25" s="394">
        <f t="shared" si="4"/>
        <v>272</v>
      </c>
      <c r="S25" s="396">
        <v>0</v>
      </c>
      <c r="T25" s="396">
        <v>0</v>
      </c>
      <c r="U25" s="397">
        <f t="shared" si="3"/>
        <v>0</v>
      </c>
    </row>
    <row r="26" spans="1:21" hidden="1" outlineLevel="1">
      <c r="A26" s="691"/>
      <c r="B26" s="692"/>
      <c r="C26" s="470" t="s">
        <v>24</v>
      </c>
      <c r="D26" s="394">
        <v>5</v>
      </c>
      <c r="E26" s="395">
        <v>1</v>
      </c>
      <c r="F26" s="394">
        <v>0</v>
      </c>
      <c r="G26" s="395">
        <v>1</v>
      </c>
      <c r="H26" s="395">
        <v>1</v>
      </c>
      <c r="I26" s="394">
        <v>5</v>
      </c>
      <c r="J26" s="395">
        <v>0</v>
      </c>
      <c r="K26" s="395">
        <v>0</v>
      </c>
      <c r="L26" s="395">
        <v>0</v>
      </c>
      <c r="M26" s="395">
        <v>0</v>
      </c>
      <c r="N26" s="395">
        <v>0</v>
      </c>
      <c r="O26" s="395">
        <v>0</v>
      </c>
      <c r="P26" s="394">
        <f t="shared" si="1"/>
        <v>13</v>
      </c>
      <c r="Q26" s="395">
        <f t="shared" si="2"/>
        <v>0</v>
      </c>
      <c r="R26" s="394">
        <f t="shared" si="4"/>
        <v>13</v>
      </c>
      <c r="S26" s="396">
        <v>0</v>
      </c>
      <c r="T26" s="396">
        <v>0</v>
      </c>
      <c r="U26" s="397">
        <f t="shared" si="3"/>
        <v>0</v>
      </c>
    </row>
    <row r="27" spans="1:21" ht="22.5" hidden="1" outlineLevel="1">
      <c r="A27" s="691"/>
      <c r="B27" s="692"/>
      <c r="C27" s="470" t="s">
        <v>25</v>
      </c>
      <c r="D27" s="394">
        <v>23</v>
      </c>
      <c r="E27" s="395">
        <v>0</v>
      </c>
      <c r="F27" s="395">
        <v>2</v>
      </c>
      <c r="G27" s="394">
        <v>0</v>
      </c>
      <c r="H27" s="395">
        <v>0</v>
      </c>
      <c r="I27" s="394">
        <v>13</v>
      </c>
      <c r="J27" s="394">
        <v>0</v>
      </c>
      <c r="K27" s="395">
        <v>0</v>
      </c>
      <c r="L27" s="395">
        <v>0</v>
      </c>
      <c r="M27" s="395">
        <v>0</v>
      </c>
      <c r="N27" s="395">
        <v>0</v>
      </c>
      <c r="O27" s="395">
        <v>0</v>
      </c>
      <c r="P27" s="394">
        <f t="shared" si="1"/>
        <v>38</v>
      </c>
      <c r="Q27" s="395">
        <f t="shared" si="2"/>
        <v>0</v>
      </c>
      <c r="R27" s="394">
        <f t="shared" si="4"/>
        <v>38</v>
      </c>
      <c r="S27" s="396">
        <v>0</v>
      </c>
      <c r="T27" s="396">
        <v>0</v>
      </c>
      <c r="U27" s="397">
        <f t="shared" si="3"/>
        <v>0</v>
      </c>
    </row>
    <row r="28" spans="1:21" hidden="1" outlineLevel="1">
      <c r="A28" s="691"/>
      <c r="B28" s="692"/>
      <c r="C28" s="470" t="s">
        <v>26</v>
      </c>
      <c r="D28" s="395">
        <v>0</v>
      </c>
      <c r="E28" s="395">
        <v>0</v>
      </c>
      <c r="F28" s="395">
        <v>0</v>
      </c>
      <c r="G28" s="395">
        <v>0</v>
      </c>
      <c r="H28" s="395">
        <v>0</v>
      </c>
      <c r="I28" s="395">
        <v>0</v>
      </c>
      <c r="J28" s="395">
        <v>0</v>
      </c>
      <c r="K28" s="395">
        <v>0</v>
      </c>
      <c r="L28" s="395">
        <v>0</v>
      </c>
      <c r="M28" s="395">
        <v>0</v>
      </c>
      <c r="N28" s="395">
        <v>0</v>
      </c>
      <c r="O28" s="395">
        <v>0</v>
      </c>
      <c r="P28" s="394">
        <f t="shared" si="1"/>
        <v>0</v>
      </c>
      <c r="Q28" s="395">
        <f t="shared" si="2"/>
        <v>0</v>
      </c>
      <c r="R28" s="394">
        <f t="shared" si="4"/>
        <v>0</v>
      </c>
      <c r="S28" s="396">
        <v>0</v>
      </c>
      <c r="T28" s="396">
        <v>0</v>
      </c>
      <c r="U28" s="397">
        <f t="shared" si="3"/>
        <v>0</v>
      </c>
    </row>
    <row r="29" spans="1:21" hidden="1" outlineLevel="1">
      <c r="A29" s="691"/>
      <c r="B29" s="692"/>
      <c r="C29" s="470" t="s">
        <v>27</v>
      </c>
      <c r="D29" s="395">
        <v>4</v>
      </c>
      <c r="E29" s="395">
        <v>0</v>
      </c>
      <c r="F29" s="395">
        <v>0</v>
      </c>
      <c r="G29" s="395">
        <v>0</v>
      </c>
      <c r="H29" s="395">
        <v>0</v>
      </c>
      <c r="I29" s="394">
        <v>2</v>
      </c>
      <c r="J29" s="395">
        <v>0</v>
      </c>
      <c r="K29" s="395">
        <v>0</v>
      </c>
      <c r="L29" s="395">
        <v>0</v>
      </c>
      <c r="M29" s="395">
        <v>0</v>
      </c>
      <c r="N29" s="395">
        <v>0</v>
      </c>
      <c r="O29" s="395">
        <v>0</v>
      </c>
      <c r="P29" s="394">
        <f t="shared" si="1"/>
        <v>6</v>
      </c>
      <c r="Q29" s="395">
        <f t="shared" si="2"/>
        <v>0</v>
      </c>
      <c r="R29" s="394">
        <f t="shared" si="4"/>
        <v>6</v>
      </c>
      <c r="S29" s="396">
        <v>0</v>
      </c>
      <c r="T29" s="396">
        <v>0</v>
      </c>
      <c r="U29" s="397">
        <f t="shared" si="3"/>
        <v>0</v>
      </c>
    </row>
    <row r="30" spans="1:21" hidden="1" outlineLevel="1">
      <c r="A30" s="691"/>
      <c r="B30" s="692"/>
      <c r="C30" s="470" t="s">
        <v>28</v>
      </c>
      <c r="D30" s="395">
        <v>0</v>
      </c>
      <c r="E30" s="395">
        <v>0</v>
      </c>
      <c r="F30" s="395">
        <v>0</v>
      </c>
      <c r="G30" s="395">
        <v>0</v>
      </c>
      <c r="H30" s="395">
        <v>0</v>
      </c>
      <c r="I30" s="395">
        <v>0</v>
      </c>
      <c r="J30" s="395">
        <v>0</v>
      </c>
      <c r="K30" s="395">
        <v>0</v>
      </c>
      <c r="L30" s="395">
        <v>0</v>
      </c>
      <c r="M30" s="395">
        <v>0</v>
      </c>
      <c r="N30" s="395">
        <v>0</v>
      </c>
      <c r="O30" s="395">
        <v>0</v>
      </c>
      <c r="P30" s="394">
        <f t="shared" si="1"/>
        <v>0</v>
      </c>
      <c r="Q30" s="395">
        <f t="shared" si="2"/>
        <v>0</v>
      </c>
      <c r="R30" s="394">
        <f t="shared" si="4"/>
        <v>0</v>
      </c>
      <c r="S30" s="396">
        <v>0</v>
      </c>
      <c r="T30" s="396">
        <v>0</v>
      </c>
      <c r="U30" s="397">
        <f t="shared" si="3"/>
        <v>0</v>
      </c>
    </row>
    <row r="31" spans="1:21" hidden="1" outlineLevel="1">
      <c r="A31" s="691"/>
      <c r="B31" s="692"/>
      <c r="C31" s="470" t="s">
        <v>29</v>
      </c>
      <c r="D31" s="394">
        <v>249</v>
      </c>
      <c r="E31" s="394">
        <v>20</v>
      </c>
      <c r="F31" s="394">
        <v>15</v>
      </c>
      <c r="G31" s="394">
        <v>29</v>
      </c>
      <c r="H31" s="394">
        <v>14</v>
      </c>
      <c r="I31" s="394">
        <v>183</v>
      </c>
      <c r="J31" s="394">
        <v>94</v>
      </c>
      <c r="K31" s="394">
        <v>13</v>
      </c>
      <c r="L31" s="394">
        <v>5</v>
      </c>
      <c r="M31" s="394">
        <v>15</v>
      </c>
      <c r="N31" s="394">
        <v>2</v>
      </c>
      <c r="O31" s="394">
        <v>46</v>
      </c>
      <c r="P31" s="394">
        <f t="shared" si="1"/>
        <v>510</v>
      </c>
      <c r="Q31" s="395">
        <f t="shared" si="2"/>
        <v>175</v>
      </c>
      <c r="R31" s="394">
        <f t="shared" si="4"/>
        <v>685</v>
      </c>
      <c r="S31" s="396">
        <v>0</v>
      </c>
      <c r="T31" s="396">
        <v>0</v>
      </c>
      <c r="U31" s="397">
        <f t="shared" si="3"/>
        <v>0</v>
      </c>
    </row>
    <row r="32" spans="1:21" hidden="1" outlineLevel="1">
      <c r="A32" s="691"/>
      <c r="B32" s="692"/>
      <c r="C32" s="470" t="s">
        <v>30</v>
      </c>
      <c r="D32" s="394">
        <v>9</v>
      </c>
      <c r="E32" s="395">
        <v>1</v>
      </c>
      <c r="F32" s="395">
        <v>0</v>
      </c>
      <c r="G32" s="394">
        <v>1</v>
      </c>
      <c r="H32" s="394">
        <v>0</v>
      </c>
      <c r="I32" s="394">
        <v>14</v>
      </c>
      <c r="J32" s="395">
        <v>2</v>
      </c>
      <c r="K32" s="395">
        <v>0</v>
      </c>
      <c r="L32" s="395">
        <v>0</v>
      </c>
      <c r="M32" s="395">
        <v>0</v>
      </c>
      <c r="N32" s="395">
        <v>0</v>
      </c>
      <c r="O32" s="395">
        <v>0</v>
      </c>
      <c r="P32" s="394">
        <f t="shared" si="1"/>
        <v>25</v>
      </c>
      <c r="Q32" s="395">
        <f t="shared" si="2"/>
        <v>2</v>
      </c>
      <c r="R32" s="394">
        <f t="shared" si="4"/>
        <v>27</v>
      </c>
      <c r="S32" s="396">
        <v>0</v>
      </c>
      <c r="T32" s="396">
        <v>0</v>
      </c>
      <c r="U32" s="397">
        <f t="shared" si="3"/>
        <v>0</v>
      </c>
    </row>
    <row r="33" spans="1:21" hidden="1" outlineLevel="1">
      <c r="A33" s="691"/>
      <c r="B33" s="470" t="s">
        <v>31</v>
      </c>
      <c r="C33" s="470" t="s">
        <v>32</v>
      </c>
      <c r="D33" s="394">
        <v>25</v>
      </c>
      <c r="E33" s="394">
        <v>0</v>
      </c>
      <c r="F33" s="395">
        <v>0</v>
      </c>
      <c r="G33" s="395">
        <v>2</v>
      </c>
      <c r="H33" s="395">
        <v>0</v>
      </c>
      <c r="I33" s="394">
        <v>11</v>
      </c>
      <c r="J33" s="395">
        <v>0</v>
      </c>
      <c r="K33" s="395">
        <v>0</v>
      </c>
      <c r="L33" s="395">
        <v>0</v>
      </c>
      <c r="M33" s="395">
        <v>0</v>
      </c>
      <c r="N33" s="395">
        <v>0</v>
      </c>
      <c r="O33" s="395">
        <v>0</v>
      </c>
      <c r="P33" s="394">
        <f t="shared" si="1"/>
        <v>38</v>
      </c>
      <c r="Q33" s="395">
        <f t="shared" si="2"/>
        <v>0</v>
      </c>
      <c r="R33" s="394">
        <f t="shared" si="4"/>
        <v>38</v>
      </c>
      <c r="S33" s="396">
        <v>0</v>
      </c>
      <c r="T33" s="396">
        <v>0</v>
      </c>
      <c r="U33" s="397">
        <f t="shared" si="3"/>
        <v>0</v>
      </c>
    </row>
    <row r="34" spans="1:21" hidden="1" outlineLevel="1">
      <c r="A34" s="691"/>
      <c r="B34" s="692" t="s">
        <v>33</v>
      </c>
      <c r="C34" s="470" t="s">
        <v>34</v>
      </c>
      <c r="D34" s="394">
        <v>57</v>
      </c>
      <c r="E34" s="395">
        <v>2</v>
      </c>
      <c r="F34" s="394">
        <v>4</v>
      </c>
      <c r="G34" s="394">
        <v>3</v>
      </c>
      <c r="H34" s="394">
        <v>3</v>
      </c>
      <c r="I34" s="394">
        <v>34</v>
      </c>
      <c r="J34" s="395">
        <v>39</v>
      </c>
      <c r="K34" s="395">
        <v>0</v>
      </c>
      <c r="L34" s="395">
        <v>0</v>
      </c>
      <c r="M34" s="395">
        <v>2</v>
      </c>
      <c r="N34" s="395">
        <v>2</v>
      </c>
      <c r="O34" s="394">
        <v>15</v>
      </c>
      <c r="P34" s="394">
        <f t="shared" si="1"/>
        <v>103</v>
      </c>
      <c r="Q34" s="395">
        <f t="shared" si="2"/>
        <v>58</v>
      </c>
      <c r="R34" s="394">
        <f t="shared" si="4"/>
        <v>161</v>
      </c>
      <c r="S34" s="396">
        <v>0</v>
      </c>
      <c r="T34" s="396">
        <v>0</v>
      </c>
      <c r="U34" s="397">
        <f t="shared" si="3"/>
        <v>0</v>
      </c>
    </row>
    <row r="35" spans="1:21" ht="22.5" hidden="1" outlineLevel="1">
      <c r="A35" s="691"/>
      <c r="B35" s="692"/>
      <c r="C35" s="470" t="s">
        <v>35</v>
      </c>
      <c r="D35" s="394">
        <v>25</v>
      </c>
      <c r="E35" s="395">
        <v>1</v>
      </c>
      <c r="F35" s="394">
        <v>1</v>
      </c>
      <c r="G35" s="394">
        <v>0</v>
      </c>
      <c r="H35" s="394">
        <v>0</v>
      </c>
      <c r="I35" s="394">
        <v>8</v>
      </c>
      <c r="J35" s="394">
        <v>1</v>
      </c>
      <c r="K35" s="395">
        <v>0</v>
      </c>
      <c r="L35" s="395">
        <v>0</v>
      </c>
      <c r="M35" s="395">
        <v>0</v>
      </c>
      <c r="N35" s="395">
        <v>0</v>
      </c>
      <c r="O35" s="394">
        <v>1</v>
      </c>
      <c r="P35" s="394">
        <f t="shared" si="1"/>
        <v>35</v>
      </c>
      <c r="Q35" s="395">
        <f t="shared" si="2"/>
        <v>2</v>
      </c>
      <c r="R35" s="394">
        <f t="shared" si="4"/>
        <v>37</v>
      </c>
      <c r="S35" s="396">
        <v>0</v>
      </c>
      <c r="T35" s="396">
        <v>0</v>
      </c>
      <c r="U35" s="397">
        <f t="shared" si="3"/>
        <v>0</v>
      </c>
    </row>
    <row r="36" spans="1:21" ht="22.5" hidden="1" outlineLevel="1">
      <c r="A36" s="691"/>
      <c r="B36" s="692"/>
      <c r="C36" s="470" t="s">
        <v>36</v>
      </c>
      <c r="D36" s="394">
        <v>72</v>
      </c>
      <c r="E36" s="395">
        <v>2</v>
      </c>
      <c r="F36" s="394">
        <v>2</v>
      </c>
      <c r="G36" s="394">
        <v>2</v>
      </c>
      <c r="H36" s="395">
        <v>1</v>
      </c>
      <c r="I36" s="394">
        <v>61</v>
      </c>
      <c r="J36" s="394">
        <v>52</v>
      </c>
      <c r="K36" s="395">
        <v>0</v>
      </c>
      <c r="L36" s="394">
        <v>1</v>
      </c>
      <c r="M36" s="395">
        <v>1</v>
      </c>
      <c r="N36" s="395">
        <v>1</v>
      </c>
      <c r="O36" s="394">
        <v>14</v>
      </c>
      <c r="P36" s="394">
        <f t="shared" si="1"/>
        <v>140</v>
      </c>
      <c r="Q36" s="395">
        <f t="shared" si="2"/>
        <v>69</v>
      </c>
      <c r="R36" s="394">
        <f t="shared" si="4"/>
        <v>209</v>
      </c>
      <c r="S36" s="396">
        <v>0</v>
      </c>
      <c r="T36" s="396">
        <v>0</v>
      </c>
      <c r="U36" s="397">
        <f t="shared" si="3"/>
        <v>0</v>
      </c>
    </row>
    <row r="37" spans="1:21" hidden="1" outlineLevel="1">
      <c r="A37" s="691"/>
      <c r="B37" s="692"/>
      <c r="C37" s="470" t="s">
        <v>37</v>
      </c>
      <c r="D37" s="394">
        <v>8</v>
      </c>
      <c r="E37" s="395">
        <v>0</v>
      </c>
      <c r="F37" s="395">
        <v>0</v>
      </c>
      <c r="G37" s="394">
        <v>1</v>
      </c>
      <c r="H37" s="395">
        <v>0</v>
      </c>
      <c r="I37" s="394">
        <v>1</v>
      </c>
      <c r="J37" s="394">
        <v>1</v>
      </c>
      <c r="K37" s="395">
        <v>0</v>
      </c>
      <c r="L37" s="395">
        <v>0</v>
      </c>
      <c r="M37" s="395">
        <v>0</v>
      </c>
      <c r="N37" s="395">
        <v>0</v>
      </c>
      <c r="O37" s="395">
        <v>0</v>
      </c>
      <c r="P37" s="394">
        <f t="shared" si="1"/>
        <v>10</v>
      </c>
      <c r="Q37" s="395">
        <f t="shared" si="2"/>
        <v>1</v>
      </c>
      <c r="R37" s="394">
        <f t="shared" si="4"/>
        <v>11</v>
      </c>
      <c r="S37" s="396">
        <v>0</v>
      </c>
      <c r="T37" s="396">
        <v>0</v>
      </c>
      <c r="U37" s="397">
        <f t="shared" si="3"/>
        <v>0</v>
      </c>
    </row>
    <row r="38" spans="1:21" ht="33.75" hidden="1" outlineLevel="1">
      <c r="A38" s="691"/>
      <c r="B38" s="470" t="s">
        <v>38</v>
      </c>
      <c r="C38" s="470" t="s">
        <v>39</v>
      </c>
      <c r="D38" s="394">
        <v>0</v>
      </c>
      <c r="E38" s="395">
        <v>0</v>
      </c>
      <c r="F38" s="395">
        <v>0</v>
      </c>
      <c r="G38" s="395">
        <v>0</v>
      </c>
      <c r="H38" s="395">
        <v>0</v>
      </c>
      <c r="I38" s="395">
        <v>0</v>
      </c>
      <c r="J38" s="395">
        <v>0</v>
      </c>
      <c r="K38" s="395">
        <v>0</v>
      </c>
      <c r="L38" s="395">
        <v>0</v>
      </c>
      <c r="M38" s="395">
        <v>0</v>
      </c>
      <c r="N38" s="395">
        <v>0</v>
      </c>
      <c r="O38" s="395">
        <v>0</v>
      </c>
      <c r="P38" s="394">
        <f t="shared" si="1"/>
        <v>0</v>
      </c>
      <c r="Q38" s="395">
        <f t="shared" si="2"/>
        <v>0</v>
      </c>
      <c r="R38" s="394">
        <f t="shared" si="4"/>
        <v>0</v>
      </c>
      <c r="S38" s="396">
        <v>0</v>
      </c>
      <c r="T38" s="396">
        <v>0</v>
      </c>
      <c r="U38" s="397">
        <f t="shared" si="3"/>
        <v>0</v>
      </c>
    </row>
    <row r="39" spans="1:21" ht="14.1" customHeight="1" collapsed="1">
      <c r="A39" s="682" t="s">
        <v>40</v>
      </c>
      <c r="B39" s="682"/>
      <c r="C39" s="682"/>
      <c r="D39" s="248">
        <f>SUM(D40:D43)</f>
        <v>114</v>
      </c>
      <c r="E39" s="248">
        <f t="shared" ref="E39:I39" si="5">SUM(E40:E43)</f>
        <v>2</v>
      </c>
      <c r="F39" s="248">
        <f t="shared" si="5"/>
        <v>4</v>
      </c>
      <c r="G39" s="248">
        <f t="shared" si="5"/>
        <v>7</v>
      </c>
      <c r="H39" s="248">
        <f t="shared" si="5"/>
        <v>2</v>
      </c>
      <c r="I39" s="248">
        <f t="shared" si="5"/>
        <v>61</v>
      </c>
      <c r="J39" s="248">
        <f t="shared" ref="J39:T39" si="6">SUM(J40:J43)</f>
        <v>10</v>
      </c>
      <c r="K39" s="248">
        <f t="shared" si="6"/>
        <v>0</v>
      </c>
      <c r="L39" s="248">
        <f t="shared" si="6"/>
        <v>0</v>
      </c>
      <c r="M39" s="248">
        <f t="shared" si="6"/>
        <v>0</v>
      </c>
      <c r="N39" s="248">
        <f t="shared" si="6"/>
        <v>1</v>
      </c>
      <c r="O39" s="248">
        <f t="shared" si="6"/>
        <v>1</v>
      </c>
      <c r="P39" s="249">
        <f t="shared" si="1"/>
        <v>190</v>
      </c>
      <c r="Q39" s="249">
        <f t="shared" si="2"/>
        <v>12</v>
      </c>
      <c r="R39" s="249">
        <f t="shared" si="4"/>
        <v>202</v>
      </c>
      <c r="S39" s="249">
        <f t="shared" si="6"/>
        <v>0</v>
      </c>
      <c r="T39" s="249">
        <f t="shared" si="6"/>
        <v>0</v>
      </c>
      <c r="U39" s="249">
        <f t="shared" si="3"/>
        <v>0</v>
      </c>
    </row>
    <row r="40" spans="1:21" ht="45" hidden="1" outlineLevel="2">
      <c r="A40" s="683" t="s">
        <v>40</v>
      </c>
      <c r="B40" s="469" t="s">
        <v>41</v>
      </c>
      <c r="C40" s="469" t="s">
        <v>42</v>
      </c>
      <c r="D40" s="398">
        <v>27</v>
      </c>
      <c r="E40" s="399">
        <v>1</v>
      </c>
      <c r="F40" s="398">
        <v>1</v>
      </c>
      <c r="G40" s="398">
        <v>4</v>
      </c>
      <c r="H40" s="399">
        <v>0</v>
      </c>
      <c r="I40" s="398">
        <v>14</v>
      </c>
      <c r="J40" s="398">
        <v>3</v>
      </c>
      <c r="K40" s="399">
        <v>0</v>
      </c>
      <c r="L40" s="399">
        <v>0</v>
      </c>
      <c r="M40" s="399">
        <v>0</v>
      </c>
      <c r="N40" s="399">
        <v>0</v>
      </c>
      <c r="O40" s="399">
        <v>0</v>
      </c>
      <c r="P40" s="394">
        <f t="shared" si="1"/>
        <v>47</v>
      </c>
      <c r="Q40" s="395">
        <f t="shared" si="2"/>
        <v>3</v>
      </c>
      <c r="R40" s="394">
        <f t="shared" si="4"/>
        <v>50</v>
      </c>
      <c r="S40" s="400">
        <v>0</v>
      </c>
      <c r="T40" s="400">
        <v>0</v>
      </c>
      <c r="U40" s="397">
        <f t="shared" si="3"/>
        <v>0</v>
      </c>
    </row>
    <row r="41" spans="1:21" hidden="1" outlineLevel="2">
      <c r="A41" s="683"/>
      <c r="B41" s="469" t="s">
        <v>43</v>
      </c>
      <c r="C41" s="469" t="s">
        <v>44</v>
      </c>
      <c r="D41" s="398">
        <v>21</v>
      </c>
      <c r="E41" s="398">
        <v>0</v>
      </c>
      <c r="F41" s="398">
        <v>1</v>
      </c>
      <c r="G41" s="398">
        <v>1</v>
      </c>
      <c r="H41" s="399">
        <v>0</v>
      </c>
      <c r="I41" s="398">
        <v>15</v>
      </c>
      <c r="J41" s="399">
        <v>1</v>
      </c>
      <c r="K41" s="399">
        <v>0</v>
      </c>
      <c r="L41" s="399">
        <v>0</v>
      </c>
      <c r="M41" s="399">
        <v>0</v>
      </c>
      <c r="N41" s="399">
        <v>0</v>
      </c>
      <c r="O41" s="399">
        <v>0</v>
      </c>
      <c r="P41" s="394">
        <f t="shared" si="1"/>
        <v>38</v>
      </c>
      <c r="Q41" s="395">
        <f t="shared" si="2"/>
        <v>1</v>
      </c>
      <c r="R41" s="394">
        <f t="shared" si="4"/>
        <v>39</v>
      </c>
      <c r="S41" s="400">
        <v>0</v>
      </c>
      <c r="T41" s="400">
        <v>0</v>
      </c>
      <c r="U41" s="397">
        <f t="shared" si="3"/>
        <v>0</v>
      </c>
    </row>
    <row r="42" spans="1:21" ht="45" hidden="1" outlineLevel="2">
      <c r="A42" s="683"/>
      <c r="B42" s="469" t="s">
        <v>45</v>
      </c>
      <c r="C42" s="469" t="s">
        <v>46</v>
      </c>
      <c r="D42" s="399">
        <v>2</v>
      </c>
      <c r="E42" s="399">
        <v>1</v>
      </c>
      <c r="F42" s="399">
        <v>1</v>
      </c>
      <c r="G42" s="399">
        <v>1</v>
      </c>
      <c r="H42" s="399">
        <v>1</v>
      </c>
      <c r="I42" s="398">
        <v>6</v>
      </c>
      <c r="J42" s="398">
        <v>2</v>
      </c>
      <c r="K42" s="399">
        <v>0</v>
      </c>
      <c r="L42" s="399">
        <v>0</v>
      </c>
      <c r="M42" s="399">
        <v>0</v>
      </c>
      <c r="N42" s="399">
        <v>0</v>
      </c>
      <c r="O42" s="398">
        <v>1</v>
      </c>
      <c r="P42" s="394">
        <f t="shared" si="1"/>
        <v>12</v>
      </c>
      <c r="Q42" s="395">
        <f t="shared" si="2"/>
        <v>3</v>
      </c>
      <c r="R42" s="394">
        <f t="shared" si="4"/>
        <v>15</v>
      </c>
      <c r="S42" s="400">
        <v>0</v>
      </c>
      <c r="T42" s="400">
        <v>0</v>
      </c>
      <c r="U42" s="397">
        <f t="shared" si="3"/>
        <v>0</v>
      </c>
    </row>
    <row r="43" spans="1:21" ht="33.75" hidden="1" outlineLevel="2">
      <c r="A43" s="683"/>
      <c r="B43" s="469" t="s">
        <v>47</v>
      </c>
      <c r="C43" s="469" t="s">
        <v>48</v>
      </c>
      <c r="D43" s="398">
        <v>64</v>
      </c>
      <c r="E43" s="399">
        <v>0</v>
      </c>
      <c r="F43" s="398">
        <v>1</v>
      </c>
      <c r="G43" s="398">
        <v>1</v>
      </c>
      <c r="H43" s="399">
        <v>1</v>
      </c>
      <c r="I43" s="398">
        <v>26</v>
      </c>
      <c r="J43" s="398">
        <v>4</v>
      </c>
      <c r="K43" s="399">
        <v>0</v>
      </c>
      <c r="L43" s="399">
        <v>0</v>
      </c>
      <c r="M43" s="399">
        <v>0</v>
      </c>
      <c r="N43" s="399">
        <v>1</v>
      </c>
      <c r="O43" s="398">
        <v>0</v>
      </c>
      <c r="P43" s="394">
        <f t="shared" si="1"/>
        <v>93</v>
      </c>
      <c r="Q43" s="395">
        <f t="shared" si="2"/>
        <v>5</v>
      </c>
      <c r="R43" s="394">
        <f t="shared" si="4"/>
        <v>98</v>
      </c>
      <c r="S43" s="400">
        <v>0</v>
      </c>
      <c r="T43" s="400">
        <v>0</v>
      </c>
      <c r="U43" s="397">
        <f t="shared" si="3"/>
        <v>0</v>
      </c>
    </row>
    <row r="44" spans="1:21" ht="14.1" customHeight="1" collapsed="1">
      <c r="A44" s="682" t="s">
        <v>49</v>
      </c>
      <c r="B44" s="682"/>
      <c r="C44" s="682"/>
      <c r="D44" s="248">
        <f t="shared" ref="D44:T44" si="7">SUM(D45:D49)</f>
        <v>73</v>
      </c>
      <c r="E44" s="248">
        <f t="shared" si="7"/>
        <v>8</v>
      </c>
      <c r="F44" s="248">
        <f t="shared" si="7"/>
        <v>5</v>
      </c>
      <c r="G44" s="248">
        <f t="shared" si="7"/>
        <v>10</v>
      </c>
      <c r="H44" s="248">
        <f t="shared" si="7"/>
        <v>0</v>
      </c>
      <c r="I44" s="248">
        <f t="shared" si="7"/>
        <v>52</v>
      </c>
      <c r="J44" s="248">
        <f t="shared" si="7"/>
        <v>20</v>
      </c>
      <c r="K44" s="248">
        <f t="shared" si="7"/>
        <v>1</v>
      </c>
      <c r="L44" s="248">
        <f t="shared" si="7"/>
        <v>3</v>
      </c>
      <c r="M44" s="248">
        <f t="shared" si="7"/>
        <v>4</v>
      </c>
      <c r="N44" s="248">
        <f t="shared" si="7"/>
        <v>0</v>
      </c>
      <c r="O44" s="248">
        <f t="shared" si="7"/>
        <v>20</v>
      </c>
      <c r="P44" s="249">
        <f t="shared" si="1"/>
        <v>148</v>
      </c>
      <c r="Q44" s="249">
        <f t="shared" si="2"/>
        <v>48</v>
      </c>
      <c r="R44" s="249">
        <f t="shared" si="4"/>
        <v>196</v>
      </c>
      <c r="S44" s="249">
        <f t="shared" si="7"/>
        <v>0</v>
      </c>
      <c r="T44" s="249">
        <f t="shared" si="7"/>
        <v>0</v>
      </c>
      <c r="U44" s="249">
        <f t="shared" si="3"/>
        <v>0</v>
      </c>
    </row>
    <row r="45" spans="1:21" hidden="1" outlineLevel="1">
      <c r="A45" s="689" t="s">
        <v>49</v>
      </c>
      <c r="B45" s="690" t="s">
        <v>50</v>
      </c>
      <c r="C45" s="469" t="s">
        <v>51</v>
      </c>
      <c r="D45" s="398">
        <v>31</v>
      </c>
      <c r="E45" s="399">
        <v>5</v>
      </c>
      <c r="F45" s="398">
        <v>5</v>
      </c>
      <c r="G45" s="398">
        <v>5</v>
      </c>
      <c r="H45" s="398">
        <v>0</v>
      </c>
      <c r="I45" s="398">
        <v>16</v>
      </c>
      <c r="J45" s="398">
        <v>15</v>
      </c>
      <c r="K45" s="399">
        <v>1</v>
      </c>
      <c r="L45" s="398">
        <v>3</v>
      </c>
      <c r="M45" s="399">
        <v>2</v>
      </c>
      <c r="N45" s="399">
        <v>0</v>
      </c>
      <c r="O45" s="398">
        <v>13</v>
      </c>
      <c r="P45" s="394">
        <f t="shared" si="1"/>
        <v>62</v>
      </c>
      <c r="Q45" s="395">
        <f t="shared" si="2"/>
        <v>34</v>
      </c>
      <c r="R45" s="394">
        <f t="shared" si="4"/>
        <v>96</v>
      </c>
      <c r="S45" s="400">
        <v>0</v>
      </c>
      <c r="T45" s="400">
        <v>0</v>
      </c>
      <c r="U45" s="397">
        <f t="shared" si="3"/>
        <v>0</v>
      </c>
    </row>
    <row r="46" spans="1:21" hidden="1" outlineLevel="1">
      <c r="A46" s="689"/>
      <c r="B46" s="690"/>
      <c r="C46" s="469" t="s">
        <v>52</v>
      </c>
      <c r="D46" s="398">
        <v>9</v>
      </c>
      <c r="E46" s="399">
        <v>2</v>
      </c>
      <c r="F46" s="399">
        <v>0</v>
      </c>
      <c r="G46" s="398">
        <v>1</v>
      </c>
      <c r="H46" s="399">
        <v>0</v>
      </c>
      <c r="I46" s="398">
        <v>4</v>
      </c>
      <c r="J46" s="398">
        <v>2</v>
      </c>
      <c r="K46" s="399">
        <v>0</v>
      </c>
      <c r="L46" s="399">
        <v>0</v>
      </c>
      <c r="M46" s="398">
        <v>0</v>
      </c>
      <c r="N46" s="399">
        <v>0</v>
      </c>
      <c r="O46" s="398">
        <v>0</v>
      </c>
      <c r="P46" s="394">
        <f t="shared" si="1"/>
        <v>16</v>
      </c>
      <c r="Q46" s="395">
        <f t="shared" si="2"/>
        <v>2</v>
      </c>
      <c r="R46" s="394">
        <f t="shared" si="4"/>
        <v>18</v>
      </c>
      <c r="S46" s="400">
        <v>0</v>
      </c>
      <c r="T46" s="400">
        <v>0</v>
      </c>
      <c r="U46" s="397">
        <f t="shared" si="3"/>
        <v>0</v>
      </c>
    </row>
    <row r="47" spans="1:21" hidden="1" outlineLevel="1">
      <c r="A47" s="689"/>
      <c r="B47" s="690"/>
      <c r="C47" s="469" t="s">
        <v>53</v>
      </c>
      <c r="D47" s="399">
        <v>0</v>
      </c>
      <c r="E47" s="399">
        <v>0</v>
      </c>
      <c r="F47" s="399">
        <v>0</v>
      </c>
      <c r="G47" s="399">
        <v>0</v>
      </c>
      <c r="H47" s="399">
        <v>0</v>
      </c>
      <c r="I47" s="399">
        <v>0</v>
      </c>
      <c r="J47" s="399">
        <v>0</v>
      </c>
      <c r="K47" s="399">
        <v>0</v>
      </c>
      <c r="L47" s="399">
        <v>0</v>
      </c>
      <c r="M47" s="399">
        <v>0</v>
      </c>
      <c r="N47" s="399">
        <v>0</v>
      </c>
      <c r="O47" s="399">
        <v>0</v>
      </c>
      <c r="P47" s="394">
        <f t="shared" si="1"/>
        <v>0</v>
      </c>
      <c r="Q47" s="395">
        <f t="shared" si="2"/>
        <v>0</v>
      </c>
      <c r="R47" s="394">
        <f t="shared" si="4"/>
        <v>0</v>
      </c>
      <c r="S47" s="400">
        <v>0</v>
      </c>
      <c r="T47" s="400">
        <v>0</v>
      </c>
      <c r="U47" s="397">
        <f t="shared" si="3"/>
        <v>0</v>
      </c>
    </row>
    <row r="48" spans="1:21" hidden="1" outlineLevel="1">
      <c r="A48" s="689"/>
      <c r="B48" s="690" t="s">
        <v>54</v>
      </c>
      <c r="C48" s="469" t="s">
        <v>55</v>
      </c>
      <c r="D48" s="398">
        <v>29</v>
      </c>
      <c r="E48" s="399">
        <v>1</v>
      </c>
      <c r="F48" s="399">
        <v>0</v>
      </c>
      <c r="G48" s="398">
        <v>4</v>
      </c>
      <c r="H48" s="398">
        <v>0</v>
      </c>
      <c r="I48" s="398">
        <v>28</v>
      </c>
      <c r="J48" s="399">
        <v>3</v>
      </c>
      <c r="K48" s="399">
        <v>0</v>
      </c>
      <c r="L48" s="399">
        <v>0</v>
      </c>
      <c r="M48" s="399">
        <v>2</v>
      </c>
      <c r="N48" s="399">
        <v>0</v>
      </c>
      <c r="O48" s="398">
        <v>4</v>
      </c>
      <c r="P48" s="394">
        <f t="shared" si="1"/>
        <v>62</v>
      </c>
      <c r="Q48" s="395">
        <f t="shared" si="2"/>
        <v>9</v>
      </c>
      <c r="R48" s="394">
        <f t="shared" si="4"/>
        <v>71</v>
      </c>
      <c r="S48" s="400">
        <v>0</v>
      </c>
      <c r="T48" s="400">
        <v>0</v>
      </c>
      <c r="U48" s="397">
        <f t="shared" si="3"/>
        <v>0</v>
      </c>
    </row>
    <row r="49" spans="1:21" hidden="1" outlineLevel="1">
      <c r="A49" s="689"/>
      <c r="B49" s="690"/>
      <c r="C49" s="469" t="s">
        <v>56</v>
      </c>
      <c r="D49" s="398">
        <v>4</v>
      </c>
      <c r="E49" s="399">
        <v>0</v>
      </c>
      <c r="F49" s="399">
        <v>0</v>
      </c>
      <c r="G49" s="398">
        <v>0</v>
      </c>
      <c r="H49" s="399">
        <v>0</v>
      </c>
      <c r="I49" s="398">
        <v>4</v>
      </c>
      <c r="J49" s="398">
        <v>0</v>
      </c>
      <c r="K49" s="399">
        <v>0</v>
      </c>
      <c r="L49" s="399">
        <v>0</v>
      </c>
      <c r="M49" s="399">
        <v>0</v>
      </c>
      <c r="N49" s="399">
        <v>0</v>
      </c>
      <c r="O49" s="398">
        <v>3</v>
      </c>
      <c r="P49" s="394">
        <f t="shared" si="1"/>
        <v>8</v>
      </c>
      <c r="Q49" s="395">
        <f t="shared" si="2"/>
        <v>3</v>
      </c>
      <c r="R49" s="394">
        <f t="shared" si="4"/>
        <v>11</v>
      </c>
      <c r="S49" s="400">
        <v>0</v>
      </c>
      <c r="T49" s="400">
        <v>0</v>
      </c>
      <c r="U49" s="397">
        <f t="shared" si="3"/>
        <v>0</v>
      </c>
    </row>
    <row r="50" spans="1:21" ht="14.1" customHeight="1" collapsed="1">
      <c r="A50" s="682" t="s">
        <v>57</v>
      </c>
      <c r="B50" s="682"/>
      <c r="C50" s="682"/>
      <c r="D50" s="248">
        <f t="shared" ref="D50:T50" si="8">SUM(D51:D53)</f>
        <v>2929</v>
      </c>
      <c r="E50" s="248">
        <f t="shared" si="8"/>
        <v>324</v>
      </c>
      <c r="F50" s="248">
        <f t="shared" si="8"/>
        <v>402</v>
      </c>
      <c r="G50" s="248">
        <f t="shared" si="8"/>
        <v>557</v>
      </c>
      <c r="H50" s="248">
        <f t="shared" si="8"/>
        <v>228</v>
      </c>
      <c r="I50" s="248">
        <f t="shared" si="8"/>
        <v>5581</v>
      </c>
      <c r="J50" s="248">
        <f t="shared" si="8"/>
        <v>4</v>
      </c>
      <c r="K50" s="248">
        <f t="shared" si="8"/>
        <v>0</v>
      </c>
      <c r="L50" s="248">
        <f t="shared" si="8"/>
        <v>0</v>
      </c>
      <c r="M50" s="248">
        <f t="shared" si="8"/>
        <v>0</v>
      </c>
      <c r="N50" s="248">
        <f t="shared" si="8"/>
        <v>0</v>
      </c>
      <c r="O50" s="248">
        <f t="shared" si="8"/>
        <v>1</v>
      </c>
      <c r="P50" s="249">
        <f t="shared" si="1"/>
        <v>10021</v>
      </c>
      <c r="Q50" s="249">
        <f t="shared" si="2"/>
        <v>5</v>
      </c>
      <c r="R50" s="249">
        <f t="shared" si="4"/>
        <v>10026</v>
      </c>
      <c r="S50" s="249">
        <f t="shared" si="8"/>
        <v>19</v>
      </c>
      <c r="T50" s="249">
        <f t="shared" si="8"/>
        <v>0</v>
      </c>
      <c r="U50" s="249">
        <f t="shared" si="3"/>
        <v>19</v>
      </c>
    </row>
    <row r="51" spans="1:21" ht="22.5" hidden="1" outlineLevel="1">
      <c r="A51" s="683" t="s">
        <v>57</v>
      </c>
      <c r="B51" s="469" t="s">
        <v>58</v>
      </c>
      <c r="C51" s="469" t="s">
        <v>59</v>
      </c>
      <c r="D51" s="398">
        <v>935</v>
      </c>
      <c r="E51" s="398">
        <v>45</v>
      </c>
      <c r="F51" s="398">
        <v>81</v>
      </c>
      <c r="G51" s="398">
        <v>238</v>
      </c>
      <c r="H51" s="398">
        <v>76</v>
      </c>
      <c r="I51" s="398">
        <v>2436</v>
      </c>
      <c r="J51" s="399">
        <v>0</v>
      </c>
      <c r="K51" s="399">
        <v>0</v>
      </c>
      <c r="L51" s="399">
        <v>0</v>
      </c>
      <c r="M51" s="399">
        <v>0</v>
      </c>
      <c r="N51" s="399">
        <v>0</v>
      </c>
      <c r="O51" s="398">
        <v>0</v>
      </c>
      <c r="P51" s="394">
        <f t="shared" si="1"/>
        <v>3811</v>
      </c>
      <c r="Q51" s="395">
        <f t="shared" si="2"/>
        <v>0</v>
      </c>
      <c r="R51" s="394">
        <f t="shared" si="4"/>
        <v>3811</v>
      </c>
      <c r="S51" s="400">
        <v>18</v>
      </c>
      <c r="T51" s="400">
        <v>0</v>
      </c>
      <c r="U51" s="397">
        <f t="shared" si="3"/>
        <v>18</v>
      </c>
    </row>
    <row r="52" spans="1:21" hidden="1" outlineLevel="1">
      <c r="A52" s="683"/>
      <c r="B52" s="690" t="s">
        <v>60</v>
      </c>
      <c r="C52" s="469" t="s">
        <v>61</v>
      </c>
      <c r="D52" s="398">
        <v>1994</v>
      </c>
      <c r="E52" s="398">
        <v>279</v>
      </c>
      <c r="F52" s="398">
        <v>321</v>
      </c>
      <c r="G52" s="398">
        <v>319</v>
      </c>
      <c r="H52" s="398">
        <v>152</v>
      </c>
      <c r="I52" s="398">
        <v>3145</v>
      </c>
      <c r="J52" s="398">
        <v>4</v>
      </c>
      <c r="K52" s="399">
        <v>0</v>
      </c>
      <c r="L52" s="399">
        <v>0</v>
      </c>
      <c r="M52" s="399">
        <v>0</v>
      </c>
      <c r="N52" s="399">
        <v>0</v>
      </c>
      <c r="O52" s="399">
        <v>1</v>
      </c>
      <c r="P52" s="394">
        <f t="shared" si="1"/>
        <v>6210</v>
      </c>
      <c r="Q52" s="395">
        <f t="shared" si="2"/>
        <v>5</v>
      </c>
      <c r="R52" s="394">
        <f t="shared" si="4"/>
        <v>6215</v>
      </c>
      <c r="S52" s="400">
        <v>1</v>
      </c>
      <c r="T52" s="400">
        <v>0</v>
      </c>
      <c r="U52" s="397">
        <f t="shared" si="3"/>
        <v>1</v>
      </c>
    </row>
    <row r="53" spans="1:21" hidden="1" outlineLevel="1">
      <c r="A53" s="683"/>
      <c r="B53" s="690"/>
      <c r="C53" s="469" t="s">
        <v>62</v>
      </c>
      <c r="D53" s="399">
        <v>0</v>
      </c>
      <c r="E53" s="399">
        <v>0</v>
      </c>
      <c r="F53" s="399">
        <v>0</v>
      </c>
      <c r="G53" s="399">
        <v>0</v>
      </c>
      <c r="H53" s="399">
        <v>0</v>
      </c>
      <c r="I53" s="398">
        <v>0</v>
      </c>
      <c r="J53" s="399">
        <v>0</v>
      </c>
      <c r="K53" s="399">
        <v>0</v>
      </c>
      <c r="L53" s="399">
        <v>0</v>
      </c>
      <c r="M53" s="399">
        <v>0</v>
      </c>
      <c r="N53" s="399">
        <v>0</v>
      </c>
      <c r="O53" s="399">
        <v>0</v>
      </c>
      <c r="P53" s="394">
        <f t="shared" si="1"/>
        <v>0</v>
      </c>
      <c r="Q53" s="395">
        <f t="shared" si="2"/>
        <v>0</v>
      </c>
      <c r="R53" s="394">
        <f t="shared" si="4"/>
        <v>0</v>
      </c>
      <c r="S53" s="400">
        <v>0</v>
      </c>
      <c r="T53" s="400">
        <v>0</v>
      </c>
      <c r="U53" s="397">
        <f t="shared" si="3"/>
        <v>0</v>
      </c>
    </row>
    <row r="54" spans="1:21" ht="14.1" customHeight="1" collapsed="1">
      <c r="A54" s="682" t="s">
        <v>63</v>
      </c>
      <c r="B54" s="682"/>
      <c r="C54" s="682"/>
      <c r="D54" s="248">
        <f t="shared" ref="D54:T54" si="9">SUM(D55:D56)</f>
        <v>99</v>
      </c>
      <c r="E54" s="248">
        <f t="shared" si="9"/>
        <v>6</v>
      </c>
      <c r="F54" s="248">
        <f t="shared" si="9"/>
        <v>4</v>
      </c>
      <c r="G54" s="248">
        <f t="shared" si="9"/>
        <v>6</v>
      </c>
      <c r="H54" s="248">
        <f t="shared" si="9"/>
        <v>2</v>
      </c>
      <c r="I54" s="248">
        <f t="shared" si="9"/>
        <v>48</v>
      </c>
      <c r="J54" s="248">
        <f t="shared" si="9"/>
        <v>0</v>
      </c>
      <c r="K54" s="248">
        <f t="shared" si="9"/>
        <v>0</v>
      </c>
      <c r="L54" s="248">
        <f t="shared" si="9"/>
        <v>0</v>
      </c>
      <c r="M54" s="248">
        <f t="shared" si="9"/>
        <v>0</v>
      </c>
      <c r="N54" s="248">
        <f t="shared" si="9"/>
        <v>0</v>
      </c>
      <c r="O54" s="248">
        <f t="shared" si="9"/>
        <v>0</v>
      </c>
      <c r="P54" s="249">
        <f t="shared" si="1"/>
        <v>165</v>
      </c>
      <c r="Q54" s="249">
        <f t="shared" si="2"/>
        <v>0</v>
      </c>
      <c r="R54" s="249">
        <f t="shared" si="4"/>
        <v>165</v>
      </c>
      <c r="S54" s="249">
        <f t="shared" si="9"/>
        <v>0</v>
      </c>
      <c r="T54" s="249">
        <f t="shared" si="9"/>
        <v>0</v>
      </c>
      <c r="U54" s="249">
        <f t="shared" si="3"/>
        <v>0</v>
      </c>
    </row>
    <row r="55" spans="1:21" ht="22.5" hidden="1" outlineLevel="1">
      <c r="A55" s="690" t="s">
        <v>63</v>
      </c>
      <c r="B55" s="469" t="s">
        <v>64</v>
      </c>
      <c r="C55" s="469" t="s">
        <v>65</v>
      </c>
      <c r="D55" s="398">
        <v>96</v>
      </c>
      <c r="E55" s="399">
        <v>6</v>
      </c>
      <c r="F55" s="398">
        <v>4</v>
      </c>
      <c r="G55" s="398">
        <v>6</v>
      </c>
      <c r="H55" s="398">
        <v>2</v>
      </c>
      <c r="I55" s="398">
        <v>46</v>
      </c>
      <c r="J55" s="399">
        <v>0</v>
      </c>
      <c r="K55" s="399">
        <v>0</v>
      </c>
      <c r="L55" s="399">
        <v>0</v>
      </c>
      <c r="M55" s="399">
        <v>0</v>
      </c>
      <c r="N55" s="399">
        <v>0</v>
      </c>
      <c r="O55" s="399">
        <v>0</v>
      </c>
      <c r="P55" s="394">
        <f t="shared" si="1"/>
        <v>160</v>
      </c>
      <c r="Q55" s="395">
        <f t="shared" si="2"/>
        <v>0</v>
      </c>
      <c r="R55" s="394">
        <f t="shared" si="4"/>
        <v>160</v>
      </c>
      <c r="S55" s="400">
        <v>0</v>
      </c>
      <c r="T55" s="400">
        <v>0</v>
      </c>
      <c r="U55" s="397">
        <f t="shared" si="3"/>
        <v>0</v>
      </c>
    </row>
    <row r="56" spans="1:21" hidden="1" outlineLevel="1">
      <c r="A56" s="690"/>
      <c r="B56" s="469" t="s">
        <v>66</v>
      </c>
      <c r="C56" s="469" t="s">
        <v>67</v>
      </c>
      <c r="D56" s="398">
        <v>3</v>
      </c>
      <c r="E56" s="399">
        <v>0</v>
      </c>
      <c r="F56" s="399">
        <v>0</v>
      </c>
      <c r="G56" s="398">
        <v>0</v>
      </c>
      <c r="H56" s="399">
        <v>0</v>
      </c>
      <c r="I56" s="399">
        <v>2</v>
      </c>
      <c r="J56" s="399">
        <v>0</v>
      </c>
      <c r="K56" s="399">
        <v>0</v>
      </c>
      <c r="L56" s="399">
        <v>0</v>
      </c>
      <c r="M56" s="399">
        <v>0</v>
      </c>
      <c r="N56" s="399">
        <v>0</v>
      </c>
      <c r="O56" s="399">
        <v>0</v>
      </c>
      <c r="P56" s="394">
        <f t="shared" si="1"/>
        <v>5</v>
      </c>
      <c r="Q56" s="395">
        <f t="shared" si="2"/>
        <v>0</v>
      </c>
      <c r="R56" s="394">
        <f t="shared" si="4"/>
        <v>5</v>
      </c>
      <c r="S56" s="400">
        <v>0</v>
      </c>
      <c r="T56" s="400">
        <v>0</v>
      </c>
      <c r="U56" s="397">
        <f t="shared" si="3"/>
        <v>0</v>
      </c>
    </row>
    <row r="57" spans="1:21" ht="14.1" customHeight="1" collapsed="1">
      <c r="A57" s="682" t="s">
        <v>68</v>
      </c>
      <c r="B57" s="682"/>
      <c r="C57" s="682"/>
      <c r="D57" s="248">
        <f t="shared" ref="D57:T57" si="10">SUM(D58:D60)</f>
        <v>591</v>
      </c>
      <c r="E57" s="248">
        <f t="shared" si="10"/>
        <v>29</v>
      </c>
      <c r="F57" s="248">
        <f t="shared" si="10"/>
        <v>21</v>
      </c>
      <c r="G57" s="248">
        <f t="shared" si="10"/>
        <v>48</v>
      </c>
      <c r="H57" s="248">
        <f t="shared" si="10"/>
        <v>14</v>
      </c>
      <c r="I57" s="248">
        <f t="shared" si="10"/>
        <v>321</v>
      </c>
      <c r="J57" s="248">
        <f t="shared" si="10"/>
        <v>2</v>
      </c>
      <c r="K57" s="248">
        <f t="shared" si="10"/>
        <v>1</v>
      </c>
      <c r="L57" s="248">
        <f t="shared" si="10"/>
        <v>1</v>
      </c>
      <c r="M57" s="248">
        <f t="shared" si="10"/>
        <v>1</v>
      </c>
      <c r="N57" s="248">
        <f t="shared" si="10"/>
        <v>0</v>
      </c>
      <c r="O57" s="248">
        <f t="shared" si="10"/>
        <v>1</v>
      </c>
      <c r="P57" s="249">
        <f t="shared" si="1"/>
        <v>1024</v>
      </c>
      <c r="Q57" s="249">
        <f t="shared" si="2"/>
        <v>6</v>
      </c>
      <c r="R57" s="249">
        <f t="shared" si="4"/>
        <v>1030</v>
      </c>
      <c r="S57" s="249">
        <f t="shared" si="10"/>
        <v>0</v>
      </c>
      <c r="T57" s="249">
        <f t="shared" si="10"/>
        <v>0</v>
      </c>
      <c r="U57" s="249">
        <f t="shared" si="3"/>
        <v>0</v>
      </c>
    </row>
    <row r="58" spans="1:21" ht="22.5" hidden="1" outlineLevel="1">
      <c r="A58" s="683" t="s">
        <v>68</v>
      </c>
      <c r="B58" s="469" t="s">
        <v>69</v>
      </c>
      <c r="C58" s="469" t="s">
        <v>70</v>
      </c>
      <c r="D58" s="398">
        <v>43</v>
      </c>
      <c r="E58" s="398">
        <v>0</v>
      </c>
      <c r="F58" s="399">
        <v>1</v>
      </c>
      <c r="G58" s="398">
        <v>1</v>
      </c>
      <c r="H58" s="398">
        <v>0</v>
      </c>
      <c r="I58" s="398">
        <v>9</v>
      </c>
      <c r="J58" s="399">
        <v>0</v>
      </c>
      <c r="K58" s="399">
        <v>0</v>
      </c>
      <c r="L58" s="399">
        <v>0</v>
      </c>
      <c r="M58" s="399">
        <v>0</v>
      </c>
      <c r="N58" s="399">
        <v>0</v>
      </c>
      <c r="O58" s="399">
        <v>0</v>
      </c>
      <c r="P58" s="394">
        <f t="shared" si="1"/>
        <v>54</v>
      </c>
      <c r="Q58" s="395">
        <f t="shared" si="2"/>
        <v>0</v>
      </c>
      <c r="R58" s="394">
        <f t="shared" si="4"/>
        <v>54</v>
      </c>
      <c r="S58" s="400">
        <v>0</v>
      </c>
      <c r="T58" s="400">
        <v>0</v>
      </c>
      <c r="U58" s="397">
        <f t="shared" si="3"/>
        <v>0</v>
      </c>
    </row>
    <row r="59" spans="1:21" ht="22.5" hidden="1" outlineLevel="1">
      <c r="A59" s="683"/>
      <c r="B59" s="690" t="s">
        <v>71</v>
      </c>
      <c r="C59" s="469" t="s">
        <v>72</v>
      </c>
      <c r="D59" s="398">
        <v>31</v>
      </c>
      <c r="E59" s="398">
        <v>1</v>
      </c>
      <c r="F59" s="399">
        <v>0</v>
      </c>
      <c r="G59" s="398">
        <v>1</v>
      </c>
      <c r="H59" s="398">
        <v>2</v>
      </c>
      <c r="I59" s="398">
        <v>28</v>
      </c>
      <c r="J59" s="399">
        <v>0</v>
      </c>
      <c r="K59" s="399">
        <v>0</v>
      </c>
      <c r="L59" s="399">
        <v>0</v>
      </c>
      <c r="M59" s="399">
        <v>0</v>
      </c>
      <c r="N59" s="399">
        <v>0</v>
      </c>
      <c r="O59" s="399">
        <v>0</v>
      </c>
      <c r="P59" s="394">
        <f t="shared" si="1"/>
        <v>63</v>
      </c>
      <c r="Q59" s="395">
        <f t="shared" si="2"/>
        <v>0</v>
      </c>
      <c r="R59" s="394">
        <f t="shared" si="4"/>
        <v>63</v>
      </c>
      <c r="S59" s="400">
        <v>0</v>
      </c>
      <c r="T59" s="400">
        <v>0</v>
      </c>
      <c r="U59" s="397">
        <f t="shared" si="3"/>
        <v>0</v>
      </c>
    </row>
    <row r="60" spans="1:21" ht="22.5" hidden="1" outlineLevel="1">
      <c r="A60" s="683"/>
      <c r="B60" s="690"/>
      <c r="C60" s="469" t="s">
        <v>73</v>
      </c>
      <c r="D60" s="398">
        <v>517</v>
      </c>
      <c r="E60" s="398">
        <v>28</v>
      </c>
      <c r="F60" s="398">
        <v>20</v>
      </c>
      <c r="G60" s="398">
        <v>46</v>
      </c>
      <c r="H60" s="398">
        <v>12</v>
      </c>
      <c r="I60" s="398">
        <v>284</v>
      </c>
      <c r="J60" s="398">
        <v>2</v>
      </c>
      <c r="K60" s="399">
        <v>1</v>
      </c>
      <c r="L60" s="399">
        <v>1</v>
      </c>
      <c r="M60" s="399">
        <v>1</v>
      </c>
      <c r="N60" s="399">
        <v>0</v>
      </c>
      <c r="O60" s="398">
        <v>1</v>
      </c>
      <c r="P60" s="394">
        <f t="shared" si="1"/>
        <v>907</v>
      </c>
      <c r="Q60" s="395">
        <f t="shared" si="2"/>
        <v>6</v>
      </c>
      <c r="R60" s="394">
        <f t="shared" si="4"/>
        <v>913</v>
      </c>
      <c r="S60" s="400">
        <v>0</v>
      </c>
      <c r="T60" s="400">
        <v>0</v>
      </c>
      <c r="U60" s="397">
        <f t="shared" si="3"/>
        <v>0</v>
      </c>
    </row>
    <row r="61" spans="1:21" ht="14.1" customHeight="1" collapsed="1">
      <c r="A61" s="682" t="s">
        <v>74</v>
      </c>
      <c r="B61" s="682"/>
      <c r="C61" s="682"/>
      <c r="D61" s="248">
        <f t="shared" ref="D61:T61" si="11">SUM(D62:D71)</f>
        <v>846</v>
      </c>
      <c r="E61" s="248">
        <f t="shared" si="11"/>
        <v>24</v>
      </c>
      <c r="F61" s="248">
        <f t="shared" si="11"/>
        <v>29</v>
      </c>
      <c r="G61" s="248">
        <f t="shared" si="11"/>
        <v>72</v>
      </c>
      <c r="H61" s="248">
        <f t="shared" si="11"/>
        <v>14</v>
      </c>
      <c r="I61" s="248">
        <f t="shared" si="11"/>
        <v>553</v>
      </c>
      <c r="J61" s="248">
        <f t="shared" si="11"/>
        <v>9</v>
      </c>
      <c r="K61" s="248">
        <f t="shared" si="11"/>
        <v>0</v>
      </c>
      <c r="L61" s="248">
        <f t="shared" si="11"/>
        <v>0</v>
      </c>
      <c r="M61" s="248">
        <f t="shared" si="11"/>
        <v>4</v>
      </c>
      <c r="N61" s="248">
        <f t="shared" si="11"/>
        <v>0</v>
      </c>
      <c r="O61" s="248">
        <f t="shared" si="11"/>
        <v>6</v>
      </c>
      <c r="P61" s="249">
        <f t="shared" si="1"/>
        <v>1538</v>
      </c>
      <c r="Q61" s="249">
        <f t="shared" si="2"/>
        <v>19</v>
      </c>
      <c r="R61" s="249">
        <f t="shared" si="4"/>
        <v>1557</v>
      </c>
      <c r="S61" s="249">
        <f t="shared" si="11"/>
        <v>2</v>
      </c>
      <c r="T61" s="249">
        <f t="shared" si="11"/>
        <v>0</v>
      </c>
      <c r="U61" s="249">
        <f t="shared" si="3"/>
        <v>2</v>
      </c>
    </row>
    <row r="62" spans="1:21" ht="33.75" hidden="1" outlineLevel="1">
      <c r="A62" s="683" t="s">
        <v>74</v>
      </c>
      <c r="B62" s="690" t="s">
        <v>75</v>
      </c>
      <c r="C62" s="469" t="s">
        <v>76</v>
      </c>
      <c r="D62" s="398">
        <v>487</v>
      </c>
      <c r="E62" s="398">
        <v>11</v>
      </c>
      <c r="F62" s="398">
        <v>13</v>
      </c>
      <c r="G62" s="398">
        <v>42</v>
      </c>
      <c r="H62" s="398">
        <v>8</v>
      </c>
      <c r="I62" s="398">
        <v>373</v>
      </c>
      <c r="J62" s="398">
        <v>3</v>
      </c>
      <c r="K62" s="399">
        <v>0</v>
      </c>
      <c r="L62" s="399">
        <v>0</v>
      </c>
      <c r="M62" s="399">
        <v>4</v>
      </c>
      <c r="N62" s="399">
        <v>0</v>
      </c>
      <c r="O62" s="398">
        <v>5</v>
      </c>
      <c r="P62" s="394">
        <f t="shared" si="1"/>
        <v>934</v>
      </c>
      <c r="Q62" s="395">
        <f t="shared" si="2"/>
        <v>12</v>
      </c>
      <c r="R62" s="394">
        <f t="shared" si="4"/>
        <v>946</v>
      </c>
      <c r="S62" s="400">
        <v>1</v>
      </c>
      <c r="T62" s="400">
        <v>0</v>
      </c>
      <c r="U62" s="397">
        <f t="shared" si="3"/>
        <v>1</v>
      </c>
    </row>
    <row r="63" spans="1:21" ht="22.5" hidden="1" outlineLevel="1">
      <c r="A63" s="683"/>
      <c r="B63" s="690"/>
      <c r="C63" s="469" t="s">
        <v>77</v>
      </c>
      <c r="D63" s="398">
        <v>58</v>
      </c>
      <c r="E63" s="398">
        <v>2</v>
      </c>
      <c r="F63" s="398">
        <v>4</v>
      </c>
      <c r="G63" s="398">
        <v>5</v>
      </c>
      <c r="H63" s="399">
        <v>1</v>
      </c>
      <c r="I63" s="398">
        <v>57</v>
      </c>
      <c r="J63" s="398">
        <v>0</v>
      </c>
      <c r="K63" s="399">
        <v>0</v>
      </c>
      <c r="L63" s="399">
        <v>0</v>
      </c>
      <c r="M63" s="399">
        <v>0</v>
      </c>
      <c r="N63" s="399">
        <v>0</v>
      </c>
      <c r="O63" s="399">
        <v>0</v>
      </c>
      <c r="P63" s="394">
        <f t="shared" si="1"/>
        <v>127</v>
      </c>
      <c r="Q63" s="395">
        <f t="shared" si="2"/>
        <v>0</v>
      </c>
      <c r="R63" s="394">
        <f t="shared" si="4"/>
        <v>127</v>
      </c>
      <c r="S63" s="400">
        <v>1</v>
      </c>
      <c r="T63" s="400">
        <v>0</v>
      </c>
      <c r="U63" s="397">
        <f t="shared" si="3"/>
        <v>1</v>
      </c>
    </row>
    <row r="64" spans="1:21" ht="22.5" hidden="1" outlineLevel="1">
      <c r="A64" s="683"/>
      <c r="B64" s="690" t="s">
        <v>78</v>
      </c>
      <c r="C64" s="469" t="s">
        <v>79</v>
      </c>
      <c r="D64" s="398">
        <v>74</v>
      </c>
      <c r="E64" s="398">
        <v>0</v>
      </c>
      <c r="F64" s="398">
        <v>4</v>
      </c>
      <c r="G64" s="398">
        <v>8</v>
      </c>
      <c r="H64" s="398">
        <v>2</v>
      </c>
      <c r="I64" s="398">
        <v>10</v>
      </c>
      <c r="J64" s="398">
        <v>3</v>
      </c>
      <c r="K64" s="399">
        <v>0</v>
      </c>
      <c r="L64" s="399">
        <v>0</v>
      </c>
      <c r="M64" s="399">
        <v>0</v>
      </c>
      <c r="N64" s="399">
        <v>0</v>
      </c>
      <c r="O64" s="398">
        <v>1</v>
      </c>
      <c r="P64" s="394">
        <f t="shared" si="1"/>
        <v>98</v>
      </c>
      <c r="Q64" s="395">
        <f t="shared" si="2"/>
        <v>4</v>
      </c>
      <c r="R64" s="394">
        <f t="shared" si="4"/>
        <v>102</v>
      </c>
      <c r="S64" s="400">
        <v>0</v>
      </c>
      <c r="T64" s="400">
        <v>0</v>
      </c>
      <c r="U64" s="397">
        <f t="shared" si="3"/>
        <v>0</v>
      </c>
    </row>
    <row r="65" spans="1:21" hidden="1" outlineLevel="1">
      <c r="A65" s="683"/>
      <c r="B65" s="690"/>
      <c r="C65" s="469" t="s">
        <v>80</v>
      </c>
      <c r="D65" s="399">
        <v>0</v>
      </c>
      <c r="E65" s="399">
        <v>0</v>
      </c>
      <c r="F65" s="399">
        <v>0</v>
      </c>
      <c r="G65" s="399">
        <v>0</v>
      </c>
      <c r="H65" s="399">
        <v>0</v>
      </c>
      <c r="I65" s="399"/>
      <c r="J65" s="399">
        <v>0</v>
      </c>
      <c r="K65" s="399">
        <v>0</v>
      </c>
      <c r="L65" s="399">
        <v>0</v>
      </c>
      <c r="M65" s="399">
        <v>0</v>
      </c>
      <c r="N65" s="399">
        <v>0</v>
      </c>
      <c r="O65" s="399">
        <v>0</v>
      </c>
      <c r="P65" s="394">
        <f t="shared" si="1"/>
        <v>0</v>
      </c>
      <c r="Q65" s="395">
        <f t="shared" si="2"/>
        <v>0</v>
      </c>
      <c r="R65" s="394">
        <f t="shared" si="4"/>
        <v>0</v>
      </c>
      <c r="S65" s="400">
        <v>0</v>
      </c>
      <c r="T65" s="400">
        <v>0</v>
      </c>
      <c r="U65" s="397">
        <f t="shared" si="3"/>
        <v>0</v>
      </c>
    </row>
    <row r="66" spans="1:21" hidden="1" outlineLevel="1">
      <c r="A66" s="683"/>
      <c r="B66" s="690"/>
      <c r="C66" s="469" t="s">
        <v>81</v>
      </c>
      <c r="D66" s="398">
        <v>11</v>
      </c>
      <c r="E66" s="399">
        <v>1</v>
      </c>
      <c r="F66" s="399">
        <v>0</v>
      </c>
      <c r="G66" s="398">
        <v>1</v>
      </c>
      <c r="H66" s="399">
        <v>0</v>
      </c>
      <c r="I66" s="398">
        <v>1</v>
      </c>
      <c r="J66" s="398">
        <v>0</v>
      </c>
      <c r="K66" s="399">
        <v>0</v>
      </c>
      <c r="L66" s="399">
        <v>0</v>
      </c>
      <c r="M66" s="399">
        <v>0</v>
      </c>
      <c r="N66" s="399">
        <v>0</v>
      </c>
      <c r="O66" s="399">
        <v>0</v>
      </c>
      <c r="P66" s="394">
        <f t="shared" si="1"/>
        <v>14</v>
      </c>
      <c r="Q66" s="395">
        <f t="shared" si="2"/>
        <v>0</v>
      </c>
      <c r="R66" s="394">
        <f t="shared" si="4"/>
        <v>14</v>
      </c>
      <c r="S66" s="400">
        <v>0</v>
      </c>
      <c r="T66" s="400">
        <v>0</v>
      </c>
      <c r="U66" s="397">
        <f t="shared" si="3"/>
        <v>0</v>
      </c>
    </row>
    <row r="67" spans="1:21" hidden="1" outlineLevel="1">
      <c r="A67" s="683"/>
      <c r="B67" s="690"/>
      <c r="C67" s="469" t="s">
        <v>82</v>
      </c>
      <c r="D67" s="399">
        <v>0</v>
      </c>
      <c r="E67" s="399">
        <v>0</v>
      </c>
      <c r="F67" s="399">
        <v>0</v>
      </c>
      <c r="G67" s="399">
        <v>0</v>
      </c>
      <c r="H67" s="399">
        <v>0</v>
      </c>
      <c r="I67" s="398"/>
      <c r="J67" s="399">
        <v>0</v>
      </c>
      <c r="K67" s="399">
        <v>0</v>
      </c>
      <c r="L67" s="399">
        <v>0</v>
      </c>
      <c r="M67" s="399">
        <v>0</v>
      </c>
      <c r="N67" s="399">
        <v>0</v>
      </c>
      <c r="O67" s="399">
        <v>0</v>
      </c>
      <c r="P67" s="394">
        <f t="shared" si="1"/>
        <v>0</v>
      </c>
      <c r="Q67" s="395">
        <f t="shared" si="2"/>
        <v>0</v>
      </c>
      <c r="R67" s="394">
        <f t="shared" si="4"/>
        <v>0</v>
      </c>
      <c r="S67" s="400">
        <v>0</v>
      </c>
      <c r="T67" s="400">
        <v>0</v>
      </c>
      <c r="U67" s="397">
        <f t="shared" si="3"/>
        <v>0</v>
      </c>
    </row>
    <row r="68" spans="1:21" hidden="1" outlineLevel="1">
      <c r="A68" s="683"/>
      <c r="B68" s="690"/>
      <c r="C68" s="469" t="s">
        <v>83</v>
      </c>
      <c r="D68" s="399">
        <v>0</v>
      </c>
      <c r="E68" s="399">
        <v>2</v>
      </c>
      <c r="F68" s="399">
        <v>0</v>
      </c>
      <c r="G68" s="399">
        <v>0</v>
      </c>
      <c r="H68" s="399">
        <v>0</v>
      </c>
      <c r="I68" s="398"/>
      <c r="J68" s="399">
        <v>0</v>
      </c>
      <c r="K68" s="399">
        <v>0</v>
      </c>
      <c r="L68" s="399">
        <v>0</v>
      </c>
      <c r="M68" s="399">
        <v>0</v>
      </c>
      <c r="N68" s="399">
        <v>0</v>
      </c>
      <c r="O68" s="399">
        <v>0</v>
      </c>
      <c r="P68" s="394">
        <f t="shared" si="1"/>
        <v>2</v>
      </c>
      <c r="Q68" s="395">
        <f t="shared" si="2"/>
        <v>0</v>
      </c>
      <c r="R68" s="394">
        <f t="shared" si="4"/>
        <v>2</v>
      </c>
      <c r="S68" s="400">
        <v>0</v>
      </c>
      <c r="T68" s="400">
        <v>0</v>
      </c>
      <c r="U68" s="397">
        <f t="shared" si="3"/>
        <v>0</v>
      </c>
    </row>
    <row r="69" spans="1:21" ht="22.5" hidden="1" outlineLevel="1">
      <c r="A69" s="683"/>
      <c r="B69" s="690"/>
      <c r="C69" s="469" t="s">
        <v>84</v>
      </c>
      <c r="D69" s="398">
        <v>4</v>
      </c>
      <c r="E69" s="399">
        <v>0</v>
      </c>
      <c r="F69" s="398">
        <v>0</v>
      </c>
      <c r="G69" s="399">
        <v>0</v>
      </c>
      <c r="H69" s="399">
        <v>0</v>
      </c>
      <c r="I69" s="398">
        <v>1</v>
      </c>
      <c r="J69" s="398">
        <v>0</v>
      </c>
      <c r="K69" s="399">
        <v>0</v>
      </c>
      <c r="L69" s="399">
        <v>0</v>
      </c>
      <c r="M69" s="399">
        <v>0</v>
      </c>
      <c r="N69" s="399">
        <v>0</v>
      </c>
      <c r="O69" s="399">
        <v>0</v>
      </c>
      <c r="P69" s="394">
        <f t="shared" si="1"/>
        <v>5</v>
      </c>
      <c r="Q69" s="395">
        <f t="shared" si="2"/>
        <v>0</v>
      </c>
      <c r="R69" s="394">
        <f t="shared" si="4"/>
        <v>5</v>
      </c>
      <c r="S69" s="400">
        <v>0</v>
      </c>
      <c r="T69" s="400">
        <v>0</v>
      </c>
      <c r="U69" s="397">
        <f t="shared" si="3"/>
        <v>0</v>
      </c>
    </row>
    <row r="70" spans="1:21" ht="22.5" hidden="1" outlineLevel="1">
      <c r="A70" s="683"/>
      <c r="B70" s="690"/>
      <c r="C70" s="469" t="s">
        <v>85</v>
      </c>
      <c r="D70" s="398">
        <v>0</v>
      </c>
      <c r="E70" s="398">
        <v>0</v>
      </c>
      <c r="F70" s="398">
        <v>0</v>
      </c>
      <c r="G70" s="398">
        <v>0</v>
      </c>
      <c r="H70" s="399">
        <v>0</v>
      </c>
      <c r="I70" s="398">
        <v>3</v>
      </c>
      <c r="J70" s="399">
        <v>0</v>
      </c>
      <c r="K70" s="398">
        <v>0</v>
      </c>
      <c r="L70" s="399">
        <v>0</v>
      </c>
      <c r="M70" s="399">
        <v>0</v>
      </c>
      <c r="N70" s="399">
        <v>0</v>
      </c>
      <c r="O70" s="398">
        <v>0</v>
      </c>
      <c r="P70" s="394">
        <f t="shared" si="1"/>
        <v>3</v>
      </c>
      <c r="Q70" s="395">
        <f t="shared" si="2"/>
        <v>0</v>
      </c>
      <c r="R70" s="394">
        <f t="shared" si="4"/>
        <v>3</v>
      </c>
      <c r="S70" s="400">
        <v>0</v>
      </c>
      <c r="T70" s="400">
        <v>0</v>
      </c>
      <c r="U70" s="397">
        <f t="shared" si="3"/>
        <v>0</v>
      </c>
    </row>
    <row r="71" spans="1:21" ht="22.5" hidden="1" outlineLevel="1">
      <c r="A71" s="683"/>
      <c r="B71" s="690"/>
      <c r="C71" s="469" t="s">
        <v>86</v>
      </c>
      <c r="D71" s="398">
        <v>212</v>
      </c>
      <c r="E71" s="398">
        <v>8</v>
      </c>
      <c r="F71" s="398">
        <v>8</v>
      </c>
      <c r="G71" s="398">
        <v>16</v>
      </c>
      <c r="H71" s="398">
        <v>3</v>
      </c>
      <c r="I71" s="398">
        <v>108</v>
      </c>
      <c r="J71" s="398">
        <v>3</v>
      </c>
      <c r="K71" s="399">
        <v>0</v>
      </c>
      <c r="L71" s="398">
        <v>0</v>
      </c>
      <c r="M71" s="399">
        <v>0</v>
      </c>
      <c r="N71" s="398">
        <v>0</v>
      </c>
      <c r="O71" s="399">
        <v>0</v>
      </c>
      <c r="P71" s="394">
        <f t="shared" ref="P71:P134" si="12">SUM(D71:I71)</f>
        <v>355</v>
      </c>
      <c r="Q71" s="395">
        <f t="shared" ref="Q71:Q134" si="13">SUM(J71:O71)</f>
        <v>3</v>
      </c>
      <c r="R71" s="394">
        <f t="shared" si="4"/>
        <v>358</v>
      </c>
      <c r="S71" s="400">
        <v>0</v>
      </c>
      <c r="T71" s="400">
        <v>0</v>
      </c>
      <c r="U71" s="397">
        <f t="shared" ref="U71:U134" si="14">+T71+S71</f>
        <v>0</v>
      </c>
    </row>
    <row r="72" spans="1:21" ht="14.1" customHeight="1" collapsed="1">
      <c r="A72" s="682" t="s">
        <v>87</v>
      </c>
      <c r="B72" s="682"/>
      <c r="C72" s="682"/>
      <c r="D72" s="248">
        <f t="shared" ref="D72:T72" si="15">SUM(D73:D74)</f>
        <v>114</v>
      </c>
      <c r="E72" s="248">
        <f t="shared" si="15"/>
        <v>11</v>
      </c>
      <c r="F72" s="248">
        <f t="shared" si="15"/>
        <v>19</v>
      </c>
      <c r="G72" s="248">
        <f t="shared" si="15"/>
        <v>21</v>
      </c>
      <c r="H72" s="248">
        <f t="shared" si="15"/>
        <v>6</v>
      </c>
      <c r="I72" s="248">
        <f t="shared" si="15"/>
        <v>97</v>
      </c>
      <c r="J72" s="248">
        <f t="shared" si="15"/>
        <v>3</v>
      </c>
      <c r="K72" s="248">
        <f t="shared" si="15"/>
        <v>0</v>
      </c>
      <c r="L72" s="248">
        <f t="shared" si="15"/>
        <v>0</v>
      </c>
      <c r="M72" s="248">
        <f t="shared" si="15"/>
        <v>0</v>
      </c>
      <c r="N72" s="248">
        <f t="shared" si="15"/>
        <v>0</v>
      </c>
      <c r="O72" s="248">
        <f t="shared" si="15"/>
        <v>0</v>
      </c>
      <c r="P72" s="249">
        <f t="shared" si="12"/>
        <v>268</v>
      </c>
      <c r="Q72" s="249">
        <f t="shared" si="13"/>
        <v>3</v>
      </c>
      <c r="R72" s="249">
        <f t="shared" ref="R72:R135" si="16">+Q72+P72</f>
        <v>271</v>
      </c>
      <c r="S72" s="249">
        <f t="shared" si="15"/>
        <v>0</v>
      </c>
      <c r="T72" s="249">
        <f t="shared" si="15"/>
        <v>0</v>
      </c>
      <c r="U72" s="249">
        <f t="shared" si="14"/>
        <v>0</v>
      </c>
    </row>
    <row r="73" spans="1:21" ht="45" hidden="1" outlineLevel="1">
      <c r="A73" s="683" t="s">
        <v>87</v>
      </c>
      <c r="B73" s="469" t="s">
        <v>88</v>
      </c>
      <c r="C73" s="469" t="s">
        <v>89</v>
      </c>
      <c r="D73" s="398">
        <v>25</v>
      </c>
      <c r="E73" s="398">
        <v>1</v>
      </c>
      <c r="F73" s="398">
        <v>2</v>
      </c>
      <c r="G73" s="398">
        <v>9</v>
      </c>
      <c r="H73" s="399">
        <v>1</v>
      </c>
      <c r="I73" s="398">
        <v>19</v>
      </c>
      <c r="J73" s="399">
        <v>0</v>
      </c>
      <c r="K73" s="399">
        <v>0</v>
      </c>
      <c r="L73" s="399">
        <v>0</v>
      </c>
      <c r="M73" s="399">
        <v>0</v>
      </c>
      <c r="N73" s="399">
        <v>0</v>
      </c>
      <c r="O73" s="399">
        <v>0</v>
      </c>
      <c r="P73" s="394">
        <f t="shared" si="12"/>
        <v>57</v>
      </c>
      <c r="Q73" s="395">
        <f t="shared" si="13"/>
        <v>0</v>
      </c>
      <c r="R73" s="394">
        <f t="shared" si="16"/>
        <v>57</v>
      </c>
      <c r="S73" s="400">
        <v>0</v>
      </c>
      <c r="T73" s="400">
        <v>0</v>
      </c>
      <c r="U73" s="397">
        <f t="shared" si="14"/>
        <v>0</v>
      </c>
    </row>
    <row r="74" spans="1:21" ht="45" hidden="1" outlineLevel="1">
      <c r="A74" s="683"/>
      <c r="B74" s="469" t="s">
        <v>90</v>
      </c>
      <c r="C74" s="469" t="s">
        <v>91</v>
      </c>
      <c r="D74" s="398">
        <v>89</v>
      </c>
      <c r="E74" s="399">
        <v>10</v>
      </c>
      <c r="F74" s="398">
        <v>17</v>
      </c>
      <c r="G74" s="398">
        <v>12</v>
      </c>
      <c r="H74" s="398">
        <v>5</v>
      </c>
      <c r="I74" s="398">
        <v>78</v>
      </c>
      <c r="J74" s="399">
        <v>3</v>
      </c>
      <c r="K74" s="399">
        <v>0</v>
      </c>
      <c r="L74" s="399">
        <v>0</v>
      </c>
      <c r="M74" s="399">
        <v>0</v>
      </c>
      <c r="N74" s="399">
        <v>0</v>
      </c>
      <c r="O74" s="399">
        <v>0</v>
      </c>
      <c r="P74" s="394">
        <f t="shared" si="12"/>
        <v>211</v>
      </c>
      <c r="Q74" s="395">
        <f t="shared" si="13"/>
        <v>3</v>
      </c>
      <c r="R74" s="394">
        <f t="shared" si="16"/>
        <v>214</v>
      </c>
      <c r="S74" s="400">
        <v>0</v>
      </c>
      <c r="T74" s="400">
        <v>0</v>
      </c>
      <c r="U74" s="397">
        <f t="shared" si="14"/>
        <v>0</v>
      </c>
    </row>
    <row r="75" spans="1:21" ht="14.1" customHeight="1" collapsed="1">
      <c r="A75" s="682" t="s">
        <v>92</v>
      </c>
      <c r="B75" s="682"/>
      <c r="C75" s="682"/>
      <c r="D75" s="248">
        <f t="shared" ref="D75:T75" si="17">SUM(D76:D101)</f>
        <v>4067</v>
      </c>
      <c r="E75" s="248">
        <f t="shared" si="17"/>
        <v>215</v>
      </c>
      <c r="F75" s="248">
        <f t="shared" si="17"/>
        <v>285</v>
      </c>
      <c r="G75" s="248">
        <f t="shared" si="17"/>
        <v>440</v>
      </c>
      <c r="H75" s="248">
        <f t="shared" si="17"/>
        <v>131</v>
      </c>
      <c r="I75" s="248">
        <f t="shared" si="17"/>
        <v>2518</v>
      </c>
      <c r="J75" s="248">
        <f t="shared" si="17"/>
        <v>1864</v>
      </c>
      <c r="K75" s="248">
        <f t="shared" si="17"/>
        <v>119</v>
      </c>
      <c r="L75" s="248">
        <f t="shared" si="17"/>
        <v>148</v>
      </c>
      <c r="M75" s="248">
        <f t="shared" si="17"/>
        <v>202</v>
      </c>
      <c r="N75" s="248">
        <f t="shared" si="17"/>
        <v>44</v>
      </c>
      <c r="O75" s="248">
        <f t="shared" si="17"/>
        <v>938</v>
      </c>
      <c r="P75" s="249">
        <f t="shared" si="12"/>
        <v>7656</v>
      </c>
      <c r="Q75" s="249">
        <f t="shared" si="13"/>
        <v>3315</v>
      </c>
      <c r="R75" s="249">
        <f t="shared" si="16"/>
        <v>10971</v>
      </c>
      <c r="S75" s="249">
        <f t="shared" si="17"/>
        <v>2</v>
      </c>
      <c r="T75" s="249">
        <f t="shared" si="17"/>
        <v>0</v>
      </c>
      <c r="U75" s="249">
        <f t="shared" si="14"/>
        <v>2</v>
      </c>
    </row>
    <row r="76" spans="1:21" hidden="1" outlineLevel="1">
      <c r="A76" s="683" t="s">
        <v>92</v>
      </c>
      <c r="B76" s="690" t="s">
        <v>93</v>
      </c>
      <c r="C76" s="469" t="s">
        <v>94</v>
      </c>
      <c r="D76" s="398">
        <v>165</v>
      </c>
      <c r="E76" s="398">
        <v>10</v>
      </c>
      <c r="F76" s="398">
        <v>19</v>
      </c>
      <c r="G76" s="398">
        <v>28</v>
      </c>
      <c r="H76" s="398">
        <v>13</v>
      </c>
      <c r="I76" s="398">
        <v>139</v>
      </c>
      <c r="J76" s="398">
        <v>51</v>
      </c>
      <c r="K76" s="398">
        <v>7</v>
      </c>
      <c r="L76" s="398">
        <v>8</v>
      </c>
      <c r="M76" s="398">
        <v>9</v>
      </c>
      <c r="N76" s="398">
        <v>4</v>
      </c>
      <c r="O76" s="398">
        <v>20</v>
      </c>
      <c r="P76" s="394">
        <f t="shared" si="12"/>
        <v>374</v>
      </c>
      <c r="Q76" s="395">
        <f t="shared" si="13"/>
        <v>99</v>
      </c>
      <c r="R76" s="394">
        <f t="shared" si="16"/>
        <v>473</v>
      </c>
      <c r="S76" s="400">
        <v>1</v>
      </c>
      <c r="T76" s="400">
        <v>0</v>
      </c>
      <c r="U76" s="397">
        <f t="shared" si="14"/>
        <v>1</v>
      </c>
    </row>
    <row r="77" spans="1:21" ht="22.5" hidden="1" outlineLevel="1">
      <c r="A77" s="683"/>
      <c r="B77" s="690"/>
      <c r="C77" s="469" t="s">
        <v>95</v>
      </c>
      <c r="D77" s="398">
        <v>450</v>
      </c>
      <c r="E77" s="398">
        <v>32</v>
      </c>
      <c r="F77" s="398">
        <v>36</v>
      </c>
      <c r="G77" s="398">
        <v>68</v>
      </c>
      <c r="H77" s="398">
        <v>16</v>
      </c>
      <c r="I77" s="398">
        <v>242</v>
      </c>
      <c r="J77" s="398">
        <v>290</v>
      </c>
      <c r="K77" s="398">
        <v>19</v>
      </c>
      <c r="L77" s="398">
        <v>26</v>
      </c>
      <c r="M77" s="398">
        <v>52</v>
      </c>
      <c r="N77" s="398">
        <v>10</v>
      </c>
      <c r="O77" s="398">
        <v>150</v>
      </c>
      <c r="P77" s="394">
        <f t="shared" si="12"/>
        <v>844</v>
      </c>
      <c r="Q77" s="395">
        <f t="shared" si="13"/>
        <v>547</v>
      </c>
      <c r="R77" s="394">
        <f t="shared" si="16"/>
        <v>1391</v>
      </c>
      <c r="S77" s="400">
        <v>0</v>
      </c>
      <c r="T77" s="400">
        <v>0</v>
      </c>
      <c r="U77" s="397">
        <f t="shared" si="14"/>
        <v>0</v>
      </c>
    </row>
    <row r="78" spans="1:21" ht="22.5" hidden="1" outlineLevel="1">
      <c r="A78" s="683"/>
      <c r="B78" s="690"/>
      <c r="C78" s="469" t="s">
        <v>96</v>
      </c>
      <c r="D78" s="398">
        <v>148</v>
      </c>
      <c r="E78" s="398">
        <v>28</v>
      </c>
      <c r="F78" s="398">
        <v>24</v>
      </c>
      <c r="G78" s="398">
        <v>22</v>
      </c>
      <c r="H78" s="398">
        <v>11</v>
      </c>
      <c r="I78" s="398">
        <v>123</v>
      </c>
      <c r="J78" s="398">
        <v>59</v>
      </c>
      <c r="K78" s="398">
        <v>9</v>
      </c>
      <c r="L78" s="398">
        <v>9</v>
      </c>
      <c r="M78" s="398">
        <v>6</v>
      </c>
      <c r="N78" s="399">
        <v>1</v>
      </c>
      <c r="O78" s="398">
        <v>34</v>
      </c>
      <c r="P78" s="394">
        <f t="shared" si="12"/>
        <v>356</v>
      </c>
      <c r="Q78" s="395">
        <f t="shared" si="13"/>
        <v>118</v>
      </c>
      <c r="R78" s="394">
        <f t="shared" si="16"/>
        <v>474</v>
      </c>
      <c r="S78" s="400">
        <v>0</v>
      </c>
      <c r="T78" s="400">
        <v>0</v>
      </c>
      <c r="U78" s="397">
        <f t="shared" si="14"/>
        <v>0</v>
      </c>
    </row>
    <row r="79" spans="1:21" ht="56.25" hidden="1" outlineLevel="1">
      <c r="A79" s="683"/>
      <c r="B79" s="469" t="s">
        <v>97</v>
      </c>
      <c r="C79" s="469" t="s">
        <v>98</v>
      </c>
      <c r="D79" s="398">
        <v>27</v>
      </c>
      <c r="E79" s="398">
        <v>2</v>
      </c>
      <c r="F79" s="398">
        <v>2</v>
      </c>
      <c r="G79" s="398">
        <v>7</v>
      </c>
      <c r="H79" s="399">
        <v>0</v>
      </c>
      <c r="I79" s="398">
        <v>18</v>
      </c>
      <c r="J79" s="398">
        <v>56</v>
      </c>
      <c r="K79" s="398">
        <v>6</v>
      </c>
      <c r="L79" s="398">
        <v>5</v>
      </c>
      <c r="M79" s="398">
        <v>11</v>
      </c>
      <c r="N79" s="399">
        <v>2</v>
      </c>
      <c r="O79" s="398">
        <v>42</v>
      </c>
      <c r="P79" s="394">
        <f t="shared" si="12"/>
        <v>56</v>
      </c>
      <c r="Q79" s="395">
        <f t="shared" si="13"/>
        <v>122</v>
      </c>
      <c r="R79" s="394">
        <f t="shared" si="16"/>
        <v>178</v>
      </c>
      <c r="S79" s="400">
        <v>0</v>
      </c>
      <c r="T79" s="400">
        <v>0</v>
      </c>
      <c r="U79" s="397">
        <f t="shared" si="14"/>
        <v>0</v>
      </c>
    </row>
    <row r="80" spans="1:21" hidden="1" outlineLevel="1">
      <c r="A80" s="683"/>
      <c r="B80" s="690" t="s">
        <v>99</v>
      </c>
      <c r="C80" s="469" t="s">
        <v>100</v>
      </c>
      <c r="D80" s="398">
        <v>29</v>
      </c>
      <c r="E80" s="399">
        <v>1</v>
      </c>
      <c r="F80" s="399">
        <v>3</v>
      </c>
      <c r="G80" s="399">
        <v>4</v>
      </c>
      <c r="H80" s="398">
        <v>2</v>
      </c>
      <c r="I80" s="398">
        <v>21</v>
      </c>
      <c r="J80" s="398">
        <v>16</v>
      </c>
      <c r="K80" s="399">
        <v>2</v>
      </c>
      <c r="L80" s="399">
        <v>1</v>
      </c>
      <c r="M80" s="399">
        <v>0</v>
      </c>
      <c r="N80" s="399">
        <v>1</v>
      </c>
      <c r="O80" s="398">
        <v>14</v>
      </c>
      <c r="P80" s="394">
        <f t="shared" si="12"/>
        <v>60</v>
      </c>
      <c r="Q80" s="395">
        <f t="shared" si="13"/>
        <v>34</v>
      </c>
      <c r="R80" s="394">
        <f t="shared" si="16"/>
        <v>94</v>
      </c>
      <c r="S80" s="400">
        <v>0</v>
      </c>
      <c r="T80" s="400">
        <v>0</v>
      </c>
      <c r="U80" s="397">
        <f t="shared" si="14"/>
        <v>0</v>
      </c>
    </row>
    <row r="81" spans="1:21" hidden="1" outlineLevel="1">
      <c r="A81" s="683"/>
      <c r="B81" s="690"/>
      <c r="C81" s="469" t="s">
        <v>101</v>
      </c>
      <c r="D81" s="398">
        <v>55</v>
      </c>
      <c r="E81" s="398">
        <v>3</v>
      </c>
      <c r="F81" s="398">
        <v>5</v>
      </c>
      <c r="G81" s="398">
        <v>3</v>
      </c>
      <c r="H81" s="399">
        <v>2</v>
      </c>
      <c r="I81" s="398">
        <v>37</v>
      </c>
      <c r="J81" s="398">
        <v>16</v>
      </c>
      <c r="K81" s="399">
        <v>0</v>
      </c>
      <c r="L81" s="398">
        <v>0</v>
      </c>
      <c r="M81" s="398">
        <v>1</v>
      </c>
      <c r="N81" s="399">
        <v>0</v>
      </c>
      <c r="O81" s="398">
        <v>5</v>
      </c>
      <c r="P81" s="394">
        <f t="shared" si="12"/>
        <v>105</v>
      </c>
      <c r="Q81" s="395">
        <f t="shared" si="13"/>
        <v>22</v>
      </c>
      <c r="R81" s="394">
        <f t="shared" si="16"/>
        <v>127</v>
      </c>
      <c r="S81" s="400">
        <v>0</v>
      </c>
      <c r="T81" s="400">
        <v>0</v>
      </c>
      <c r="U81" s="397">
        <f t="shared" si="14"/>
        <v>0</v>
      </c>
    </row>
    <row r="82" spans="1:21" ht="22.5" hidden="1" outlineLevel="1">
      <c r="A82" s="683"/>
      <c r="B82" s="690"/>
      <c r="C82" s="469" t="s">
        <v>102</v>
      </c>
      <c r="D82" s="398">
        <v>211</v>
      </c>
      <c r="E82" s="398">
        <v>9</v>
      </c>
      <c r="F82" s="398">
        <v>21</v>
      </c>
      <c r="G82" s="398">
        <v>22</v>
      </c>
      <c r="H82" s="398">
        <v>3</v>
      </c>
      <c r="I82" s="398">
        <v>96</v>
      </c>
      <c r="J82" s="398">
        <v>314</v>
      </c>
      <c r="K82" s="398">
        <v>30</v>
      </c>
      <c r="L82" s="398">
        <v>22</v>
      </c>
      <c r="M82" s="398">
        <v>30</v>
      </c>
      <c r="N82" s="398">
        <v>3</v>
      </c>
      <c r="O82" s="398">
        <v>139</v>
      </c>
      <c r="P82" s="394">
        <f t="shared" si="12"/>
        <v>362</v>
      </c>
      <c r="Q82" s="395">
        <f t="shared" si="13"/>
        <v>538</v>
      </c>
      <c r="R82" s="394">
        <f t="shared" si="16"/>
        <v>900</v>
      </c>
      <c r="S82" s="400">
        <v>0</v>
      </c>
      <c r="T82" s="400">
        <v>0</v>
      </c>
      <c r="U82" s="397">
        <f t="shared" si="14"/>
        <v>0</v>
      </c>
    </row>
    <row r="83" spans="1:21" hidden="1" outlineLevel="1">
      <c r="A83" s="683"/>
      <c r="B83" s="690" t="s">
        <v>103</v>
      </c>
      <c r="C83" s="469" t="s">
        <v>104</v>
      </c>
      <c r="D83" s="398">
        <v>109</v>
      </c>
      <c r="E83" s="398">
        <v>4</v>
      </c>
      <c r="F83" s="398">
        <v>6</v>
      </c>
      <c r="G83" s="398">
        <v>11</v>
      </c>
      <c r="H83" s="398">
        <v>5</v>
      </c>
      <c r="I83" s="398">
        <v>100</v>
      </c>
      <c r="J83" s="398">
        <v>16</v>
      </c>
      <c r="K83" s="399">
        <v>1</v>
      </c>
      <c r="L83" s="399">
        <v>4</v>
      </c>
      <c r="M83" s="398">
        <v>1</v>
      </c>
      <c r="N83" s="398">
        <v>0</v>
      </c>
      <c r="O83" s="398">
        <v>8</v>
      </c>
      <c r="P83" s="394">
        <f t="shared" si="12"/>
        <v>235</v>
      </c>
      <c r="Q83" s="395">
        <f t="shared" si="13"/>
        <v>30</v>
      </c>
      <c r="R83" s="394">
        <f t="shared" si="16"/>
        <v>265</v>
      </c>
      <c r="S83" s="400">
        <v>0</v>
      </c>
      <c r="T83" s="400">
        <v>0</v>
      </c>
      <c r="U83" s="397">
        <f t="shared" si="14"/>
        <v>0</v>
      </c>
    </row>
    <row r="84" spans="1:21" ht="22.5" hidden="1" outlineLevel="1">
      <c r="A84" s="683"/>
      <c r="B84" s="690"/>
      <c r="C84" s="469" t="s">
        <v>105</v>
      </c>
      <c r="D84" s="398">
        <v>0</v>
      </c>
      <c r="E84" s="399">
        <v>0</v>
      </c>
      <c r="F84" s="399">
        <v>0</v>
      </c>
      <c r="G84" s="399">
        <v>0</v>
      </c>
      <c r="H84" s="399">
        <v>0</v>
      </c>
      <c r="I84" s="399">
        <v>1</v>
      </c>
      <c r="J84" s="399">
        <v>0</v>
      </c>
      <c r="K84" s="399">
        <v>0</v>
      </c>
      <c r="L84" s="399">
        <v>0</v>
      </c>
      <c r="M84" s="399">
        <v>0</v>
      </c>
      <c r="N84" s="399">
        <v>0</v>
      </c>
      <c r="O84" s="399">
        <v>0</v>
      </c>
      <c r="P84" s="394">
        <f t="shared" si="12"/>
        <v>1</v>
      </c>
      <c r="Q84" s="395">
        <f t="shared" si="13"/>
        <v>0</v>
      </c>
      <c r="R84" s="394">
        <f t="shared" si="16"/>
        <v>1</v>
      </c>
      <c r="S84" s="400">
        <v>0</v>
      </c>
      <c r="T84" s="400">
        <v>0</v>
      </c>
      <c r="U84" s="397">
        <f t="shared" si="14"/>
        <v>0</v>
      </c>
    </row>
    <row r="85" spans="1:21" hidden="1" outlineLevel="1">
      <c r="A85" s="683"/>
      <c r="B85" s="690" t="s">
        <v>106</v>
      </c>
      <c r="C85" s="469" t="s">
        <v>107</v>
      </c>
      <c r="D85" s="398">
        <v>504</v>
      </c>
      <c r="E85" s="398">
        <v>26</v>
      </c>
      <c r="F85" s="398">
        <v>38</v>
      </c>
      <c r="G85" s="398">
        <v>41</v>
      </c>
      <c r="H85" s="398">
        <v>8</v>
      </c>
      <c r="I85" s="398">
        <v>232</v>
      </c>
      <c r="J85" s="398">
        <v>123</v>
      </c>
      <c r="K85" s="398">
        <v>9</v>
      </c>
      <c r="L85" s="398">
        <v>8</v>
      </c>
      <c r="M85" s="398">
        <v>13</v>
      </c>
      <c r="N85" s="398">
        <v>0</v>
      </c>
      <c r="O85" s="398">
        <v>36</v>
      </c>
      <c r="P85" s="394">
        <f t="shared" si="12"/>
        <v>849</v>
      </c>
      <c r="Q85" s="395">
        <f t="shared" si="13"/>
        <v>189</v>
      </c>
      <c r="R85" s="394">
        <f t="shared" si="16"/>
        <v>1038</v>
      </c>
      <c r="S85" s="400">
        <v>0</v>
      </c>
      <c r="T85" s="400">
        <v>0</v>
      </c>
      <c r="U85" s="397">
        <f t="shared" si="14"/>
        <v>0</v>
      </c>
    </row>
    <row r="86" spans="1:21" hidden="1" outlineLevel="1">
      <c r="A86" s="683"/>
      <c r="B86" s="690"/>
      <c r="C86" s="469" t="s">
        <v>108</v>
      </c>
      <c r="D86" s="398">
        <v>101</v>
      </c>
      <c r="E86" s="398">
        <v>4</v>
      </c>
      <c r="F86" s="398">
        <v>3</v>
      </c>
      <c r="G86" s="398">
        <v>9</v>
      </c>
      <c r="H86" s="398">
        <v>0</v>
      </c>
      <c r="I86" s="398">
        <v>41</v>
      </c>
      <c r="J86" s="398">
        <v>44</v>
      </c>
      <c r="K86" s="398">
        <v>4</v>
      </c>
      <c r="L86" s="398">
        <v>3</v>
      </c>
      <c r="M86" s="398">
        <v>1</v>
      </c>
      <c r="N86" s="398">
        <v>1</v>
      </c>
      <c r="O86" s="398">
        <v>24</v>
      </c>
      <c r="P86" s="394">
        <f t="shared" si="12"/>
        <v>158</v>
      </c>
      <c r="Q86" s="395">
        <f t="shared" si="13"/>
        <v>77</v>
      </c>
      <c r="R86" s="394">
        <f t="shared" si="16"/>
        <v>235</v>
      </c>
      <c r="S86" s="400">
        <v>0</v>
      </c>
      <c r="T86" s="400">
        <v>0</v>
      </c>
      <c r="U86" s="397">
        <f t="shared" si="14"/>
        <v>0</v>
      </c>
    </row>
    <row r="87" spans="1:21" ht="22.5" hidden="1" outlineLevel="1">
      <c r="A87" s="683"/>
      <c r="B87" s="690" t="s">
        <v>109</v>
      </c>
      <c r="C87" s="469" t="s">
        <v>110</v>
      </c>
      <c r="D87" s="398">
        <v>105</v>
      </c>
      <c r="E87" s="398">
        <v>8</v>
      </c>
      <c r="F87" s="398">
        <v>3</v>
      </c>
      <c r="G87" s="398">
        <v>8</v>
      </c>
      <c r="H87" s="398">
        <v>3</v>
      </c>
      <c r="I87" s="398">
        <v>117</v>
      </c>
      <c r="J87" s="398">
        <v>7</v>
      </c>
      <c r="K87" s="398">
        <v>2</v>
      </c>
      <c r="L87" s="399">
        <v>2</v>
      </c>
      <c r="M87" s="398">
        <v>1</v>
      </c>
      <c r="N87" s="399">
        <v>0</v>
      </c>
      <c r="O87" s="398">
        <v>5</v>
      </c>
      <c r="P87" s="394">
        <f t="shared" si="12"/>
        <v>244</v>
      </c>
      <c r="Q87" s="395">
        <f t="shared" si="13"/>
        <v>17</v>
      </c>
      <c r="R87" s="394">
        <f t="shared" si="16"/>
        <v>261</v>
      </c>
      <c r="S87" s="400">
        <v>0</v>
      </c>
      <c r="T87" s="400">
        <v>0</v>
      </c>
      <c r="U87" s="397">
        <f t="shared" si="14"/>
        <v>0</v>
      </c>
    </row>
    <row r="88" spans="1:21" hidden="1" outlineLevel="1">
      <c r="A88" s="683"/>
      <c r="B88" s="690"/>
      <c r="C88" s="469" t="s">
        <v>111</v>
      </c>
      <c r="D88" s="398">
        <v>9</v>
      </c>
      <c r="E88" s="399">
        <v>0</v>
      </c>
      <c r="F88" s="398">
        <v>2</v>
      </c>
      <c r="G88" s="398">
        <v>1</v>
      </c>
      <c r="H88" s="399">
        <v>3</v>
      </c>
      <c r="I88" s="398">
        <v>9</v>
      </c>
      <c r="J88" s="398">
        <v>0</v>
      </c>
      <c r="K88" s="399">
        <v>0</v>
      </c>
      <c r="L88" s="399">
        <v>0</v>
      </c>
      <c r="M88" s="399">
        <v>0</v>
      </c>
      <c r="N88" s="399">
        <v>0</v>
      </c>
      <c r="O88" s="398">
        <v>2</v>
      </c>
      <c r="P88" s="394">
        <f t="shared" si="12"/>
        <v>24</v>
      </c>
      <c r="Q88" s="395">
        <f t="shared" si="13"/>
        <v>2</v>
      </c>
      <c r="R88" s="394">
        <f t="shared" si="16"/>
        <v>26</v>
      </c>
      <c r="S88" s="400">
        <v>0</v>
      </c>
      <c r="T88" s="400">
        <v>0</v>
      </c>
      <c r="U88" s="397">
        <f t="shared" si="14"/>
        <v>0</v>
      </c>
    </row>
    <row r="89" spans="1:21" ht="33.75" hidden="1" outlineLevel="1">
      <c r="A89" s="683"/>
      <c r="B89" s="690"/>
      <c r="C89" s="469" t="s">
        <v>112</v>
      </c>
      <c r="D89" s="398">
        <v>1</v>
      </c>
      <c r="E89" s="398">
        <v>0</v>
      </c>
      <c r="F89" s="398">
        <v>0</v>
      </c>
      <c r="G89" s="398">
        <v>0</v>
      </c>
      <c r="H89" s="398">
        <v>0</v>
      </c>
      <c r="I89" s="398">
        <v>9</v>
      </c>
      <c r="J89" s="398">
        <v>2</v>
      </c>
      <c r="K89" s="399">
        <v>0</v>
      </c>
      <c r="L89" s="399">
        <v>0</v>
      </c>
      <c r="M89" s="399">
        <v>0</v>
      </c>
      <c r="N89" s="399">
        <v>0</v>
      </c>
      <c r="O89" s="398">
        <v>0</v>
      </c>
      <c r="P89" s="394">
        <f t="shared" si="12"/>
        <v>10</v>
      </c>
      <c r="Q89" s="395">
        <f t="shared" si="13"/>
        <v>2</v>
      </c>
      <c r="R89" s="394">
        <f t="shared" si="16"/>
        <v>12</v>
      </c>
      <c r="S89" s="400">
        <v>0</v>
      </c>
      <c r="T89" s="400">
        <v>0</v>
      </c>
      <c r="U89" s="397">
        <f t="shared" si="14"/>
        <v>0</v>
      </c>
    </row>
    <row r="90" spans="1:21" ht="22.5" hidden="1" outlineLevel="1">
      <c r="A90" s="683"/>
      <c r="B90" s="690" t="s">
        <v>113</v>
      </c>
      <c r="C90" s="469" t="s">
        <v>114</v>
      </c>
      <c r="D90" s="398">
        <v>418</v>
      </c>
      <c r="E90" s="398">
        <v>11</v>
      </c>
      <c r="F90" s="398">
        <v>17</v>
      </c>
      <c r="G90" s="398">
        <v>32</v>
      </c>
      <c r="H90" s="398">
        <v>7</v>
      </c>
      <c r="I90" s="398">
        <v>297</v>
      </c>
      <c r="J90" s="398">
        <v>112</v>
      </c>
      <c r="K90" s="398">
        <v>4</v>
      </c>
      <c r="L90" s="398">
        <v>8</v>
      </c>
      <c r="M90" s="398">
        <v>15</v>
      </c>
      <c r="N90" s="398">
        <v>2</v>
      </c>
      <c r="O90" s="398">
        <v>62</v>
      </c>
      <c r="P90" s="394">
        <f t="shared" si="12"/>
        <v>782</v>
      </c>
      <c r="Q90" s="395">
        <f t="shared" si="13"/>
        <v>203</v>
      </c>
      <c r="R90" s="394">
        <f t="shared" si="16"/>
        <v>985</v>
      </c>
      <c r="S90" s="400">
        <v>0</v>
      </c>
      <c r="T90" s="400">
        <v>0</v>
      </c>
      <c r="U90" s="397">
        <f t="shared" si="14"/>
        <v>0</v>
      </c>
    </row>
    <row r="91" spans="1:21" ht="22.5" hidden="1" outlineLevel="1">
      <c r="A91" s="683"/>
      <c r="B91" s="690"/>
      <c r="C91" s="469" t="s">
        <v>115</v>
      </c>
      <c r="D91" s="398">
        <v>566</v>
      </c>
      <c r="E91" s="398">
        <v>24</v>
      </c>
      <c r="F91" s="398">
        <v>40</v>
      </c>
      <c r="G91" s="398">
        <v>58</v>
      </c>
      <c r="H91" s="398">
        <v>16</v>
      </c>
      <c r="I91" s="398">
        <v>318</v>
      </c>
      <c r="J91" s="398">
        <v>270</v>
      </c>
      <c r="K91" s="398">
        <v>8</v>
      </c>
      <c r="L91" s="398">
        <v>19</v>
      </c>
      <c r="M91" s="398">
        <v>20</v>
      </c>
      <c r="N91" s="398">
        <v>8</v>
      </c>
      <c r="O91" s="398">
        <v>142</v>
      </c>
      <c r="P91" s="394">
        <f t="shared" si="12"/>
        <v>1022</v>
      </c>
      <c r="Q91" s="395">
        <f t="shared" si="13"/>
        <v>467</v>
      </c>
      <c r="R91" s="394">
        <f t="shared" si="16"/>
        <v>1489</v>
      </c>
      <c r="S91" s="400">
        <v>0</v>
      </c>
      <c r="T91" s="400">
        <v>0</v>
      </c>
      <c r="U91" s="397">
        <f t="shared" si="14"/>
        <v>0</v>
      </c>
    </row>
    <row r="92" spans="1:21" ht="22.5" hidden="1" outlineLevel="1">
      <c r="A92" s="683"/>
      <c r="B92" s="690"/>
      <c r="C92" s="469" t="s">
        <v>116</v>
      </c>
      <c r="D92" s="398">
        <v>17</v>
      </c>
      <c r="E92" s="399">
        <v>2</v>
      </c>
      <c r="F92" s="398">
        <v>0</v>
      </c>
      <c r="G92" s="398">
        <v>3</v>
      </c>
      <c r="H92" s="399">
        <v>0</v>
      </c>
      <c r="I92" s="398">
        <v>27</v>
      </c>
      <c r="J92" s="398">
        <v>9</v>
      </c>
      <c r="K92" s="399">
        <v>1</v>
      </c>
      <c r="L92" s="398">
        <v>0</v>
      </c>
      <c r="M92" s="399">
        <v>1</v>
      </c>
      <c r="N92" s="399">
        <v>0</v>
      </c>
      <c r="O92" s="398">
        <v>4</v>
      </c>
      <c r="P92" s="394">
        <f t="shared" si="12"/>
        <v>49</v>
      </c>
      <c r="Q92" s="395">
        <f t="shared" si="13"/>
        <v>15</v>
      </c>
      <c r="R92" s="394">
        <f t="shared" si="16"/>
        <v>64</v>
      </c>
      <c r="S92" s="400">
        <v>0</v>
      </c>
      <c r="T92" s="400">
        <v>0</v>
      </c>
      <c r="U92" s="397">
        <f t="shared" si="14"/>
        <v>0</v>
      </c>
    </row>
    <row r="93" spans="1:21" hidden="1" outlineLevel="1">
      <c r="A93" s="683"/>
      <c r="B93" s="690" t="s">
        <v>117</v>
      </c>
      <c r="C93" s="469" t="s">
        <v>118</v>
      </c>
      <c r="D93" s="398">
        <v>312</v>
      </c>
      <c r="E93" s="398">
        <v>29</v>
      </c>
      <c r="F93" s="398">
        <v>22</v>
      </c>
      <c r="G93" s="398">
        <v>38</v>
      </c>
      <c r="H93" s="398">
        <v>17</v>
      </c>
      <c r="I93" s="398">
        <v>167</v>
      </c>
      <c r="J93" s="398">
        <v>36</v>
      </c>
      <c r="K93" s="399">
        <v>1</v>
      </c>
      <c r="L93" s="399">
        <v>1</v>
      </c>
      <c r="M93" s="399">
        <v>1</v>
      </c>
      <c r="N93" s="399">
        <v>0</v>
      </c>
      <c r="O93" s="398">
        <v>11</v>
      </c>
      <c r="P93" s="394">
        <f t="shared" si="12"/>
        <v>585</v>
      </c>
      <c r="Q93" s="395">
        <f t="shared" si="13"/>
        <v>50</v>
      </c>
      <c r="R93" s="394">
        <f t="shared" si="16"/>
        <v>635</v>
      </c>
      <c r="S93" s="400">
        <v>0</v>
      </c>
      <c r="T93" s="400">
        <v>0</v>
      </c>
      <c r="U93" s="397">
        <f t="shared" si="14"/>
        <v>0</v>
      </c>
    </row>
    <row r="94" spans="1:21" hidden="1" outlineLevel="1">
      <c r="A94" s="683"/>
      <c r="B94" s="690"/>
      <c r="C94" s="469" t="s">
        <v>119</v>
      </c>
      <c r="D94" s="398">
        <v>447</v>
      </c>
      <c r="E94" s="398">
        <v>10</v>
      </c>
      <c r="F94" s="398">
        <v>22</v>
      </c>
      <c r="G94" s="398">
        <v>47</v>
      </c>
      <c r="H94" s="398">
        <v>14</v>
      </c>
      <c r="I94" s="398">
        <v>251</v>
      </c>
      <c r="J94" s="398">
        <v>315</v>
      </c>
      <c r="K94" s="398">
        <v>13</v>
      </c>
      <c r="L94" s="398">
        <v>19</v>
      </c>
      <c r="M94" s="398">
        <v>26</v>
      </c>
      <c r="N94" s="398">
        <v>7</v>
      </c>
      <c r="O94" s="398">
        <v>148</v>
      </c>
      <c r="P94" s="394">
        <f t="shared" si="12"/>
        <v>791</v>
      </c>
      <c r="Q94" s="395">
        <f t="shared" si="13"/>
        <v>528</v>
      </c>
      <c r="R94" s="394">
        <f t="shared" si="16"/>
        <v>1319</v>
      </c>
      <c r="S94" s="400">
        <v>1</v>
      </c>
      <c r="T94" s="400">
        <v>0</v>
      </c>
      <c r="U94" s="397">
        <f t="shared" si="14"/>
        <v>1</v>
      </c>
    </row>
    <row r="95" spans="1:21" hidden="1" outlineLevel="1">
      <c r="A95" s="683"/>
      <c r="B95" s="690"/>
      <c r="C95" s="469" t="s">
        <v>120</v>
      </c>
      <c r="D95" s="398">
        <v>76</v>
      </c>
      <c r="E95" s="398">
        <v>4</v>
      </c>
      <c r="F95" s="398">
        <v>1</v>
      </c>
      <c r="G95" s="398">
        <v>2</v>
      </c>
      <c r="H95" s="399">
        <v>2</v>
      </c>
      <c r="I95" s="398">
        <v>49</v>
      </c>
      <c r="J95" s="398">
        <v>9</v>
      </c>
      <c r="K95" s="399">
        <v>0</v>
      </c>
      <c r="L95" s="399">
        <v>0</v>
      </c>
      <c r="M95" s="399">
        <v>1</v>
      </c>
      <c r="N95" s="398">
        <v>2</v>
      </c>
      <c r="O95" s="398">
        <v>4</v>
      </c>
      <c r="P95" s="394">
        <f t="shared" si="12"/>
        <v>134</v>
      </c>
      <c r="Q95" s="395">
        <f t="shared" si="13"/>
        <v>16</v>
      </c>
      <c r="R95" s="394">
        <f t="shared" si="16"/>
        <v>150</v>
      </c>
      <c r="S95" s="400">
        <v>0</v>
      </c>
      <c r="T95" s="400">
        <v>0</v>
      </c>
      <c r="U95" s="397">
        <f t="shared" si="14"/>
        <v>0</v>
      </c>
    </row>
    <row r="96" spans="1:21" ht="22.5" hidden="1" outlineLevel="1">
      <c r="A96" s="683"/>
      <c r="B96" s="690"/>
      <c r="C96" s="469" t="s">
        <v>121</v>
      </c>
      <c r="D96" s="398">
        <v>32</v>
      </c>
      <c r="E96" s="398">
        <v>1</v>
      </c>
      <c r="F96" s="398">
        <v>0</v>
      </c>
      <c r="G96" s="398">
        <v>0</v>
      </c>
      <c r="H96" s="399">
        <v>0</v>
      </c>
      <c r="I96" s="398">
        <v>15</v>
      </c>
      <c r="J96" s="398">
        <v>17</v>
      </c>
      <c r="K96" s="399">
        <v>0</v>
      </c>
      <c r="L96" s="399">
        <v>2</v>
      </c>
      <c r="M96" s="399">
        <v>1</v>
      </c>
      <c r="N96" s="399">
        <v>0</v>
      </c>
      <c r="O96" s="398">
        <v>2</v>
      </c>
      <c r="P96" s="394">
        <f t="shared" si="12"/>
        <v>48</v>
      </c>
      <c r="Q96" s="395">
        <f t="shared" si="13"/>
        <v>22</v>
      </c>
      <c r="R96" s="394">
        <f t="shared" si="16"/>
        <v>70</v>
      </c>
      <c r="S96" s="400">
        <v>0</v>
      </c>
      <c r="T96" s="400">
        <v>0</v>
      </c>
      <c r="U96" s="397">
        <f t="shared" si="14"/>
        <v>0</v>
      </c>
    </row>
    <row r="97" spans="1:21" ht="22.5" hidden="1" outlineLevel="1">
      <c r="A97" s="683"/>
      <c r="B97" s="690"/>
      <c r="C97" s="469" t="s">
        <v>122</v>
      </c>
      <c r="D97" s="398">
        <v>49</v>
      </c>
      <c r="E97" s="398">
        <v>0</v>
      </c>
      <c r="F97" s="398">
        <v>5</v>
      </c>
      <c r="G97" s="398">
        <v>5</v>
      </c>
      <c r="H97" s="398">
        <v>3</v>
      </c>
      <c r="I97" s="398">
        <v>26</v>
      </c>
      <c r="J97" s="398">
        <v>44</v>
      </c>
      <c r="K97" s="399">
        <v>0</v>
      </c>
      <c r="L97" s="398">
        <v>2</v>
      </c>
      <c r="M97" s="398">
        <v>4</v>
      </c>
      <c r="N97" s="399">
        <v>1</v>
      </c>
      <c r="O97" s="398">
        <v>19</v>
      </c>
      <c r="P97" s="394">
        <f t="shared" si="12"/>
        <v>88</v>
      </c>
      <c r="Q97" s="395">
        <f t="shared" si="13"/>
        <v>70</v>
      </c>
      <c r="R97" s="394">
        <f t="shared" si="16"/>
        <v>158</v>
      </c>
      <c r="S97" s="400">
        <v>0</v>
      </c>
      <c r="T97" s="400">
        <v>0</v>
      </c>
      <c r="U97" s="397">
        <f t="shared" si="14"/>
        <v>0</v>
      </c>
    </row>
    <row r="98" spans="1:21" ht="22.5" hidden="1" outlineLevel="1">
      <c r="A98" s="683"/>
      <c r="B98" s="690"/>
      <c r="C98" s="469" t="s">
        <v>123</v>
      </c>
      <c r="D98" s="398">
        <v>0</v>
      </c>
      <c r="E98" s="398">
        <v>0</v>
      </c>
      <c r="F98" s="398">
        <v>0</v>
      </c>
      <c r="G98" s="398">
        <v>0</v>
      </c>
      <c r="H98" s="399">
        <v>0</v>
      </c>
      <c r="I98" s="398">
        <v>3</v>
      </c>
      <c r="J98" s="399">
        <v>1</v>
      </c>
      <c r="K98" s="399">
        <v>0</v>
      </c>
      <c r="L98" s="399">
        <v>0</v>
      </c>
      <c r="M98" s="399">
        <v>0</v>
      </c>
      <c r="N98" s="399">
        <v>0</v>
      </c>
      <c r="O98" s="398">
        <v>0</v>
      </c>
      <c r="P98" s="394">
        <f t="shared" si="12"/>
        <v>3</v>
      </c>
      <c r="Q98" s="395">
        <f t="shared" si="13"/>
        <v>1</v>
      </c>
      <c r="R98" s="394">
        <f t="shared" si="16"/>
        <v>4</v>
      </c>
      <c r="S98" s="400">
        <v>0</v>
      </c>
      <c r="T98" s="400">
        <v>0</v>
      </c>
      <c r="U98" s="397">
        <f t="shared" si="14"/>
        <v>0</v>
      </c>
    </row>
    <row r="99" spans="1:21" ht="22.5" hidden="1" outlineLevel="1">
      <c r="A99" s="683"/>
      <c r="B99" s="690"/>
      <c r="C99" s="469" t="s">
        <v>124</v>
      </c>
      <c r="D99" s="398">
        <v>83</v>
      </c>
      <c r="E99" s="398">
        <v>5</v>
      </c>
      <c r="F99" s="398">
        <v>9</v>
      </c>
      <c r="G99" s="398">
        <v>11</v>
      </c>
      <c r="H99" s="399">
        <v>3</v>
      </c>
      <c r="I99" s="398">
        <v>55</v>
      </c>
      <c r="J99" s="398">
        <v>44</v>
      </c>
      <c r="K99" s="398">
        <v>3</v>
      </c>
      <c r="L99" s="398">
        <v>8</v>
      </c>
      <c r="M99" s="398">
        <v>8</v>
      </c>
      <c r="N99" s="398">
        <v>1</v>
      </c>
      <c r="O99" s="398">
        <v>63</v>
      </c>
      <c r="P99" s="394">
        <f t="shared" si="12"/>
        <v>166</v>
      </c>
      <c r="Q99" s="395">
        <f t="shared" si="13"/>
        <v>127</v>
      </c>
      <c r="R99" s="394">
        <f t="shared" si="16"/>
        <v>293</v>
      </c>
      <c r="S99" s="400">
        <v>0</v>
      </c>
      <c r="T99" s="400">
        <v>0</v>
      </c>
      <c r="U99" s="397">
        <f t="shared" si="14"/>
        <v>0</v>
      </c>
    </row>
    <row r="100" spans="1:21" ht="22.5" hidden="1" outlineLevel="1">
      <c r="A100" s="683"/>
      <c r="B100" s="690" t="s">
        <v>125</v>
      </c>
      <c r="C100" s="469" t="s">
        <v>126</v>
      </c>
      <c r="D100" s="398">
        <v>149</v>
      </c>
      <c r="E100" s="398">
        <v>2</v>
      </c>
      <c r="F100" s="398">
        <v>7</v>
      </c>
      <c r="G100" s="398">
        <v>20</v>
      </c>
      <c r="H100" s="398">
        <v>3</v>
      </c>
      <c r="I100" s="398">
        <v>120</v>
      </c>
      <c r="J100" s="398">
        <v>12</v>
      </c>
      <c r="K100" s="399">
        <v>0</v>
      </c>
      <c r="L100" s="399">
        <v>1</v>
      </c>
      <c r="M100" s="399">
        <v>0</v>
      </c>
      <c r="N100" s="399">
        <v>1</v>
      </c>
      <c r="O100" s="398">
        <v>4</v>
      </c>
      <c r="P100" s="394">
        <f t="shared" si="12"/>
        <v>301</v>
      </c>
      <c r="Q100" s="395">
        <f t="shared" si="13"/>
        <v>18</v>
      </c>
      <c r="R100" s="394">
        <f t="shared" si="16"/>
        <v>319</v>
      </c>
      <c r="S100" s="400">
        <v>0</v>
      </c>
      <c r="T100" s="400">
        <v>0</v>
      </c>
      <c r="U100" s="397">
        <f t="shared" si="14"/>
        <v>0</v>
      </c>
    </row>
    <row r="101" spans="1:21" hidden="1" outlineLevel="1">
      <c r="A101" s="683"/>
      <c r="B101" s="690"/>
      <c r="C101" s="469" t="s">
        <v>127</v>
      </c>
      <c r="D101" s="398">
        <v>4</v>
      </c>
      <c r="E101" s="399">
        <v>0</v>
      </c>
      <c r="F101" s="399">
        <v>0</v>
      </c>
      <c r="G101" s="399">
        <v>0</v>
      </c>
      <c r="H101" s="399">
        <v>0</v>
      </c>
      <c r="I101" s="398">
        <v>5</v>
      </c>
      <c r="J101" s="399">
        <v>1</v>
      </c>
      <c r="K101" s="399">
        <v>0</v>
      </c>
      <c r="L101" s="399">
        <v>0</v>
      </c>
      <c r="M101" s="399">
        <v>0</v>
      </c>
      <c r="N101" s="399">
        <v>0</v>
      </c>
      <c r="O101" s="399">
        <v>0</v>
      </c>
      <c r="P101" s="394">
        <f t="shared" si="12"/>
        <v>9</v>
      </c>
      <c r="Q101" s="395">
        <f t="shared" si="13"/>
        <v>1</v>
      </c>
      <c r="R101" s="394">
        <f t="shared" si="16"/>
        <v>10</v>
      </c>
      <c r="S101" s="400">
        <v>0</v>
      </c>
      <c r="T101" s="400">
        <v>0</v>
      </c>
      <c r="U101" s="397">
        <f t="shared" si="14"/>
        <v>0</v>
      </c>
    </row>
    <row r="102" spans="1:21" ht="14.1" customHeight="1" collapsed="1">
      <c r="A102" s="682" t="s">
        <v>128</v>
      </c>
      <c r="B102" s="682"/>
      <c r="C102" s="682"/>
      <c r="D102" s="248">
        <f t="shared" ref="D102:T102" si="18">SUM(D103:D109)</f>
        <v>177</v>
      </c>
      <c r="E102" s="248">
        <f t="shared" si="18"/>
        <v>12</v>
      </c>
      <c r="F102" s="248">
        <f t="shared" si="18"/>
        <v>12</v>
      </c>
      <c r="G102" s="248">
        <f t="shared" si="18"/>
        <v>20</v>
      </c>
      <c r="H102" s="248">
        <f t="shared" si="18"/>
        <v>6</v>
      </c>
      <c r="I102" s="248">
        <f t="shared" si="18"/>
        <v>87</v>
      </c>
      <c r="J102" s="248">
        <f t="shared" si="18"/>
        <v>14</v>
      </c>
      <c r="K102" s="248">
        <f t="shared" si="18"/>
        <v>0</v>
      </c>
      <c r="L102" s="248">
        <f t="shared" si="18"/>
        <v>0</v>
      </c>
      <c r="M102" s="248">
        <f t="shared" si="18"/>
        <v>0</v>
      </c>
      <c r="N102" s="248">
        <f t="shared" si="18"/>
        <v>0</v>
      </c>
      <c r="O102" s="248">
        <f t="shared" si="18"/>
        <v>5</v>
      </c>
      <c r="P102" s="249">
        <f t="shared" si="12"/>
        <v>314</v>
      </c>
      <c r="Q102" s="249">
        <f t="shared" si="13"/>
        <v>19</v>
      </c>
      <c r="R102" s="249">
        <f t="shared" si="16"/>
        <v>333</v>
      </c>
      <c r="S102" s="249">
        <f t="shared" si="18"/>
        <v>0</v>
      </c>
      <c r="T102" s="249">
        <f t="shared" si="18"/>
        <v>0</v>
      </c>
      <c r="U102" s="249">
        <f t="shared" si="14"/>
        <v>0</v>
      </c>
    </row>
    <row r="103" spans="1:21" ht="22.5" hidden="1" outlineLevel="1">
      <c r="A103" s="683" t="s">
        <v>128</v>
      </c>
      <c r="B103" s="690" t="s">
        <v>129</v>
      </c>
      <c r="C103" s="469" t="s">
        <v>130</v>
      </c>
      <c r="D103" s="398">
        <v>1</v>
      </c>
      <c r="E103" s="399">
        <v>0</v>
      </c>
      <c r="F103" s="399">
        <v>0</v>
      </c>
      <c r="G103" s="399">
        <v>0</v>
      </c>
      <c r="H103" s="399">
        <v>0</v>
      </c>
      <c r="I103" s="398">
        <v>3</v>
      </c>
      <c r="J103" s="399">
        <v>0</v>
      </c>
      <c r="K103" s="399">
        <v>0</v>
      </c>
      <c r="L103" s="399">
        <v>0</v>
      </c>
      <c r="M103" s="399">
        <v>0</v>
      </c>
      <c r="N103" s="399">
        <v>0</v>
      </c>
      <c r="O103" s="399">
        <v>0</v>
      </c>
      <c r="P103" s="394">
        <f t="shared" si="12"/>
        <v>4</v>
      </c>
      <c r="Q103" s="395">
        <f t="shared" si="13"/>
        <v>0</v>
      </c>
      <c r="R103" s="394">
        <f t="shared" si="16"/>
        <v>4</v>
      </c>
      <c r="S103" s="400">
        <v>0</v>
      </c>
      <c r="T103" s="400">
        <v>0</v>
      </c>
      <c r="U103" s="397">
        <f t="shared" si="14"/>
        <v>0</v>
      </c>
    </row>
    <row r="104" spans="1:21" hidden="1" outlineLevel="1">
      <c r="A104" s="683"/>
      <c r="B104" s="690"/>
      <c r="C104" s="469" t="s">
        <v>131</v>
      </c>
      <c r="D104" s="398">
        <v>8</v>
      </c>
      <c r="E104" s="398">
        <v>1</v>
      </c>
      <c r="F104" s="398">
        <v>1</v>
      </c>
      <c r="G104" s="399">
        <v>0</v>
      </c>
      <c r="H104" s="398">
        <v>1</v>
      </c>
      <c r="I104" s="398">
        <v>7</v>
      </c>
      <c r="J104" s="398">
        <v>2</v>
      </c>
      <c r="K104" s="399">
        <v>0</v>
      </c>
      <c r="L104" s="399">
        <v>0</v>
      </c>
      <c r="M104" s="399">
        <v>0</v>
      </c>
      <c r="N104" s="399">
        <v>0</v>
      </c>
      <c r="O104" s="399">
        <v>0</v>
      </c>
      <c r="P104" s="394">
        <f t="shared" si="12"/>
        <v>18</v>
      </c>
      <c r="Q104" s="395">
        <f t="shared" si="13"/>
        <v>2</v>
      </c>
      <c r="R104" s="394">
        <f t="shared" si="16"/>
        <v>20</v>
      </c>
      <c r="S104" s="400">
        <v>0</v>
      </c>
      <c r="T104" s="400">
        <v>0</v>
      </c>
      <c r="U104" s="397">
        <f t="shared" si="14"/>
        <v>0</v>
      </c>
    </row>
    <row r="105" spans="1:21" ht="22.5" hidden="1" outlineLevel="1">
      <c r="A105" s="683"/>
      <c r="B105" s="690"/>
      <c r="C105" s="469" t="s">
        <v>132</v>
      </c>
      <c r="D105" s="399">
        <v>2</v>
      </c>
      <c r="E105" s="399">
        <v>0</v>
      </c>
      <c r="F105" s="399">
        <v>0</v>
      </c>
      <c r="G105" s="399">
        <v>0</v>
      </c>
      <c r="H105" s="399">
        <v>0</v>
      </c>
      <c r="I105" s="399">
        <v>0</v>
      </c>
      <c r="J105" s="399">
        <v>0</v>
      </c>
      <c r="K105" s="399">
        <v>0</v>
      </c>
      <c r="L105" s="399">
        <v>0</v>
      </c>
      <c r="M105" s="399">
        <v>0</v>
      </c>
      <c r="N105" s="399">
        <v>0</v>
      </c>
      <c r="O105" s="399">
        <v>0</v>
      </c>
      <c r="P105" s="394">
        <f t="shared" si="12"/>
        <v>2</v>
      </c>
      <c r="Q105" s="395">
        <f t="shared" si="13"/>
        <v>0</v>
      </c>
      <c r="R105" s="394">
        <f t="shared" si="16"/>
        <v>2</v>
      </c>
      <c r="S105" s="400">
        <v>0</v>
      </c>
      <c r="T105" s="400">
        <v>0</v>
      </c>
      <c r="U105" s="397">
        <f t="shared" si="14"/>
        <v>0</v>
      </c>
    </row>
    <row r="106" spans="1:21" ht="22.5" hidden="1" outlineLevel="1">
      <c r="A106" s="683"/>
      <c r="B106" s="690"/>
      <c r="C106" s="469" t="s">
        <v>133</v>
      </c>
      <c r="D106" s="399">
        <v>0</v>
      </c>
      <c r="E106" s="399">
        <v>0</v>
      </c>
      <c r="F106" s="399">
        <v>0</v>
      </c>
      <c r="G106" s="399">
        <v>0</v>
      </c>
      <c r="H106" s="399">
        <v>0</v>
      </c>
      <c r="I106" s="399">
        <v>0</v>
      </c>
      <c r="J106" s="399">
        <v>0</v>
      </c>
      <c r="K106" s="399">
        <v>0</v>
      </c>
      <c r="L106" s="399">
        <v>0</v>
      </c>
      <c r="M106" s="399">
        <v>0</v>
      </c>
      <c r="N106" s="399">
        <v>0</v>
      </c>
      <c r="O106" s="399">
        <v>0</v>
      </c>
      <c r="P106" s="394">
        <f t="shared" si="12"/>
        <v>0</v>
      </c>
      <c r="Q106" s="395">
        <f t="shared" si="13"/>
        <v>0</v>
      </c>
      <c r="R106" s="394">
        <f t="shared" si="16"/>
        <v>0</v>
      </c>
      <c r="S106" s="400">
        <v>0</v>
      </c>
      <c r="T106" s="400">
        <v>0</v>
      </c>
      <c r="U106" s="397">
        <f t="shared" si="14"/>
        <v>0</v>
      </c>
    </row>
    <row r="107" spans="1:21" hidden="1" outlineLevel="1">
      <c r="A107" s="683"/>
      <c r="B107" s="690"/>
      <c r="C107" s="469" t="s">
        <v>134</v>
      </c>
      <c r="D107" s="398">
        <v>46</v>
      </c>
      <c r="E107" s="398">
        <v>2</v>
      </c>
      <c r="F107" s="398">
        <v>2</v>
      </c>
      <c r="G107" s="398">
        <v>4</v>
      </c>
      <c r="H107" s="399">
        <v>1</v>
      </c>
      <c r="I107" s="398">
        <v>22</v>
      </c>
      <c r="J107" s="399">
        <v>0</v>
      </c>
      <c r="K107" s="399">
        <v>0</v>
      </c>
      <c r="L107" s="399">
        <v>0</v>
      </c>
      <c r="M107" s="399">
        <v>0</v>
      </c>
      <c r="N107" s="399">
        <v>0</v>
      </c>
      <c r="O107" s="398">
        <v>0</v>
      </c>
      <c r="P107" s="394">
        <f t="shared" si="12"/>
        <v>77</v>
      </c>
      <c r="Q107" s="395">
        <f t="shared" si="13"/>
        <v>0</v>
      </c>
      <c r="R107" s="394">
        <f t="shared" si="16"/>
        <v>77</v>
      </c>
      <c r="S107" s="400">
        <v>0</v>
      </c>
      <c r="T107" s="400">
        <v>0</v>
      </c>
      <c r="U107" s="397">
        <f t="shared" si="14"/>
        <v>0</v>
      </c>
    </row>
    <row r="108" spans="1:21" hidden="1" outlineLevel="1">
      <c r="A108" s="683"/>
      <c r="B108" s="690"/>
      <c r="C108" s="469" t="s">
        <v>135</v>
      </c>
      <c r="D108" s="399">
        <v>1</v>
      </c>
      <c r="E108" s="399">
        <v>0</v>
      </c>
      <c r="F108" s="399">
        <v>0</v>
      </c>
      <c r="G108" s="399">
        <v>0</v>
      </c>
      <c r="H108" s="399">
        <v>0</v>
      </c>
      <c r="I108" s="398">
        <v>1</v>
      </c>
      <c r="J108" s="399">
        <v>0</v>
      </c>
      <c r="K108" s="399">
        <v>0</v>
      </c>
      <c r="L108" s="399">
        <v>0</v>
      </c>
      <c r="M108" s="399">
        <v>0</v>
      </c>
      <c r="N108" s="399">
        <v>0</v>
      </c>
      <c r="O108" s="399">
        <v>0</v>
      </c>
      <c r="P108" s="394">
        <f t="shared" si="12"/>
        <v>2</v>
      </c>
      <c r="Q108" s="395">
        <f t="shared" si="13"/>
        <v>0</v>
      </c>
      <c r="R108" s="394">
        <f t="shared" si="16"/>
        <v>2</v>
      </c>
      <c r="S108" s="400">
        <v>0</v>
      </c>
      <c r="T108" s="400">
        <v>0</v>
      </c>
      <c r="U108" s="397">
        <f t="shared" si="14"/>
        <v>0</v>
      </c>
    </row>
    <row r="109" spans="1:21" ht="33.75" hidden="1" outlineLevel="1">
      <c r="A109" s="683"/>
      <c r="B109" s="690"/>
      <c r="C109" s="469" t="s">
        <v>136</v>
      </c>
      <c r="D109" s="398">
        <v>119</v>
      </c>
      <c r="E109" s="398">
        <v>9</v>
      </c>
      <c r="F109" s="398">
        <v>9</v>
      </c>
      <c r="G109" s="398">
        <v>16</v>
      </c>
      <c r="H109" s="398">
        <v>4</v>
      </c>
      <c r="I109" s="398">
        <v>54</v>
      </c>
      <c r="J109" s="398">
        <v>12</v>
      </c>
      <c r="K109" s="398">
        <v>0</v>
      </c>
      <c r="L109" s="398">
        <v>0</v>
      </c>
      <c r="M109" s="398">
        <v>0</v>
      </c>
      <c r="N109" s="399">
        <v>0</v>
      </c>
      <c r="O109" s="398">
        <v>5</v>
      </c>
      <c r="P109" s="394">
        <f t="shared" si="12"/>
        <v>211</v>
      </c>
      <c r="Q109" s="395">
        <f t="shared" si="13"/>
        <v>17</v>
      </c>
      <c r="R109" s="394">
        <f t="shared" si="16"/>
        <v>228</v>
      </c>
      <c r="S109" s="400">
        <v>0</v>
      </c>
      <c r="T109" s="400">
        <v>0</v>
      </c>
      <c r="U109" s="397">
        <f t="shared" si="14"/>
        <v>0</v>
      </c>
    </row>
    <row r="110" spans="1:21" ht="14.1" customHeight="1" collapsed="1">
      <c r="A110" s="682" t="s">
        <v>137</v>
      </c>
      <c r="B110" s="682"/>
      <c r="C110" s="682"/>
      <c r="D110" s="248">
        <v>34</v>
      </c>
      <c r="E110" s="248">
        <v>0</v>
      </c>
      <c r="F110" s="248">
        <v>0</v>
      </c>
      <c r="G110" s="248">
        <v>2</v>
      </c>
      <c r="H110" s="248">
        <v>1</v>
      </c>
      <c r="I110" s="248">
        <v>21</v>
      </c>
      <c r="J110" s="248">
        <v>16</v>
      </c>
      <c r="K110" s="248">
        <v>1</v>
      </c>
      <c r="L110" s="248">
        <v>4</v>
      </c>
      <c r="M110" s="248">
        <v>1</v>
      </c>
      <c r="N110" s="248">
        <v>0</v>
      </c>
      <c r="O110" s="248">
        <v>8</v>
      </c>
      <c r="P110" s="249">
        <f t="shared" si="12"/>
        <v>58</v>
      </c>
      <c r="Q110" s="249">
        <f t="shared" si="13"/>
        <v>30</v>
      </c>
      <c r="R110" s="249">
        <f t="shared" si="16"/>
        <v>88</v>
      </c>
      <c r="S110" s="249">
        <v>0</v>
      </c>
      <c r="T110" s="249">
        <v>0</v>
      </c>
      <c r="U110" s="249">
        <f t="shared" si="14"/>
        <v>0</v>
      </c>
    </row>
    <row r="111" spans="1:21" ht="14.1" customHeight="1" collapsed="1">
      <c r="A111" s="682" t="s">
        <v>138</v>
      </c>
      <c r="B111" s="682"/>
      <c r="C111" s="682"/>
      <c r="D111" s="248">
        <f t="shared" ref="D111:T111" si="19">SUM(D112:D132)</f>
        <v>3841</v>
      </c>
      <c r="E111" s="248">
        <f t="shared" si="19"/>
        <v>283</v>
      </c>
      <c r="F111" s="248">
        <f t="shared" si="19"/>
        <v>462</v>
      </c>
      <c r="G111" s="248">
        <f t="shared" si="19"/>
        <v>730</v>
      </c>
      <c r="H111" s="248">
        <f t="shared" si="19"/>
        <v>191</v>
      </c>
      <c r="I111" s="248">
        <f t="shared" si="19"/>
        <v>3680</v>
      </c>
      <c r="J111" s="248">
        <f t="shared" si="19"/>
        <v>1546</v>
      </c>
      <c r="K111" s="248">
        <f t="shared" si="19"/>
        <v>136</v>
      </c>
      <c r="L111" s="248">
        <f t="shared" si="19"/>
        <v>150</v>
      </c>
      <c r="M111" s="248">
        <f t="shared" si="19"/>
        <v>245</v>
      </c>
      <c r="N111" s="248">
        <f t="shared" si="19"/>
        <v>62</v>
      </c>
      <c r="O111" s="248">
        <f t="shared" si="19"/>
        <v>802</v>
      </c>
      <c r="P111" s="249">
        <f t="shared" si="12"/>
        <v>9187</v>
      </c>
      <c r="Q111" s="249">
        <f t="shared" si="13"/>
        <v>2941</v>
      </c>
      <c r="R111" s="249">
        <f t="shared" si="16"/>
        <v>12128</v>
      </c>
      <c r="S111" s="249">
        <f t="shared" si="19"/>
        <v>3</v>
      </c>
      <c r="T111" s="249">
        <f t="shared" si="19"/>
        <v>1</v>
      </c>
      <c r="U111" s="249">
        <f t="shared" si="14"/>
        <v>4</v>
      </c>
    </row>
    <row r="112" spans="1:21" ht="22.5" hidden="1" outlineLevel="1">
      <c r="A112" s="683" t="s">
        <v>138</v>
      </c>
      <c r="B112" s="690" t="s">
        <v>139</v>
      </c>
      <c r="C112" s="469" t="s">
        <v>140</v>
      </c>
      <c r="D112" s="398">
        <v>715</v>
      </c>
      <c r="E112" s="398">
        <v>54</v>
      </c>
      <c r="F112" s="398">
        <v>87</v>
      </c>
      <c r="G112" s="398">
        <v>141</v>
      </c>
      <c r="H112" s="398">
        <v>36</v>
      </c>
      <c r="I112" s="398">
        <v>760</v>
      </c>
      <c r="J112" s="398">
        <v>398</v>
      </c>
      <c r="K112" s="398">
        <v>48</v>
      </c>
      <c r="L112" s="398">
        <v>35</v>
      </c>
      <c r="M112" s="398">
        <v>62</v>
      </c>
      <c r="N112" s="398">
        <v>18</v>
      </c>
      <c r="O112" s="398">
        <v>204</v>
      </c>
      <c r="P112" s="394">
        <f t="shared" si="12"/>
        <v>1793</v>
      </c>
      <c r="Q112" s="395">
        <f t="shared" si="13"/>
        <v>765</v>
      </c>
      <c r="R112" s="394">
        <f t="shared" si="16"/>
        <v>2558</v>
      </c>
      <c r="S112" s="400">
        <v>0</v>
      </c>
      <c r="T112" s="400">
        <v>0</v>
      </c>
      <c r="U112" s="397">
        <f t="shared" si="14"/>
        <v>0</v>
      </c>
    </row>
    <row r="113" spans="1:21" ht="22.5" hidden="1" outlineLevel="1">
      <c r="A113" s="683"/>
      <c r="B113" s="690"/>
      <c r="C113" s="469" t="s">
        <v>141</v>
      </c>
      <c r="D113" s="398">
        <v>2</v>
      </c>
      <c r="E113" s="399">
        <v>0</v>
      </c>
      <c r="F113" s="399">
        <v>0</v>
      </c>
      <c r="G113" s="398">
        <v>1</v>
      </c>
      <c r="H113" s="399">
        <v>0</v>
      </c>
      <c r="I113" s="398">
        <v>1</v>
      </c>
      <c r="J113" s="399">
        <v>0</v>
      </c>
      <c r="K113" s="399">
        <v>0</v>
      </c>
      <c r="L113" s="399">
        <v>0</v>
      </c>
      <c r="M113" s="399">
        <v>0</v>
      </c>
      <c r="N113" s="399">
        <v>0</v>
      </c>
      <c r="O113" s="398">
        <v>0</v>
      </c>
      <c r="P113" s="394">
        <f t="shared" si="12"/>
        <v>4</v>
      </c>
      <c r="Q113" s="395">
        <f t="shared" si="13"/>
        <v>0</v>
      </c>
      <c r="R113" s="394">
        <f t="shared" si="16"/>
        <v>4</v>
      </c>
      <c r="S113" s="400">
        <v>0</v>
      </c>
      <c r="T113" s="400">
        <v>0</v>
      </c>
      <c r="U113" s="397">
        <f t="shared" si="14"/>
        <v>0</v>
      </c>
    </row>
    <row r="114" spans="1:21" ht="22.5" hidden="1" outlineLevel="1">
      <c r="A114" s="683"/>
      <c r="B114" s="690"/>
      <c r="C114" s="469" t="s">
        <v>142</v>
      </c>
      <c r="D114" s="399">
        <v>0</v>
      </c>
      <c r="E114" s="399">
        <v>0</v>
      </c>
      <c r="F114" s="399">
        <v>0</v>
      </c>
      <c r="G114" s="399">
        <v>0</v>
      </c>
      <c r="H114" s="399">
        <v>0</v>
      </c>
      <c r="I114" s="398">
        <v>0</v>
      </c>
      <c r="J114" s="399">
        <v>0</v>
      </c>
      <c r="K114" s="399">
        <v>0</v>
      </c>
      <c r="L114" s="399">
        <v>0</v>
      </c>
      <c r="M114" s="399">
        <v>0</v>
      </c>
      <c r="N114" s="399">
        <v>0</v>
      </c>
      <c r="O114" s="399">
        <v>0</v>
      </c>
      <c r="P114" s="394">
        <f t="shared" si="12"/>
        <v>0</v>
      </c>
      <c r="Q114" s="395">
        <f t="shared" si="13"/>
        <v>0</v>
      </c>
      <c r="R114" s="394">
        <f t="shared" si="16"/>
        <v>0</v>
      </c>
      <c r="S114" s="400">
        <v>0</v>
      </c>
      <c r="T114" s="400">
        <v>0</v>
      </c>
      <c r="U114" s="397">
        <f t="shared" si="14"/>
        <v>0</v>
      </c>
    </row>
    <row r="115" spans="1:21" ht="22.5" hidden="1" outlineLevel="1">
      <c r="A115" s="683"/>
      <c r="B115" s="690"/>
      <c r="C115" s="469" t="s">
        <v>143</v>
      </c>
      <c r="D115" s="398">
        <v>0</v>
      </c>
      <c r="E115" s="399">
        <v>0</v>
      </c>
      <c r="F115" s="399">
        <v>0</v>
      </c>
      <c r="G115" s="398">
        <v>0</v>
      </c>
      <c r="H115" s="399">
        <v>0</v>
      </c>
      <c r="I115" s="398">
        <v>0</v>
      </c>
      <c r="J115" s="398">
        <v>0</v>
      </c>
      <c r="K115" s="399">
        <v>0</v>
      </c>
      <c r="L115" s="399">
        <v>0</v>
      </c>
      <c r="M115" s="399">
        <v>0</v>
      </c>
      <c r="N115" s="399">
        <v>0</v>
      </c>
      <c r="O115" s="398">
        <v>0</v>
      </c>
      <c r="P115" s="394">
        <f t="shared" si="12"/>
        <v>0</v>
      </c>
      <c r="Q115" s="395">
        <f t="shared" si="13"/>
        <v>0</v>
      </c>
      <c r="R115" s="394">
        <f t="shared" si="16"/>
        <v>0</v>
      </c>
      <c r="S115" s="400">
        <v>0</v>
      </c>
      <c r="T115" s="400">
        <v>0</v>
      </c>
      <c r="U115" s="397">
        <f t="shared" si="14"/>
        <v>0</v>
      </c>
    </row>
    <row r="116" spans="1:21" ht="33.75" hidden="1" outlineLevel="1">
      <c r="A116" s="683"/>
      <c r="B116" s="690"/>
      <c r="C116" s="469" t="s">
        <v>144</v>
      </c>
      <c r="D116" s="398">
        <v>19</v>
      </c>
      <c r="E116" s="398">
        <v>0</v>
      </c>
      <c r="F116" s="398">
        <v>6</v>
      </c>
      <c r="G116" s="398">
        <v>3</v>
      </c>
      <c r="H116" s="398">
        <v>1</v>
      </c>
      <c r="I116" s="398">
        <v>34</v>
      </c>
      <c r="J116" s="398">
        <v>17</v>
      </c>
      <c r="K116" s="398">
        <v>1</v>
      </c>
      <c r="L116" s="398">
        <v>1</v>
      </c>
      <c r="M116" s="398">
        <v>1</v>
      </c>
      <c r="N116" s="398">
        <v>4</v>
      </c>
      <c r="O116" s="398">
        <v>10</v>
      </c>
      <c r="P116" s="394">
        <f t="shared" si="12"/>
        <v>63</v>
      </c>
      <c r="Q116" s="395">
        <f t="shared" si="13"/>
        <v>34</v>
      </c>
      <c r="R116" s="394">
        <f t="shared" si="16"/>
        <v>97</v>
      </c>
      <c r="S116" s="400">
        <v>0</v>
      </c>
      <c r="T116" s="400">
        <v>0</v>
      </c>
      <c r="U116" s="397">
        <f t="shared" si="14"/>
        <v>0</v>
      </c>
    </row>
    <row r="117" spans="1:21" hidden="1" outlineLevel="1">
      <c r="A117" s="683"/>
      <c r="B117" s="690"/>
      <c r="C117" s="469" t="s">
        <v>145</v>
      </c>
      <c r="D117" s="398">
        <v>1</v>
      </c>
      <c r="E117" s="399">
        <v>0</v>
      </c>
      <c r="F117" s="399">
        <v>0</v>
      </c>
      <c r="G117" s="399">
        <v>0</v>
      </c>
      <c r="H117" s="399">
        <v>0</v>
      </c>
      <c r="I117" s="398">
        <v>0</v>
      </c>
      <c r="J117" s="398">
        <v>1</v>
      </c>
      <c r="K117" s="399">
        <v>0</v>
      </c>
      <c r="L117" s="399">
        <v>0</v>
      </c>
      <c r="M117" s="398">
        <v>0</v>
      </c>
      <c r="N117" s="399">
        <v>0</v>
      </c>
      <c r="O117" s="398">
        <v>1</v>
      </c>
      <c r="P117" s="394">
        <f t="shared" si="12"/>
        <v>1</v>
      </c>
      <c r="Q117" s="395">
        <f t="shared" si="13"/>
        <v>2</v>
      </c>
      <c r="R117" s="394">
        <f t="shared" si="16"/>
        <v>3</v>
      </c>
      <c r="S117" s="400">
        <v>0</v>
      </c>
      <c r="T117" s="400">
        <v>0</v>
      </c>
      <c r="U117" s="397">
        <f t="shared" si="14"/>
        <v>0</v>
      </c>
    </row>
    <row r="118" spans="1:21" ht="22.5" hidden="1" outlineLevel="1">
      <c r="A118" s="683"/>
      <c r="B118" s="690"/>
      <c r="C118" s="469" t="s">
        <v>146</v>
      </c>
      <c r="D118" s="398">
        <v>3</v>
      </c>
      <c r="E118" s="398">
        <v>0</v>
      </c>
      <c r="F118" s="398">
        <v>0</v>
      </c>
      <c r="G118" s="398">
        <v>0</v>
      </c>
      <c r="H118" s="399">
        <v>0</v>
      </c>
      <c r="I118" s="398">
        <v>4</v>
      </c>
      <c r="J118" s="398">
        <v>0</v>
      </c>
      <c r="K118" s="399">
        <v>0</v>
      </c>
      <c r="L118" s="399">
        <v>0</v>
      </c>
      <c r="M118" s="398">
        <v>1</v>
      </c>
      <c r="N118" s="399">
        <v>0</v>
      </c>
      <c r="O118" s="398">
        <v>1</v>
      </c>
      <c r="P118" s="394">
        <f t="shared" si="12"/>
        <v>7</v>
      </c>
      <c r="Q118" s="395">
        <f t="shared" si="13"/>
        <v>2</v>
      </c>
      <c r="R118" s="394">
        <f t="shared" si="16"/>
        <v>9</v>
      </c>
      <c r="S118" s="400">
        <v>0</v>
      </c>
      <c r="T118" s="400">
        <v>0</v>
      </c>
      <c r="U118" s="397">
        <f t="shared" si="14"/>
        <v>0</v>
      </c>
    </row>
    <row r="119" spans="1:21" hidden="1" outlineLevel="1">
      <c r="A119" s="683"/>
      <c r="B119" s="690" t="s">
        <v>147</v>
      </c>
      <c r="C119" s="469" t="s">
        <v>148</v>
      </c>
      <c r="D119" s="398">
        <v>1215</v>
      </c>
      <c r="E119" s="398">
        <v>97</v>
      </c>
      <c r="F119" s="398">
        <v>126</v>
      </c>
      <c r="G119" s="398">
        <v>216</v>
      </c>
      <c r="H119" s="398">
        <v>68</v>
      </c>
      <c r="I119" s="398">
        <v>980</v>
      </c>
      <c r="J119" s="398">
        <v>461</v>
      </c>
      <c r="K119" s="398">
        <v>27</v>
      </c>
      <c r="L119" s="398">
        <v>45</v>
      </c>
      <c r="M119" s="398">
        <v>50</v>
      </c>
      <c r="N119" s="398">
        <v>15</v>
      </c>
      <c r="O119" s="398">
        <v>249</v>
      </c>
      <c r="P119" s="394">
        <f t="shared" si="12"/>
        <v>2702</v>
      </c>
      <c r="Q119" s="395">
        <f t="shared" si="13"/>
        <v>847</v>
      </c>
      <c r="R119" s="394">
        <f t="shared" si="16"/>
        <v>3549</v>
      </c>
      <c r="S119" s="400">
        <v>1</v>
      </c>
      <c r="T119" s="400">
        <v>0</v>
      </c>
      <c r="U119" s="397">
        <f t="shared" si="14"/>
        <v>1</v>
      </c>
    </row>
    <row r="120" spans="1:21" hidden="1" outlineLevel="1">
      <c r="A120" s="683"/>
      <c r="B120" s="690"/>
      <c r="C120" s="469" t="s">
        <v>149</v>
      </c>
      <c r="D120" s="398">
        <v>29</v>
      </c>
      <c r="E120" s="398">
        <v>3</v>
      </c>
      <c r="F120" s="398">
        <v>7</v>
      </c>
      <c r="G120" s="398">
        <v>14</v>
      </c>
      <c r="H120" s="398">
        <v>2</v>
      </c>
      <c r="I120" s="398">
        <v>66</v>
      </c>
      <c r="J120" s="398">
        <v>13</v>
      </c>
      <c r="K120" s="398">
        <v>3</v>
      </c>
      <c r="L120" s="398">
        <v>1</v>
      </c>
      <c r="M120" s="398">
        <v>8</v>
      </c>
      <c r="N120" s="398">
        <v>3</v>
      </c>
      <c r="O120" s="398">
        <v>20</v>
      </c>
      <c r="P120" s="394">
        <f t="shared" si="12"/>
        <v>121</v>
      </c>
      <c r="Q120" s="395">
        <f t="shared" si="13"/>
        <v>48</v>
      </c>
      <c r="R120" s="394">
        <f t="shared" si="16"/>
        <v>169</v>
      </c>
      <c r="S120" s="400">
        <v>0</v>
      </c>
      <c r="T120" s="400">
        <v>0</v>
      </c>
      <c r="U120" s="397">
        <f t="shared" si="14"/>
        <v>0</v>
      </c>
    </row>
    <row r="121" spans="1:21" hidden="1" outlineLevel="1">
      <c r="A121" s="683"/>
      <c r="B121" s="690"/>
      <c r="C121" s="469" t="s">
        <v>150</v>
      </c>
      <c r="D121" s="398">
        <v>3</v>
      </c>
      <c r="E121" s="399">
        <v>0</v>
      </c>
      <c r="F121" s="398">
        <v>0</v>
      </c>
      <c r="G121" s="398">
        <v>4</v>
      </c>
      <c r="H121" s="398">
        <v>0</v>
      </c>
      <c r="I121" s="398">
        <v>1</v>
      </c>
      <c r="J121" s="398">
        <v>3</v>
      </c>
      <c r="K121" s="398">
        <v>0</v>
      </c>
      <c r="L121" s="398">
        <v>2</v>
      </c>
      <c r="M121" s="398">
        <v>3</v>
      </c>
      <c r="N121" s="398">
        <v>0</v>
      </c>
      <c r="O121" s="398">
        <v>4</v>
      </c>
      <c r="P121" s="394">
        <f t="shared" si="12"/>
        <v>8</v>
      </c>
      <c r="Q121" s="395">
        <f t="shared" si="13"/>
        <v>12</v>
      </c>
      <c r="R121" s="394">
        <f t="shared" si="16"/>
        <v>20</v>
      </c>
      <c r="S121" s="400">
        <v>0</v>
      </c>
      <c r="T121" s="400">
        <v>0</v>
      </c>
      <c r="U121" s="397">
        <f t="shared" si="14"/>
        <v>0</v>
      </c>
    </row>
    <row r="122" spans="1:21" hidden="1" outlineLevel="1">
      <c r="A122" s="683"/>
      <c r="B122" s="690"/>
      <c r="C122" s="469" t="s">
        <v>151</v>
      </c>
      <c r="D122" s="398">
        <v>2</v>
      </c>
      <c r="E122" s="399">
        <v>0</v>
      </c>
      <c r="F122" s="398">
        <v>0</v>
      </c>
      <c r="G122" s="399">
        <v>0</v>
      </c>
      <c r="H122" s="399">
        <v>0</v>
      </c>
      <c r="I122" s="398">
        <v>3</v>
      </c>
      <c r="J122" s="398">
        <v>0</v>
      </c>
      <c r="K122" s="399">
        <v>0</v>
      </c>
      <c r="L122" s="399">
        <v>0</v>
      </c>
      <c r="M122" s="398">
        <v>0</v>
      </c>
      <c r="N122" s="399">
        <v>0</v>
      </c>
      <c r="O122" s="398">
        <v>0</v>
      </c>
      <c r="P122" s="394">
        <f t="shared" si="12"/>
        <v>5</v>
      </c>
      <c r="Q122" s="395">
        <f t="shared" si="13"/>
        <v>0</v>
      </c>
      <c r="R122" s="394">
        <f t="shared" si="16"/>
        <v>5</v>
      </c>
      <c r="S122" s="400">
        <v>0</v>
      </c>
      <c r="T122" s="400">
        <v>0</v>
      </c>
      <c r="U122" s="397">
        <f t="shared" si="14"/>
        <v>0</v>
      </c>
    </row>
    <row r="123" spans="1:21" ht="45" hidden="1" outlineLevel="1">
      <c r="A123" s="683"/>
      <c r="B123" s="690"/>
      <c r="C123" s="469" t="s">
        <v>152</v>
      </c>
      <c r="D123" s="398">
        <v>59</v>
      </c>
      <c r="E123" s="398">
        <v>4</v>
      </c>
      <c r="F123" s="398">
        <v>5</v>
      </c>
      <c r="G123" s="398">
        <v>14</v>
      </c>
      <c r="H123" s="398">
        <v>3</v>
      </c>
      <c r="I123" s="398">
        <v>53</v>
      </c>
      <c r="J123" s="398">
        <v>17</v>
      </c>
      <c r="K123" s="398">
        <v>1</v>
      </c>
      <c r="L123" s="398">
        <v>4</v>
      </c>
      <c r="M123" s="398">
        <v>4</v>
      </c>
      <c r="N123" s="398">
        <v>3</v>
      </c>
      <c r="O123" s="398">
        <v>12</v>
      </c>
      <c r="P123" s="394">
        <f t="shared" si="12"/>
        <v>138</v>
      </c>
      <c r="Q123" s="395">
        <f t="shared" si="13"/>
        <v>41</v>
      </c>
      <c r="R123" s="394">
        <f t="shared" si="16"/>
        <v>179</v>
      </c>
      <c r="S123" s="400">
        <v>0</v>
      </c>
      <c r="T123" s="400">
        <v>0</v>
      </c>
      <c r="U123" s="397">
        <f t="shared" si="14"/>
        <v>0</v>
      </c>
    </row>
    <row r="124" spans="1:21" hidden="1" outlineLevel="1">
      <c r="A124" s="683"/>
      <c r="B124" s="690"/>
      <c r="C124" s="469" t="s">
        <v>153</v>
      </c>
      <c r="D124" s="398">
        <v>4</v>
      </c>
      <c r="E124" s="398">
        <v>0</v>
      </c>
      <c r="F124" s="398">
        <v>0</v>
      </c>
      <c r="G124" s="398">
        <v>1</v>
      </c>
      <c r="H124" s="398">
        <v>0</v>
      </c>
      <c r="I124" s="398">
        <v>8</v>
      </c>
      <c r="J124" s="398">
        <v>1</v>
      </c>
      <c r="K124" s="399">
        <v>0</v>
      </c>
      <c r="L124" s="398">
        <v>0</v>
      </c>
      <c r="M124" s="399">
        <v>0</v>
      </c>
      <c r="N124" s="399">
        <v>0</v>
      </c>
      <c r="O124" s="398">
        <v>4</v>
      </c>
      <c r="P124" s="394">
        <f t="shared" si="12"/>
        <v>13</v>
      </c>
      <c r="Q124" s="395">
        <f t="shared" si="13"/>
        <v>5</v>
      </c>
      <c r="R124" s="394">
        <f t="shared" si="16"/>
        <v>18</v>
      </c>
      <c r="S124" s="400">
        <v>0</v>
      </c>
      <c r="T124" s="400">
        <v>0</v>
      </c>
      <c r="U124" s="397">
        <f t="shared" si="14"/>
        <v>0</v>
      </c>
    </row>
    <row r="125" spans="1:21" ht="22.5" hidden="1" outlineLevel="1">
      <c r="A125" s="683"/>
      <c r="B125" s="469" t="s">
        <v>154</v>
      </c>
      <c r="C125" s="469" t="s">
        <v>155</v>
      </c>
      <c r="D125" s="398">
        <v>1163</v>
      </c>
      <c r="E125" s="398">
        <v>82</v>
      </c>
      <c r="F125" s="398">
        <v>154</v>
      </c>
      <c r="G125" s="398">
        <v>223</v>
      </c>
      <c r="H125" s="398">
        <v>56</v>
      </c>
      <c r="I125" s="398">
        <v>1070</v>
      </c>
      <c r="J125" s="398">
        <v>162</v>
      </c>
      <c r="K125" s="398">
        <v>15</v>
      </c>
      <c r="L125" s="398">
        <v>22</v>
      </c>
      <c r="M125" s="398">
        <v>31</v>
      </c>
      <c r="N125" s="398">
        <v>7</v>
      </c>
      <c r="O125" s="398">
        <v>107</v>
      </c>
      <c r="P125" s="394">
        <f t="shared" si="12"/>
        <v>2748</v>
      </c>
      <c r="Q125" s="395">
        <f t="shared" si="13"/>
        <v>344</v>
      </c>
      <c r="R125" s="394">
        <f t="shared" si="16"/>
        <v>3092</v>
      </c>
      <c r="S125" s="400">
        <v>0</v>
      </c>
      <c r="T125" s="400">
        <v>0</v>
      </c>
      <c r="U125" s="397">
        <f t="shared" si="14"/>
        <v>0</v>
      </c>
    </row>
    <row r="126" spans="1:21" hidden="1" outlineLevel="1">
      <c r="A126" s="683"/>
      <c r="B126" s="690" t="s">
        <v>156</v>
      </c>
      <c r="C126" s="469" t="s">
        <v>157</v>
      </c>
      <c r="D126" s="398">
        <v>34</v>
      </c>
      <c r="E126" s="399">
        <v>0</v>
      </c>
      <c r="F126" s="398">
        <v>2</v>
      </c>
      <c r="G126" s="398">
        <v>2</v>
      </c>
      <c r="H126" s="398">
        <v>0</v>
      </c>
      <c r="I126" s="398">
        <v>17</v>
      </c>
      <c r="J126" s="398">
        <v>18</v>
      </c>
      <c r="K126" s="398">
        <v>0</v>
      </c>
      <c r="L126" s="398">
        <v>0</v>
      </c>
      <c r="M126" s="399">
        <v>0</v>
      </c>
      <c r="N126" s="399">
        <v>2</v>
      </c>
      <c r="O126" s="398">
        <v>4</v>
      </c>
      <c r="P126" s="394">
        <f t="shared" si="12"/>
        <v>55</v>
      </c>
      <c r="Q126" s="395">
        <f t="shared" si="13"/>
        <v>24</v>
      </c>
      <c r="R126" s="394">
        <f t="shared" si="16"/>
        <v>79</v>
      </c>
      <c r="S126" s="400">
        <v>0</v>
      </c>
      <c r="T126" s="400">
        <v>0</v>
      </c>
      <c r="U126" s="397">
        <f t="shared" si="14"/>
        <v>0</v>
      </c>
    </row>
    <row r="127" spans="1:21" ht="22.5" hidden="1" outlineLevel="1">
      <c r="A127" s="683"/>
      <c r="B127" s="690"/>
      <c r="C127" s="469" t="s">
        <v>158</v>
      </c>
      <c r="D127" s="398">
        <v>189</v>
      </c>
      <c r="E127" s="398">
        <v>14</v>
      </c>
      <c r="F127" s="398">
        <v>33</v>
      </c>
      <c r="G127" s="398">
        <v>40</v>
      </c>
      <c r="H127" s="398">
        <v>11</v>
      </c>
      <c r="I127" s="398">
        <v>164</v>
      </c>
      <c r="J127" s="398">
        <v>325</v>
      </c>
      <c r="K127" s="398">
        <v>29</v>
      </c>
      <c r="L127" s="398">
        <v>25</v>
      </c>
      <c r="M127" s="398">
        <v>53</v>
      </c>
      <c r="N127" s="398">
        <v>7</v>
      </c>
      <c r="O127" s="398">
        <v>108</v>
      </c>
      <c r="P127" s="394">
        <f t="shared" si="12"/>
        <v>451</v>
      </c>
      <c r="Q127" s="395">
        <f t="shared" si="13"/>
        <v>547</v>
      </c>
      <c r="R127" s="394">
        <f t="shared" si="16"/>
        <v>998</v>
      </c>
      <c r="S127" s="400">
        <v>2</v>
      </c>
      <c r="T127" s="400">
        <v>0</v>
      </c>
      <c r="U127" s="397">
        <f t="shared" si="14"/>
        <v>2</v>
      </c>
    </row>
    <row r="128" spans="1:21" hidden="1" outlineLevel="1">
      <c r="A128" s="683"/>
      <c r="B128" s="690"/>
      <c r="C128" s="469" t="s">
        <v>159</v>
      </c>
      <c r="D128" s="398">
        <v>164</v>
      </c>
      <c r="E128" s="398">
        <v>17</v>
      </c>
      <c r="F128" s="398">
        <v>20</v>
      </c>
      <c r="G128" s="398">
        <v>41</v>
      </c>
      <c r="H128" s="398">
        <v>8</v>
      </c>
      <c r="I128" s="398">
        <v>251</v>
      </c>
      <c r="J128" s="398">
        <v>33</v>
      </c>
      <c r="K128" s="399">
        <v>4</v>
      </c>
      <c r="L128" s="399">
        <v>7</v>
      </c>
      <c r="M128" s="399">
        <v>12</v>
      </c>
      <c r="N128" s="399">
        <v>2</v>
      </c>
      <c r="O128" s="398">
        <v>24</v>
      </c>
      <c r="P128" s="394">
        <f t="shared" si="12"/>
        <v>501</v>
      </c>
      <c r="Q128" s="395">
        <f t="shared" si="13"/>
        <v>82</v>
      </c>
      <c r="R128" s="394">
        <f t="shared" si="16"/>
        <v>583</v>
      </c>
      <c r="S128" s="400">
        <v>0</v>
      </c>
      <c r="T128" s="400">
        <v>0</v>
      </c>
      <c r="U128" s="397">
        <f t="shared" si="14"/>
        <v>0</v>
      </c>
    </row>
    <row r="129" spans="1:21" hidden="1" outlineLevel="1">
      <c r="A129" s="683"/>
      <c r="B129" s="690"/>
      <c r="C129" s="469" t="s">
        <v>160</v>
      </c>
      <c r="D129" s="398">
        <v>28</v>
      </c>
      <c r="E129" s="398">
        <v>3</v>
      </c>
      <c r="F129" s="399">
        <v>5</v>
      </c>
      <c r="G129" s="398">
        <v>6</v>
      </c>
      <c r="H129" s="398">
        <v>1</v>
      </c>
      <c r="I129" s="398">
        <v>22</v>
      </c>
      <c r="J129" s="398">
        <v>24</v>
      </c>
      <c r="K129" s="399">
        <v>0</v>
      </c>
      <c r="L129" s="398">
        <v>2</v>
      </c>
      <c r="M129" s="398">
        <v>5</v>
      </c>
      <c r="N129" s="398">
        <v>1</v>
      </c>
      <c r="O129" s="398">
        <v>13</v>
      </c>
      <c r="P129" s="394">
        <f t="shared" si="12"/>
        <v>65</v>
      </c>
      <c r="Q129" s="395">
        <f t="shared" si="13"/>
        <v>45</v>
      </c>
      <c r="R129" s="394">
        <f t="shared" si="16"/>
        <v>110</v>
      </c>
      <c r="S129" s="400">
        <v>0</v>
      </c>
      <c r="T129" s="400">
        <v>1</v>
      </c>
      <c r="U129" s="397">
        <f t="shared" si="14"/>
        <v>1</v>
      </c>
    </row>
    <row r="130" spans="1:21" ht="33.75" hidden="1" outlineLevel="1">
      <c r="A130" s="683"/>
      <c r="B130" s="690"/>
      <c r="C130" s="469" t="s">
        <v>161</v>
      </c>
      <c r="D130" s="398">
        <v>41</v>
      </c>
      <c r="E130" s="399">
        <v>2</v>
      </c>
      <c r="F130" s="399">
        <v>2</v>
      </c>
      <c r="G130" s="399">
        <v>2</v>
      </c>
      <c r="H130" s="399">
        <v>1</v>
      </c>
      <c r="I130" s="398">
        <v>62</v>
      </c>
      <c r="J130" s="399">
        <v>3</v>
      </c>
      <c r="K130" s="399">
        <v>2</v>
      </c>
      <c r="L130" s="399">
        <v>0</v>
      </c>
      <c r="M130" s="399">
        <v>3</v>
      </c>
      <c r="N130" s="399">
        <v>0</v>
      </c>
      <c r="O130" s="398">
        <v>7</v>
      </c>
      <c r="P130" s="394">
        <f t="shared" si="12"/>
        <v>110</v>
      </c>
      <c r="Q130" s="395">
        <f t="shared" si="13"/>
        <v>15</v>
      </c>
      <c r="R130" s="394">
        <f t="shared" si="16"/>
        <v>125</v>
      </c>
      <c r="S130" s="400">
        <v>0</v>
      </c>
      <c r="T130" s="400">
        <v>0</v>
      </c>
      <c r="U130" s="397">
        <f t="shared" si="14"/>
        <v>0</v>
      </c>
    </row>
    <row r="131" spans="1:21" ht="22.5" hidden="1" outlineLevel="1">
      <c r="A131" s="683"/>
      <c r="B131" s="690"/>
      <c r="C131" s="469" t="s">
        <v>162</v>
      </c>
      <c r="D131" s="398">
        <v>112</v>
      </c>
      <c r="E131" s="398">
        <v>5</v>
      </c>
      <c r="F131" s="398">
        <v>10</v>
      </c>
      <c r="G131" s="398">
        <v>16</v>
      </c>
      <c r="H131" s="398">
        <v>3</v>
      </c>
      <c r="I131" s="398">
        <v>125</v>
      </c>
      <c r="J131" s="398">
        <v>11</v>
      </c>
      <c r="K131" s="399">
        <v>0</v>
      </c>
      <c r="L131" s="399">
        <v>0</v>
      </c>
      <c r="M131" s="398">
        <v>2</v>
      </c>
      <c r="N131" s="399">
        <v>0</v>
      </c>
      <c r="O131" s="398">
        <v>8</v>
      </c>
      <c r="P131" s="394">
        <f t="shared" si="12"/>
        <v>271</v>
      </c>
      <c r="Q131" s="395">
        <f t="shared" si="13"/>
        <v>21</v>
      </c>
      <c r="R131" s="394">
        <f t="shared" si="16"/>
        <v>292</v>
      </c>
      <c r="S131" s="400">
        <v>0</v>
      </c>
      <c r="T131" s="400">
        <v>0</v>
      </c>
      <c r="U131" s="397">
        <f t="shared" si="14"/>
        <v>0</v>
      </c>
    </row>
    <row r="132" spans="1:21" ht="22.5" hidden="1" outlineLevel="1">
      <c r="A132" s="683"/>
      <c r="B132" s="690"/>
      <c r="C132" s="469" t="s">
        <v>163</v>
      </c>
      <c r="D132" s="398">
        <v>58</v>
      </c>
      <c r="E132" s="399">
        <v>2</v>
      </c>
      <c r="F132" s="398">
        <v>5</v>
      </c>
      <c r="G132" s="398">
        <v>6</v>
      </c>
      <c r="H132" s="399">
        <v>1</v>
      </c>
      <c r="I132" s="398">
        <v>59</v>
      </c>
      <c r="J132" s="398">
        <v>59</v>
      </c>
      <c r="K132" s="398">
        <v>6</v>
      </c>
      <c r="L132" s="398">
        <v>6</v>
      </c>
      <c r="M132" s="398">
        <v>10</v>
      </c>
      <c r="N132" s="399">
        <v>0</v>
      </c>
      <c r="O132" s="398">
        <v>26</v>
      </c>
      <c r="P132" s="394">
        <f t="shared" si="12"/>
        <v>131</v>
      </c>
      <c r="Q132" s="395">
        <f t="shared" si="13"/>
        <v>107</v>
      </c>
      <c r="R132" s="394">
        <f t="shared" si="16"/>
        <v>238</v>
      </c>
      <c r="S132" s="400">
        <v>0</v>
      </c>
      <c r="T132" s="400">
        <v>0</v>
      </c>
      <c r="U132" s="397">
        <f t="shared" si="14"/>
        <v>0</v>
      </c>
    </row>
    <row r="133" spans="1:21" ht="14.1" customHeight="1" collapsed="1">
      <c r="A133" s="682" t="s">
        <v>164</v>
      </c>
      <c r="B133" s="682"/>
      <c r="C133" s="682"/>
      <c r="D133" s="248">
        <f t="shared" ref="D133:T133" si="20">SUM(D134:D143)</f>
        <v>623</v>
      </c>
      <c r="E133" s="248">
        <f t="shared" si="20"/>
        <v>45</v>
      </c>
      <c r="F133" s="248">
        <f t="shared" si="20"/>
        <v>60</v>
      </c>
      <c r="G133" s="248">
        <f t="shared" si="20"/>
        <v>69</v>
      </c>
      <c r="H133" s="248">
        <f t="shared" si="20"/>
        <v>17</v>
      </c>
      <c r="I133" s="248">
        <f t="shared" si="20"/>
        <v>381</v>
      </c>
      <c r="J133" s="248">
        <f t="shared" si="20"/>
        <v>780</v>
      </c>
      <c r="K133" s="248">
        <f t="shared" si="20"/>
        <v>56</v>
      </c>
      <c r="L133" s="248">
        <f t="shared" si="20"/>
        <v>66</v>
      </c>
      <c r="M133" s="248">
        <f t="shared" si="20"/>
        <v>79</v>
      </c>
      <c r="N133" s="248">
        <f t="shared" si="20"/>
        <v>23</v>
      </c>
      <c r="O133" s="248">
        <f t="shared" si="20"/>
        <v>300</v>
      </c>
      <c r="P133" s="249">
        <f t="shared" si="12"/>
        <v>1195</v>
      </c>
      <c r="Q133" s="249">
        <f t="shared" si="13"/>
        <v>1304</v>
      </c>
      <c r="R133" s="249">
        <f t="shared" si="16"/>
        <v>2499</v>
      </c>
      <c r="S133" s="249">
        <f t="shared" si="20"/>
        <v>5</v>
      </c>
      <c r="T133" s="249">
        <f t="shared" si="20"/>
        <v>1</v>
      </c>
      <c r="U133" s="249">
        <f t="shared" si="14"/>
        <v>6</v>
      </c>
    </row>
    <row r="134" spans="1:21" hidden="1" outlineLevel="1">
      <c r="A134" s="683" t="s">
        <v>164</v>
      </c>
      <c r="B134" s="690" t="s">
        <v>165</v>
      </c>
      <c r="C134" s="469" t="s">
        <v>166</v>
      </c>
      <c r="D134" s="398">
        <v>28</v>
      </c>
      <c r="E134" s="398">
        <v>2</v>
      </c>
      <c r="F134" s="398">
        <v>2</v>
      </c>
      <c r="G134" s="398">
        <v>0</v>
      </c>
      <c r="H134" s="399">
        <v>2</v>
      </c>
      <c r="I134" s="398">
        <v>10</v>
      </c>
      <c r="J134" s="398">
        <v>24</v>
      </c>
      <c r="K134" s="398">
        <v>1</v>
      </c>
      <c r="L134" s="398">
        <v>0</v>
      </c>
      <c r="M134" s="398">
        <v>2</v>
      </c>
      <c r="N134" s="398">
        <v>2</v>
      </c>
      <c r="O134" s="398">
        <v>10</v>
      </c>
      <c r="P134" s="394">
        <f t="shared" si="12"/>
        <v>44</v>
      </c>
      <c r="Q134" s="395">
        <f t="shared" si="13"/>
        <v>39</v>
      </c>
      <c r="R134" s="394">
        <f t="shared" si="16"/>
        <v>83</v>
      </c>
      <c r="S134" s="400">
        <v>1</v>
      </c>
      <c r="T134" s="400">
        <v>0</v>
      </c>
      <c r="U134" s="397">
        <f t="shared" si="14"/>
        <v>1</v>
      </c>
    </row>
    <row r="135" spans="1:21" hidden="1" outlineLevel="1">
      <c r="A135" s="683"/>
      <c r="B135" s="690"/>
      <c r="C135" s="469" t="s">
        <v>167</v>
      </c>
      <c r="D135" s="398">
        <v>17</v>
      </c>
      <c r="E135" s="398">
        <v>1</v>
      </c>
      <c r="F135" s="398">
        <v>3</v>
      </c>
      <c r="G135" s="398">
        <v>3</v>
      </c>
      <c r="H135" s="399">
        <v>1</v>
      </c>
      <c r="I135" s="398">
        <v>16</v>
      </c>
      <c r="J135" s="399">
        <v>11</v>
      </c>
      <c r="K135" s="399">
        <v>2</v>
      </c>
      <c r="L135" s="398">
        <v>0</v>
      </c>
      <c r="M135" s="399">
        <v>0</v>
      </c>
      <c r="N135" s="398">
        <v>0</v>
      </c>
      <c r="O135" s="398">
        <v>4</v>
      </c>
      <c r="P135" s="394">
        <f t="shared" ref="P135:P198" si="21">SUM(D135:I135)</f>
        <v>41</v>
      </c>
      <c r="Q135" s="395">
        <f t="shared" ref="Q135:Q198" si="22">SUM(J135:O135)</f>
        <v>17</v>
      </c>
      <c r="R135" s="394">
        <f t="shared" si="16"/>
        <v>58</v>
      </c>
      <c r="S135" s="400">
        <v>1</v>
      </c>
      <c r="T135" s="400">
        <v>0</v>
      </c>
      <c r="U135" s="397">
        <f t="shared" ref="U135:U198" si="23">+T135+S135</f>
        <v>1</v>
      </c>
    </row>
    <row r="136" spans="1:21" hidden="1" outlineLevel="1">
      <c r="A136" s="683"/>
      <c r="B136" s="690"/>
      <c r="C136" s="469" t="s">
        <v>168</v>
      </c>
      <c r="D136" s="398">
        <v>404</v>
      </c>
      <c r="E136" s="398">
        <v>21</v>
      </c>
      <c r="F136" s="398">
        <v>32</v>
      </c>
      <c r="G136" s="398">
        <v>39</v>
      </c>
      <c r="H136" s="398">
        <v>10</v>
      </c>
      <c r="I136" s="398">
        <v>237</v>
      </c>
      <c r="J136" s="398">
        <v>512</v>
      </c>
      <c r="K136" s="398">
        <v>34</v>
      </c>
      <c r="L136" s="398">
        <v>45</v>
      </c>
      <c r="M136" s="398">
        <v>50</v>
      </c>
      <c r="N136" s="398">
        <v>8</v>
      </c>
      <c r="O136" s="398">
        <v>180</v>
      </c>
      <c r="P136" s="394">
        <f t="shared" si="21"/>
        <v>743</v>
      </c>
      <c r="Q136" s="395">
        <f t="shared" si="22"/>
        <v>829</v>
      </c>
      <c r="R136" s="394">
        <f t="shared" ref="R136:R199" si="24">+Q136+P136</f>
        <v>1572</v>
      </c>
      <c r="S136" s="400">
        <v>3</v>
      </c>
      <c r="T136" s="400">
        <v>1</v>
      </c>
      <c r="U136" s="397">
        <f t="shared" si="23"/>
        <v>4</v>
      </c>
    </row>
    <row r="137" spans="1:21" hidden="1" outlineLevel="1">
      <c r="A137" s="683"/>
      <c r="B137" s="690"/>
      <c r="C137" s="469" t="s">
        <v>169</v>
      </c>
      <c r="D137" s="398">
        <v>69</v>
      </c>
      <c r="E137" s="398">
        <v>3</v>
      </c>
      <c r="F137" s="398">
        <v>2</v>
      </c>
      <c r="G137" s="398">
        <v>9</v>
      </c>
      <c r="H137" s="398">
        <v>0</v>
      </c>
      <c r="I137" s="398">
        <v>43</v>
      </c>
      <c r="J137" s="398">
        <v>157</v>
      </c>
      <c r="K137" s="398">
        <v>11</v>
      </c>
      <c r="L137" s="398">
        <v>8</v>
      </c>
      <c r="M137" s="398">
        <v>15</v>
      </c>
      <c r="N137" s="398">
        <v>4</v>
      </c>
      <c r="O137" s="398">
        <v>42</v>
      </c>
      <c r="P137" s="394">
        <f t="shared" si="21"/>
        <v>126</v>
      </c>
      <c r="Q137" s="395">
        <f t="shared" si="22"/>
        <v>237</v>
      </c>
      <c r="R137" s="394">
        <f t="shared" si="24"/>
        <v>363</v>
      </c>
      <c r="S137" s="400">
        <v>0</v>
      </c>
      <c r="T137" s="400">
        <v>0</v>
      </c>
      <c r="U137" s="397">
        <f t="shared" si="23"/>
        <v>0</v>
      </c>
    </row>
    <row r="138" spans="1:21" hidden="1" outlineLevel="1">
      <c r="A138" s="683"/>
      <c r="B138" s="690"/>
      <c r="C138" s="469" t="s">
        <v>170</v>
      </c>
      <c r="D138" s="399">
        <v>0</v>
      </c>
      <c r="E138" s="399">
        <v>0</v>
      </c>
      <c r="F138" s="399">
        <v>0</v>
      </c>
      <c r="G138" s="399">
        <v>0</v>
      </c>
      <c r="H138" s="399">
        <v>0</v>
      </c>
      <c r="I138" s="398">
        <v>0</v>
      </c>
      <c r="J138" s="399">
        <v>0</v>
      </c>
      <c r="K138" s="399">
        <v>0</v>
      </c>
      <c r="L138" s="399">
        <v>0</v>
      </c>
      <c r="M138" s="399">
        <v>0</v>
      </c>
      <c r="N138" s="399">
        <v>0</v>
      </c>
      <c r="O138" s="399">
        <v>0</v>
      </c>
      <c r="P138" s="394">
        <f t="shared" si="21"/>
        <v>0</v>
      </c>
      <c r="Q138" s="395">
        <f t="shared" si="22"/>
        <v>0</v>
      </c>
      <c r="R138" s="394">
        <f t="shared" si="24"/>
        <v>0</v>
      </c>
      <c r="S138" s="400">
        <v>0</v>
      </c>
      <c r="T138" s="400">
        <v>0</v>
      </c>
      <c r="U138" s="397">
        <f t="shared" si="23"/>
        <v>0</v>
      </c>
    </row>
    <row r="139" spans="1:21" hidden="1" outlineLevel="1">
      <c r="A139" s="683"/>
      <c r="B139" s="690"/>
      <c r="C139" s="469" t="s">
        <v>171</v>
      </c>
      <c r="D139" s="398">
        <v>3</v>
      </c>
      <c r="E139" s="398">
        <v>0</v>
      </c>
      <c r="F139" s="398">
        <v>0</v>
      </c>
      <c r="G139" s="398">
        <v>0</v>
      </c>
      <c r="H139" s="399">
        <v>0</v>
      </c>
      <c r="I139" s="398">
        <v>1</v>
      </c>
      <c r="J139" s="398">
        <v>3</v>
      </c>
      <c r="K139" s="398">
        <v>0</v>
      </c>
      <c r="L139" s="398">
        <v>2</v>
      </c>
      <c r="M139" s="399">
        <v>1</v>
      </c>
      <c r="N139" s="398">
        <v>0</v>
      </c>
      <c r="O139" s="398">
        <v>2</v>
      </c>
      <c r="P139" s="394">
        <f t="shared" si="21"/>
        <v>4</v>
      </c>
      <c r="Q139" s="395">
        <f t="shared" si="22"/>
        <v>8</v>
      </c>
      <c r="R139" s="394">
        <f t="shared" si="24"/>
        <v>12</v>
      </c>
      <c r="S139" s="400">
        <v>0</v>
      </c>
      <c r="T139" s="400">
        <v>0</v>
      </c>
      <c r="U139" s="397">
        <f t="shared" si="23"/>
        <v>0</v>
      </c>
    </row>
    <row r="140" spans="1:21" ht="22.5" hidden="1" outlineLevel="1">
      <c r="A140" s="683"/>
      <c r="B140" s="690"/>
      <c r="C140" s="469" t="s">
        <v>172</v>
      </c>
      <c r="D140" s="398">
        <v>24</v>
      </c>
      <c r="E140" s="399">
        <v>1</v>
      </c>
      <c r="F140" s="398">
        <v>3</v>
      </c>
      <c r="G140" s="398">
        <v>0</v>
      </c>
      <c r="H140" s="398">
        <v>1</v>
      </c>
      <c r="I140" s="398">
        <v>10</v>
      </c>
      <c r="J140" s="398">
        <v>17</v>
      </c>
      <c r="K140" s="398">
        <v>0</v>
      </c>
      <c r="L140" s="399">
        <v>0</v>
      </c>
      <c r="M140" s="398">
        <v>4</v>
      </c>
      <c r="N140" s="398">
        <v>2</v>
      </c>
      <c r="O140" s="398">
        <v>14</v>
      </c>
      <c r="P140" s="394">
        <f t="shared" si="21"/>
        <v>39</v>
      </c>
      <c r="Q140" s="395">
        <f t="shared" si="22"/>
        <v>37</v>
      </c>
      <c r="R140" s="394">
        <f t="shared" si="24"/>
        <v>76</v>
      </c>
      <c r="S140" s="400">
        <v>0</v>
      </c>
      <c r="T140" s="400">
        <v>0</v>
      </c>
      <c r="U140" s="397">
        <f t="shared" si="23"/>
        <v>0</v>
      </c>
    </row>
    <row r="141" spans="1:21" ht="22.5" hidden="1" outlineLevel="1">
      <c r="A141" s="683"/>
      <c r="B141" s="469" t="s">
        <v>173</v>
      </c>
      <c r="C141" s="469" t="s">
        <v>174</v>
      </c>
      <c r="D141" s="398">
        <v>2</v>
      </c>
      <c r="E141" s="399">
        <v>0</v>
      </c>
      <c r="F141" s="399">
        <v>0</v>
      </c>
      <c r="G141" s="399">
        <v>0</v>
      </c>
      <c r="H141" s="399">
        <v>0</v>
      </c>
      <c r="I141" s="398">
        <v>2</v>
      </c>
      <c r="J141" s="399">
        <v>0</v>
      </c>
      <c r="K141" s="399">
        <v>0</v>
      </c>
      <c r="L141" s="399">
        <v>0</v>
      </c>
      <c r="M141" s="399">
        <v>0</v>
      </c>
      <c r="N141" s="399">
        <v>0</v>
      </c>
      <c r="O141" s="399">
        <v>0</v>
      </c>
      <c r="P141" s="394">
        <f t="shared" si="21"/>
        <v>4</v>
      </c>
      <c r="Q141" s="395">
        <f t="shared" si="22"/>
        <v>0</v>
      </c>
      <c r="R141" s="394">
        <f t="shared" si="24"/>
        <v>4</v>
      </c>
      <c r="S141" s="400">
        <v>0</v>
      </c>
      <c r="T141" s="400">
        <v>0</v>
      </c>
      <c r="U141" s="397">
        <f t="shared" si="23"/>
        <v>0</v>
      </c>
    </row>
    <row r="142" spans="1:21" ht="22.5" hidden="1" outlineLevel="1">
      <c r="A142" s="683"/>
      <c r="B142" s="690" t="s">
        <v>175</v>
      </c>
      <c r="C142" s="469" t="s">
        <v>176</v>
      </c>
      <c r="D142" s="398">
        <v>46</v>
      </c>
      <c r="E142" s="398">
        <v>16</v>
      </c>
      <c r="F142" s="398">
        <v>14</v>
      </c>
      <c r="G142" s="398">
        <v>16</v>
      </c>
      <c r="H142" s="399">
        <v>3</v>
      </c>
      <c r="I142" s="398">
        <v>47</v>
      </c>
      <c r="J142" s="398">
        <v>34</v>
      </c>
      <c r="K142" s="398">
        <v>8</v>
      </c>
      <c r="L142" s="398">
        <v>6</v>
      </c>
      <c r="M142" s="398">
        <v>5</v>
      </c>
      <c r="N142" s="399">
        <v>6</v>
      </c>
      <c r="O142" s="398">
        <v>40</v>
      </c>
      <c r="P142" s="394">
        <f t="shared" si="21"/>
        <v>142</v>
      </c>
      <c r="Q142" s="395">
        <f t="shared" si="22"/>
        <v>99</v>
      </c>
      <c r="R142" s="394">
        <f t="shared" si="24"/>
        <v>241</v>
      </c>
      <c r="S142" s="400">
        <v>0</v>
      </c>
      <c r="T142" s="400">
        <v>0</v>
      </c>
      <c r="U142" s="397">
        <f t="shared" si="23"/>
        <v>0</v>
      </c>
    </row>
    <row r="143" spans="1:21" ht="22.5" hidden="1" outlineLevel="1">
      <c r="A143" s="683"/>
      <c r="B143" s="690"/>
      <c r="C143" s="469" t="s">
        <v>177</v>
      </c>
      <c r="D143" s="398">
        <v>30</v>
      </c>
      <c r="E143" s="398">
        <v>1</v>
      </c>
      <c r="F143" s="399">
        <v>4</v>
      </c>
      <c r="G143" s="398">
        <v>2</v>
      </c>
      <c r="H143" s="398">
        <v>0</v>
      </c>
      <c r="I143" s="398">
        <v>15</v>
      </c>
      <c r="J143" s="398">
        <v>22</v>
      </c>
      <c r="K143" s="398">
        <v>0</v>
      </c>
      <c r="L143" s="399">
        <v>5</v>
      </c>
      <c r="M143" s="398">
        <v>2</v>
      </c>
      <c r="N143" s="399">
        <v>1</v>
      </c>
      <c r="O143" s="398">
        <v>8</v>
      </c>
      <c r="P143" s="394">
        <f t="shared" si="21"/>
        <v>52</v>
      </c>
      <c r="Q143" s="395">
        <f t="shared" si="22"/>
        <v>38</v>
      </c>
      <c r="R143" s="394">
        <f t="shared" si="24"/>
        <v>90</v>
      </c>
      <c r="S143" s="400">
        <v>0</v>
      </c>
      <c r="T143" s="400">
        <v>0</v>
      </c>
      <c r="U143" s="397">
        <f t="shared" si="23"/>
        <v>0</v>
      </c>
    </row>
    <row r="144" spans="1:21" ht="14.1" customHeight="1" collapsed="1">
      <c r="A144" s="682" t="s">
        <v>178</v>
      </c>
      <c r="B144" s="682"/>
      <c r="C144" s="682"/>
      <c r="D144" s="248">
        <f t="shared" ref="D144:O144" si="25">+SUM(D145:D149)</f>
        <v>226</v>
      </c>
      <c r="E144" s="248">
        <f t="shared" si="25"/>
        <v>4</v>
      </c>
      <c r="F144" s="248">
        <f t="shared" si="25"/>
        <v>10</v>
      </c>
      <c r="G144" s="248">
        <f t="shared" si="25"/>
        <v>10</v>
      </c>
      <c r="H144" s="248">
        <f t="shared" si="25"/>
        <v>12</v>
      </c>
      <c r="I144" s="248">
        <f t="shared" si="25"/>
        <v>173</v>
      </c>
      <c r="J144" s="248">
        <f t="shared" si="25"/>
        <v>35</v>
      </c>
      <c r="K144" s="248">
        <f t="shared" si="25"/>
        <v>0</v>
      </c>
      <c r="L144" s="248">
        <f t="shared" si="25"/>
        <v>1</v>
      </c>
      <c r="M144" s="248">
        <f t="shared" si="25"/>
        <v>3</v>
      </c>
      <c r="N144" s="248">
        <f t="shared" si="25"/>
        <v>0</v>
      </c>
      <c r="O144" s="248">
        <f t="shared" si="25"/>
        <v>25</v>
      </c>
      <c r="P144" s="249">
        <f t="shared" si="21"/>
        <v>435</v>
      </c>
      <c r="Q144" s="249">
        <f t="shared" si="22"/>
        <v>64</v>
      </c>
      <c r="R144" s="249">
        <f t="shared" si="24"/>
        <v>499</v>
      </c>
      <c r="S144" s="249">
        <f t="shared" ref="S144:T144" si="26">+SUM(S145:S149)</f>
        <v>1</v>
      </c>
      <c r="T144" s="249">
        <f t="shared" si="26"/>
        <v>0</v>
      </c>
      <c r="U144" s="249">
        <f t="shared" si="23"/>
        <v>1</v>
      </c>
    </row>
    <row r="145" spans="1:21" hidden="1" outlineLevel="1">
      <c r="A145" s="683" t="s">
        <v>178</v>
      </c>
      <c r="B145" s="690" t="s">
        <v>179</v>
      </c>
      <c r="C145" s="469" t="s">
        <v>180</v>
      </c>
      <c r="D145" s="398">
        <v>44</v>
      </c>
      <c r="E145" s="398">
        <v>1</v>
      </c>
      <c r="F145" s="398">
        <v>3</v>
      </c>
      <c r="G145" s="398">
        <v>5</v>
      </c>
      <c r="H145" s="399">
        <v>6</v>
      </c>
      <c r="I145" s="398">
        <v>75</v>
      </c>
      <c r="J145" s="398">
        <v>4</v>
      </c>
      <c r="K145" s="398">
        <v>0</v>
      </c>
      <c r="L145" s="398">
        <v>0</v>
      </c>
      <c r="M145" s="399">
        <v>1</v>
      </c>
      <c r="N145" s="398">
        <v>0</v>
      </c>
      <c r="O145" s="398">
        <v>10</v>
      </c>
      <c r="P145" s="394">
        <f t="shared" si="21"/>
        <v>134</v>
      </c>
      <c r="Q145" s="395">
        <f t="shared" si="22"/>
        <v>15</v>
      </c>
      <c r="R145" s="394">
        <f t="shared" si="24"/>
        <v>149</v>
      </c>
      <c r="S145" s="400">
        <v>1</v>
      </c>
      <c r="T145" s="400">
        <v>0</v>
      </c>
      <c r="U145" s="397">
        <f t="shared" si="23"/>
        <v>1</v>
      </c>
    </row>
    <row r="146" spans="1:21" ht="33.75" hidden="1" outlineLevel="1">
      <c r="A146" s="683"/>
      <c r="B146" s="690"/>
      <c r="C146" s="469" t="s">
        <v>181</v>
      </c>
      <c r="D146" s="398">
        <v>36</v>
      </c>
      <c r="E146" s="399">
        <v>0</v>
      </c>
      <c r="F146" s="398">
        <v>0</v>
      </c>
      <c r="G146" s="398">
        <v>0</v>
      </c>
      <c r="H146" s="398">
        <v>0</v>
      </c>
      <c r="I146" s="398">
        <v>17</v>
      </c>
      <c r="J146" s="398">
        <v>6</v>
      </c>
      <c r="K146" s="399">
        <v>0</v>
      </c>
      <c r="L146" s="399">
        <v>1</v>
      </c>
      <c r="M146" s="399">
        <v>1</v>
      </c>
      <c r="N146" s="399">
        <v>0</v>
      </c>
      <c r="O146" s="398">
        <v>2</v>
      </c>
      <c r="P146" s="394">
        <f t="shared" si="21"/>
        <v>53</v>
      </c>
      <c r="Q146" s="395">
        <f t="shared" si="22"/>
        <v>10</v>
      </c>
      <c r="R146" s="394">
        <f t="shared" si="24"/>
        <v>63</v>
      </c>
      <c r="S146" s="400">
        <v>0</v>
      </c>
      <c r="T146" s="400">
        <v>0</v>
      </c>
      <c r="U146" s="397">
        <f t="shared" si="23"/>
        <v>0</v>
      </c>
    </row>
    <row r="147" spans="1:21" hidden="1" outlineLevel="1">
      <c r="A147" s="683"/>
      <c r="B147" s="690"/>
      <c r="C147" s="469" t="s">
        <v>182</v>
      </c>
      <c r="D147" s="399">
        <v>0</v>
      </c>
      <c r="E147" s="399">
        <v>0</v>
      </c>
      <c r="F147" s="399">
        <v>0</v>
      </c>
      <c r="G147" s="399">
        <v>0</v>
      </c>
      <c r="H147" s="399">
        <v>0</v>
      </c>
      <c r="I147" s="398">
        <v>0</v>
      </c>
      <c r="J147" s="399">
        <v>0</v>
      </c>
      <c r="K147" s="399">
        <v>0</v>
      </c>
      <c r="L147" s="399">
        <v>0</v>
      </c>
      <c r="M147" s="399">
        <v>0</v>
      </c>
      <c r="N147" s="399">
        <v>0</v>
      </c>
      <c r="O147" s="399">
        <v>0</v>
      </c>
      <c r="P147" s="394">
        <f t="shared" si="21"/>
        <v>0</v>
      </c>
      <c r="Q147" s="395">
        <f t="shared" si="22"/>
        <v>0</v>
      </c>
      <c r="R147" s="394">
        <f t="shared" si="24"/>
        <v>0</v>
      </c>
      <c r="S147" s="400">
        <v>0</v>
      </c>
      <c r="T147" s="400">
        <v>0</v>
      </c>
      <c r="U147" s="397">
        <f t="shared" si="23"/>
        <v>0</v>
      </c>
    </row>
    <row r="148" spans="1:21" ht="22.5" hidden="1" outlineLevel="1">
      <c r="A148" s="683"/>
      <c r="B148" s="690"/>
      <c r="C148" s="469" t="s">
        <v>183</v>
      </c>
      <c r="D148" s="399">
        <v>0</v>
      </c>
      <c r="E148" s="399">
        <v>0</v>
      </c>
      <c r="F148" s="399">
        <v>0</v>
      </c>
      <c r="G148" s="399">
        <v>0</v>
      </c>
      <c r="H148" s="399">
        <v>0</v>
      </c>
      <c r="I148" s="399">
        <v>0</v>
      </c>
      <c r="J148" s="399">
        <v>0</v>
      </c>
      <c r="K148" s="399">
        <v>0</v>
      </c>
      <c r="L148" s="399">
        <v>0</v>
      </c>
      <c r="M148" s="399">
        <v>0</v>
      </c>
      <c r="N148" s="399">
        <v>0</v>
      </c>
      <c r="O148" s="399">
        <v>0</v>
      </c>
      <c r="P148" s="394">
        <f t="shared" si="21"/>
        <v>0</v>
      </c>
      <c r="Q148" s="395">
        <f t="shared" si="22"/>
        <v>0</v>
      </c>
      <c r="R148" s="394">
        <f t="shared" si="24"/>
        <v>0</v>
      </c>
      <c r="S148" s="400">
        <v>0</v>
      </c>
      <c r="T148" s="400">
        <v>0</v>
      </c>
      <c r="U148" s="397">
        <f t="shared" si="23"/>
        <v>0</v>
      </c>
    </row>
    <row r="149" spans="1:21" ht="22.5" hidden="1" outlineLevel="1">
      <c r="A149" s="683"/>
      <c r="B149" s="469" t="s">
        <v>184</v>
      </c>
      <c r="C149" s="469" t="s">
        <v>185</v>
      </c>
      <c r="D149" s="398">
        <v>146</v>
      </c>
      <c r="E149" s="399">
        <v>3</v>
      </c>
      <c r="F149" s="398">
        <v>7</v>
      </c>
      <c r="G149" s="398">
        <v>5</v>
      </c>
      <c r="H149" s="398">
        <v>6</v>
      </c>
      <c r="I149" s="398">
        <v>81</v>
      </c>
      <c r="J149" s="398">
        <v>25</v>
      </c>
      <c r="K149" s="398">
        <v>0</v>
      </c>
      <c r="L149" s="398">
        <v>0</v>
      </c>
      <c r="M149" s="399">
        <v>1</v>
      </c>
      <c r="N149" s="399">
        <v>0</v>
      </c>
      <c r="O149" s="398">
        <v>13</v>
      </c>
      <c r="P149" s="394">
        <f t="shared" si="21"/>
        <v>248</v>
      </c>
      <c r="Q149" s="395">
        <f t="shared" si="22"/>
        <v>39</v>
      </c>
      <c r="R149" s="394">
        <f t="shared" si="24"/>
        <v>287</v>
      </c>
      <c r="S149" s="400">
        <v>0</v>
      </c>
      <c r="T149" s="400">
        <v>0</v>
      </c>
      <c r="U149" s="397">
        <f t="shared" si="23"/>
        <v>0</v>
      </c>
    </row>
    <row r="150" spans="1:21" ht="21.75" customHeight="1" collapsed="1">
      <c r="A150" s="682" t="s">
        <v>186</v>
      </c>
      <c r="B150" s="682"/>
      <c r="C150" s="682"/>
      <c r="D150" s="248">
        <f t="shared" ref="D150:T150" si="27">SUM(D151:D157)</f>
        <v>974</v>
      </c>
      <c r="E150" s="248">
        <f t="shared" si="27"/>
        <v>51</v>
      </c>
      <c r="F150" s="248">
        <f t="shared" si="27"/>
        <v>99</v>
      </c>
      <c r="G150" s="248">
        <f t="shared" si="27"/>
        <v>133</v>
      </c>
      <c r="H150" s="248">
        <f t="shared" si="27"/>
        <v>30</v>
      </c>
      <c r="I150" s="248">
        <f t="shared" si="27"/>
        <v>1027</v>
      </c>
      <c r="J150" s="248">
        <f t="shared" si="27"/>
        <v>55</v>
      </c>
      <c r="K150" s="248">
        <f t="shared" si="27"/>
        <v>3</v>
      </c>
      <c r="L150" s="248">
        <f t="shared" si="27"/>
        <v>5</v>
      </c>
      <c r="M150" s="248">
        <f t="shared" si="27"/>
        <v>11</v>
      </c>
      <c r="N150" s="248">
        <f t="shared" si="27"/>
        <v>1</v>
      </c>
      <c r="O150" s="248">
        <f t="shared" si="27"/>
        <v>42</v>
      </c>
      <c r="P150" s="249">
        <f t="shared" si="21"/>
        <v>2314</v>
      </c>
      <c r="Q150" s="249">
        <f t="shared" si="22"/>
        <v>117</v>
      </c>
      <c r="R150" s="249">
        <f t="shared" si="24"/>
        <v>2431</v>
      </c>
      <c r="S150" s="249">
        <f t="shared" si="27"/>
        <v>2</v>
      </c>
      <c r="T150" s="249">
        <f t="shared" si="27"/>
        <v>0</v>
      </c>
      <c r="U150" s="249">
        <f t="shared" si="23"/>
        <v>2</v>
      </c>
    </row>
    <row r="151" spans="1:21" ht="33.75" hidden="1" outlineLevel="1">
      <c r="A151" s="683" t="s">
        <v>186</v>
      </c>
      <c r="B151" s="469" t="s">
        <v>187</v>
      </c>
      <c r="C151" s="469" t="s">
        <v>188</v>
      </c>
      <c r="D151" s="398">
        <v>250</v>
      </c>
      <c r="E151" s="398">
        <v>15</v>
      </c>
      <c r="F151" s="398">
        <v>24</v>
      </c>
      <c r="G151" s="398">
        <v>31</v>
      </c>
      <c r="H151" s="398">
        <v>10</v>
      </c>
      <c r="I151" s="398">
        <v>292</v>
      </c>
      <c r="J151" s="398">
        <v>14</v>
      </c>
      <c r="K151" s="398">
        <v>1</v>
      </c>
      <c r="L151" s="399">
        <v>0</v>
      </c>
      <c r="M151" s="398">
        <v>3</v>
      </c>
      <c r="N151" s="398">
        <v>1</v>
      </c>
      <c r="O151" s="398">
        <v>15</v>
      </c>
      <c r="P151" s="394">
        <f t="shared" si="21"/>
        <v>622</v>
      </c>
      <c r="Q151" s="395">
        <f t="shared" si="22"/>
        <v>34</v>
      </c>
      <c r="R151" s="394">
        <f t="shared" si="24"/>
        <v>656</v>
      </c>
      <c r="S151" s="400">
        <v>1</v>
      </c>
      <c r="T151" s="400">
        <v>0</v>
      </c>
      <c r="U151" s="397">
        <f t="shared" si="23"/>
        <v>1</v>
      </c>
    </row>
    <row r="152" spans="1:21" hidden="1" outlineLevel="1">
      <c r="A152" s="683"/>
      <c r="B152" s="690" t="s">
        <v>189</v>
      </c>
      <c r="C152" s="469" t="s">
        <v>190</v>
      </c>
      <c r="D152" s="398">
        <v>353</v>
      </c>
      <c r="E152" s="398">
        <v>30</v>
      </c>
      <c r="F152" s="398">
        <v>54</v>
      </c>
      <c r="G152" s="398">
        <v>72</v>
      </c>
      <c r="H152" s="398">
        <v>12</v>
      </c>
      <c r="I152" s="398">
        <v>343</v>
      </c>
      <c r="J152" s="398">
        <v>17</v>
      </c>
      <c r="K152" s="398">
        <v>1</v>
      </c>
      <c r="L152" s="398">
        <v>4</v>
      </c>
      <c r="M152" s="399">
        <v>5</v>
      </c>
      <c r="N152" s="399">
        <v>0</v>
      </c>
      <c r="O152" s="398">
        <v>12</v>
      </c>
      <c r="P152" s="394">
        <f t="shared" si="21"/>
        <v>864</v>
      </c>
      <c r="Q152" s="395">
        <f t="shared" si="22"/>
        <v>39</v>
      </c>
      <c r="R152" s="394">
        <f t="shared" si="24"/>
        <v>903</v>
      </c>
      <c r="S152" s="400">
        <v>1</v>
      </c>
      <c r="T152" s="400">
        <v>0</v>
      </c>
      <c r="U152" s="397">
        <f t="shared" si="23"/>
        <v>1</v>
      </c>
    </row>
    <row r="153" spans="1:21" ht="22.5" hidden="1" outlineLevel="1">
      <c r="A153" s="683"/>
      <c r="B153" s="690"/>
      <c r="C153" s="469" t="s">
        <v>191</v>
      </c>
      <c r="D153" s="398">
        <v>59</v>
      </c>
      <c r="E153" s="398">
        <v>2</v>
      </c>
      <c r="F153" s="398">
        <v>5</v>
      </c>
      <c r="G153" s="398">
        <v>3</v>
      </c>
      <c r="H153" s="399">
        <v>0</v>
      </c>
      <c r="I153" s="398">
        <v>71</v>
      </c>
      <c r="J153" s="398">
        <v>2</v>
      </c>
      <c r="K153" s="399">
        <v>0</v>
      </c>
      <c r="L153" s="398">
        <v>0</v>
      </c>
      <c r="M153" s="399">
        <v>2</v>
      </c>
      <c r="N153" s="399">
        <v>0</v>
      </c>
      <c r="O153" s="398">
        <v>1</v>
      </c>
      <c r="P153" s="394">
        <f t="shared" si="21"/>
        <v>140</v>
      </c>
      <c r="Q153" s="395">
        <f t="shared" si="22"/>
        <v>5</v>
      </c>
      <c r="R153" s="394">
        <f t="shared" si="24"/>
        <v>145</v>
      </c>
      <c r="S153" s="400">
        <v>0</v>
      </c>
      <c r="T153" s="400">
        <v>0</v>
      </c>
      <c r="U153" s="397">
        <f t="shared" si="23"/>
        <v>0</v>
      </c>
    </row>
    <row r="154" spans="1:21" ht="22.5" hidden="1" outlineLevel="1">
      <c r="A154" s="683"/>
      <c r="B154" s="690"/>
      <c r="C154" s="469" t="s">
        <v>192</v>
      </c>
      <c r="D154" s="398">
        <v>176</v>
      </c>
      <c r="E154" s="398">
        <v>2</v>
      </c>
      <c r="F154" s="398">
        <v>8</v>
      </c>
      <c r="G154" s="398">
        <v>13</v>
      </c>
      <c r="H154" s="398">
        <v>3</v>
      </c>
      <c r="I154" s="398">
        <v>155</v>
      </c>
      <c r="J154" s="398">
        <v>14</v>
      </c>
      <c r="K154" s="399">
        <v>0</v>
      </c>
      <c r="L154" s="399">
        <v>0</v>
      </c>
      <c r="M154" s="398">
        <v>0</v>
      </c>
      <c r="N154" s="398">
        <v>0</v>
      </c>
      <c r="O154" s="398">
        <v>3</v>
      </c>
      <c r="P154" s="394">
        <f t="shared" si="21"/>
        <v>357</v>
      </c>
      <c r="Q154" s="395">
        <f t="shared" si="22"/>
        <v>17</v>
      </c>
      <c r="R154" s="394">
        <f t="shared" si="24"/>
        <v>374</v>
      </c>
      <c r="S154" s="400">
        <v>0</v>
      </c>
      <c r="T154" s="400">
        <v>0</v>
      </c>
      <c r="U154" s="397">
        <f t="shared" si="23"/>
        <v>0</v>
      </c>
    </row>
    <row r="155" spans="1:21" hidden="1" outlineLevel="1">
      <c r="A155" s="683"/>
      <c r="B155" s="690"/>
      <c r="C155" s="469" t="s">
        <v>193</v>
      </c>
      <c r="D155" s="398">
        <v>104</v>
      </c>
      <c r="E155" s="398">
        <v>1</v>
      </c>
      <c r="F155" s="398">
        <v>6</v>
      </c>
      <c r="G155" s="398">
        <v>13</v>
      </c>
      <c r="H155" s="398">
        <v>4</v>
      </c>
      <c r="I155" s="398">
        <v>140</v>
      </c>
      <c r="J155" s="398">
        <v>6</v>
      </c>
      <c r="K155" s="399">
        <v>1</v>
      </c>
      <c r="L155" s="399">
        <v>1</v>
      </c>
      <c r="M155" s="399">
        <v>1</v>
      </c>
      <c r="N155" s="399">
        <v>0</v>
      </c>
      <c r="O155" s="398">
        <v>6</v>
      </c>
      <c r="P155" s="394">
        <f t="shared" si="21"/>
        <v>268</v>
      </c>
      <c r="Q155" s="395">
        <f t="shared" si="22"/>
        <v>15</v>
      </c>
      <c r="R155" s="394">
        <f t="shared" si="24"/>
        <v>283</v>
      </c>
      <c r="S155" s="400">
        <v>0</v>
      </c>
      <c r="T155" s="400">
        <v>0</v>
      </c>
      <c r="U155" s="397">
        <f t="shared" si="23"/>
        <v>0</v>
      </c>
    </row>
    <row r="156" spans="1:21" ht="33.75" hidden="1" outlineLevel="1">
      <c r="A156" s="683"/>
      <c r="B156" s="690"/>
      <c r="C156" s="469" t="s">
        <v>194</v>
      </c>
      <c r="D156" s="398">
        <v>1</v>
      </c>
      <c r="E156" s="399">
        <v>0</v>
      </c>
      <c r="F156" s="399">
        <v>0</v>
      </c>
      <c r="G156" s="399">
        <v>0</v>
      </c>
      <c r="H156" s="399">
        <v>0</v>
      </c>
      <c r="I156" s="398">
        <v>0</v>
      </c>
      <c r="J156" s="399">
        <v>0</v>
      </c>
      <c r="K156" s="399">
        <v>0</v>
      </c>
      <c r="L156" s="399">
        <v>0</v>
      </c>
      <c r="M156" s="399">
        <v>0</v>
      </c>
      <c r="N156" s="399">
        <v>0</v>
      </c>
      <c r="O156" s="399">
        <v>0</v>
      </c>
      <c r="P156" s="394">
        <f t="shared" si="21"/>
        <v>1</v>
      </c>
      <c r="Q156" s="395">
        <f t="shared" si="22"/>
        <v>0</v>
      </c>
      <c r="R156" s="394">
        <f t="shared" si="24"/>
        <v>1</v>
      </c>
      <c r="S156" s="400">
        <v>0</v>
      </c>
      <c r="T156" s="400">
        <v>0</v>
      </c>
      <c r="U156" s="397">
        <f t="shared" si="23"/>
        <v>0</v>
      </c>
    </row>
    <row r="157" spans="1:21" hidden="1" outlineLevel="1">
      <c r="A157" s="683"/>
      <c r="B157" s="690"/>
      <c r="C157" s="469" t="s">
        <v>195</v>
      </c>
      <c r="D157" s="398">
        <v>31</v>
      </c>
      <c r="E157" s="398">
        <v>1</v>
      </c>
      <c r="F157" s="398">
        <v>2</v>
      </c>
      <c r="G157" s="398">
        <v>1</v>
      </c>
      <c r="H157" s="398">
        <v>1</v>
      </c>
      <c r="I157" s="398">
        <v>26</v>
      </c>
      <c r="J157" s="398">
        <v>2</v>
      </c>
      <c r="K157" s="399">
        <v>0</v>
      </c>
      <c r="L157" s="398">
        <v>0</v>
      </c>
      <c r="M157" s="399">
        <v>0</v>
      </c>
      <c r="N157" s="399">
        <v>0</v>
      </c>
      <c r="O157" s="398">
        <v>5</v>
      </c>
      <c r="P157" s="394">
        <f t="shared" si="21"/>
        <v>62</v>
      </c>
      <c r="Q157" s="395">
        <f t="shared" si="22"/>
        <v>7</v>
      </c>
      <c r="R157" s="394">
        <f t="shared" si="24"/>
        <v>69</v>
      </c>
      <c r="S157" s="400">
        <v>0</v>
      </c>
      <c r="T157" s="400">
        <v>0</v>
      </c>
      <c r="U157" s="397">
        <f t="shared" si="23"/>
        <v>0</v>
      </c>
    </row>
    <row r="158" spans="1:21" ht="14.1" customHeight="1" collapsed="1">
      <c r="A158" s="682" t="s">
        <v>196</v>
      </c>
      <c r="B158" s="682"/>
      <c r="C158" s="682"/>
      <c r="D158" s="248">
        <f t="shared" ref="D158:T158" si="28">SUM(D159:D165)</f>
        <v>704</v>
      </c>
      <c r="E158" s="248">
        <f t="shared" si="28"/>
        <v>42</v>
      </c>
      <c r="F158" s="248">
        <f t="shared" si="28"/>
        <v>109</v>
      </c>
      <c r="G158" s="248">
        <f t="shared" si="28"/>
        <v>124</v>
      </c>
      <c r="H158" s="248">
        <f t="shared" si="28"/>
        <v>35</v>
      </c>
      <c r="I158" s="248">
        <f t="shared" si="28"/>
        <v>805</v>
      </c>
      <c r="J158" s="248">
        <f t="shared" si="28"/>
        <v>84</v>
      </c>
      <c r="K158" s="248">
        <f t="shared" si="28"/>
        <v>5</v>
      </c>
      <c r="L158" s="248">
        <f t="shared" si="28"/>
        <v>6</v>
      </c>
      <c r="M158" s="248">
        <f t="shared" si="28"/>
        <v>7</v>
      </c>
      <c r="N158" s="248">
        <f t="shared" si="28"/>
        <v>2</v>
      </c>
      <c r="O158" s="248">
        <f t="shared" si="28"/>
        <v>57</v>
      </c>
      <c r="P158" s="249">
        <f t="shared" si="21"/>
        <v>1819</v>
      </c>
      <c r="Q158" s="249">
        <f t="shared" si="22"/>
        <v>161</v>
      </c>
      <c r="R158" s="249">
        <f t="shared" si="24"/>
        <v>1980</v>
      </c>
      <c r="S158" s="249">
        <f t="shared" si="28"/>
        <v>0</v>
      </c>
      <c r="T158" s="249">
        <f t="shared" si="28"/>
        <v>0</v>
      </c>
      <c r="U158" s="249">
        <f t="shared" si="23"/>
        <v>0</v>
      </c>
    </row>
    <row r="159" spans="1:21" hidden="1" outlineLevel="1">
      <c r="A159" s="683" t="s">
        <v>196</v>
      </c>
      <c r="B159" s="690" t="s">
        <v>197</v>
      </c>
      <c r="C159" s="469" t="s">
        <v>198</v>
      </c>
      <c r="D159" s="398">
        <v>75</v>
      </c>
      <c r="E159" s="398">
        <v>3</v>
      </c>
      <c r="F159" s="398">
        <v>10</v>
      </c>
      <c r="G159" s="398">
        <v>8</v>
      </c>
      <c r="H159" s="398">
        <v>6</v>
      </c>
      <c r="I159" s="398">
        <v>54</v>
      </c>
      <c r="J159" s="398">
        <v>2</v>
      </c>
      <c r="K159" s="398">
        <v>0</v>
      </c>
      <c r="L159" s="399">
        <v>0</v>
      </c>
      <c r="M159" s="399">
        <v>0</v>
      </c>
      <c r="N159" s="399">
        <v>0</v>
      </c>
      <c r="O159" s="398">
        <v>1</v>
      </c>
      <c r="P159" s="394">
        <f t="shared" si="21"/>
        <v>156</v>
      </c>
      <c r="Q159" s="395">
        <f t="shared" si="22"/>
        <v>3</v>
      </c>
      <c r="R159" s="394">
        <f t="shared" si="24"/>
        <v>159</v>
      </c>
      <c r="S159" s="400">
        <v>0</v>
      </c>
      <c r="T159" s="400">
        <v>0</v>
      </c>
      <c r="U159" s="397">
        <f t="shared" si="23"/>
        <v>0</v>
      </c>
    </row>
    <row r="160" spans="1:21" hidden="1" outlineLevel="1">
      <c r="A160" s="683"/>
      <c r="B160" s="690"/>
      <c r="C160" s="469" t="s">
        <v>199</v>
      </c>
      <c r="D160" s="398">
        <v>141</v>
      </c>
      <c r="E160" s="398">
        <v>13</v>
      </c>
      <c r="F160" s="398">
        <v>25</v>
      </c>
      <c r="G160" s="398">
        <v>27</v>
      </c>
      <c r="H160" s="398">
        <v>9</v>
      </c>
      <c r="I160" s="398">
        <v>185</v>
      </c>
      <c r="J160" s="398">
        <v>10</v>
      </c>
      <c r="K160" s="399">
        <v>0</v>
      </c>
      <c r="L160" s="399">
        <v>1</v>
      </c>
      <c r="M160" s="398">
        <v>1</v>
      </c>
      <c r="N160" s="399">
        <v>1</v>
      </c>
      <c r="O160" s="398">
        <v>15</v>
      </c>
      <c r="P160" s="394">
        <f t="shared" si="21"/>
        <v>400</v>
      </c>
      <c r="Q160" s="395">
        <f t="shared" si="22"/>
        <v>28</v>
      </c>
      <c r="R160" s="394">
        <f t="shared" si="24"/>
        <v>428</v>
      </c>
      <c r="S160" s="400">
        <v>0</v>
      </c>
      <c r="T160" s="400">
        <v>0</v>
      </c>
      <c r="U160" s="397">
        <f t="shared" si="23"/>
        <v>0</v>
      </c>
    </row>
    <row r="161" spans="1:21" ht="33.75" hidden="1" outlineLevel="1">
      <c r="A161" s="683"/>
      <c r="B161" s="690" t="s">
        <v>200</v>
      </c>
      <c r="C161" s="469" t="s">
        <v>201</v>
      </c>
      <c r="D161" s="398">
        <v>330</v>
      </c>
      <c r="E161" s="398">
        <v>16</v>
      </c>
      <c r="F161" s="398">
        <v>39</v>
      </c>
      <c r="G161" s="398">
        <v>66</v>
      </c>
      <c r="H161" s="398">
        <v>11</v>
      </c>
      <c r="I161" s="398">
        <v>345</v>
      </c>
      <c r="J161" s="398">
        <v>48</v>
      </c>
      <c r="K161" s="398">
        <v>3</v>
      </c>
      <c r="L161" s="398">
        <v>3</v>
      </c>
      <c r="M161" s="398">
        <v>3</v>
      </c>
      <c r="N161" s="399">
        <v>1</v>
      </c>
      <c r="O161" s="398">
        <v>21</v>
      </c>
      <c r="P161" s="394">
        <f t="shared" si="21"/>
        <v>807</v>
      </c>
      <c r="Q161" s="395">
        <f t="shared" si="22"/>
        <v>79</v>
      </c>
      <c r="R161" s="394">
        <f t="shared" si="24"/>
        <v>886</v>
      </c>
      <c r="S161" s="400">
        <v>0</v>
      </c>
      <c r="T161" s="400">
        <v>0</v>
      </c>
      <c r="U161" s="397">
        <f t="shared" si="23"/>
        <v>0</v>
      </c>
    </row>
    <row r="162" spans="1:21" ht="22.5" hidden="1" outlineLevel="1">
      <c r="A162" s="683"/>
      <c r="B162" s="690"/>
      <c r="C162" s="469" t="s">
        <v>202</v>
      </c>
      <c r="D162" s="398">
        <v>106</v>
      </c>
      <c r="E162" s="398">
        <v>9</v>
      </c>
      <c r="F162" s="398">
        <v>28</v>
      </c>
      <c r="G162" s="398">
        <v>17</v>
      </c>
      <c r="H162" s="398">
        <v>6</v>
      </c>
      <c r="I162" s="398">
        <v>154</v>
      </c>
      <c r="J162" s="398">
        <v>21</v>
      </c>
      <c r="K162" s="398">
        <v>2</v>
      </c>
      <c r="L162" s="398">
        <v>1</v>
      </c>
      <c r="M162" s="398">
        <v>3</v>
      </c>
      <c r="N162" s="398">
        <v>0</v>
      </c>
      <c r="O162" s="398">
        <v>12</v>
      </c>
      <c r="P162" s="394">
        <f t="shared" si="21"/>
        <v>320</v>
      </c>
      <c r="Q162" s="395">
        <f t="shared" si="22"/>
        <v>39</v>
      </c>
      <c r="R162" s="394">
        <f t="shared" si="24"/>
        <v>359</v>
      </c>
      <c r="S162" s="400">
        <v>0</v>
      </c>
      <c r="T162" s="400">
        <v>0</v>
      </c>
      <c r="U162" s="397">
        <f t="shared" si="23"/>
        <v>0</v>
      </c>
    </row>
    <row r="163" spans="1:21" hidden="1" outlineLevel="1">
      <c r="A163" s="683"/>
      <c r="B163" s="690"/>
      <c r="C163" s="469" t="s">
        <v>203</v>
      </c>
      <c r="D163" s="398">
        <v>8</v>
      </c>
      <c r="E163" s="399">
        <v>0</v>
      </c>
      <c r="F163" s="398">
        <v>1</v>
      </c>
      <c r="G163" s="398">
        <v>0</v>
      </c>
      <c r="H163" s="399">
        <v>1</v>
      </c>
      <c r="I163" s="398">
        <v>16</v>
      </c>
      <c r="J163" s="398">
        <v>0</v>
      </c>
      <c r="K163" s="399">
        <v>0</v>
      </c>
      <c r="L163" s="399">
        <v>0</v>
      </c>
      <c r="M163" s="399">
        <v>0</v>
      </c>
      <c r="N163" s="399">
        <v>0</v>
      </c>
      <c r="O163" s="399">
        <v>6</v>
      </c>
      <c r="P163" s="394">
        <f t="shared" si="21"/>
        <v>26</v>
      </c>
      <c r="Q163" s="395">
        <f t="shared" si="22"/>
        <v>6</v>
      </c>
      <c r="R163" s="394">
        <f t="shared" si="24"/>
        <v>32</v>
      </c>
      <c r="S163" s="400">
        <v>0</v>
      </c>
      <c r="T163" s="400">
        <v>0</v>
      </c>
      <c r="U163" s="397">
        <f t="shared" si="23"/>
        <v>0</v>
      </c>
    </row>
    <row r="164" spans="1:21" hidden="1" outlineLevel="1">
      <c r="A164" s="683"/>
      <c r="B164" s="690"/>
      <c r="C164" s="469" t="s">
        <v>204</v>
      </c>
      <c r="D164" s="399">
        <v>0</v>
      </c>
      <c r="E164" s="399">
        <v>0</v>
      </c>
      <c r="F164" s="399">
        <v>0</v>
      </c>
      <c r="G164" s="399">
        <v>0</v>
      </c>
      <c r="H164" s="399">
        <v>0</v>
      </c>
      <c r="I164" s="398">
        <v>1</v>
      </c>
      <c r="J164" s="399">
        <v>1</v>
      </c>
      <c r="K164" s="399">
        <v>0</v>
      </c>
      <c r="L164" s="399">
        <v>0</v>
      </c>
      <c r="M164" s="399">
        <v>0</v>
      </c>
      <c r="N164" s="399">
        <v>0</v>
      </c>
      <c r="O164" s="399">
        <v>0</v>
      </c>
      <c r="P164" s="394">
        <f t="shared" si="21"/>
        <v>1</v>
      </c>
      <c r="Q164" s="395">
        <f t="shared" si="22"/>
        <v>1</v>
      </c>
      <c r="R164" s="394">
        <f t="shared" si="24"/>
        <v>2</v>
      </c>
      <c r="S164" s="400">
        <v>0</v>
      </c>
      <c r="T164" s="400">
        <v>0</v>
      </c>
      <c r="U164" s="397">
        <f t="shared" si="23"/>
        <v>0</v>
      </c>
    </row>
    <row r="165" spans="1:21" ht="22.5" hidden="1" outlineLevel="1">
      <c r="A165" s="683"/>
      <c r="B165" s="690"/>
      <c r="C165" s="469" t="s">
        <v>205</v>
      </c>
      <c r="D165" s="398">
        <v>44</v>
      </c>
      <c r="E165" s="399">
        <v>1</v>
      </c>
      <c r="F165" s="399">
        <v>6</v>
      </c>
      <c r="G165" s="398">
        <v>6</v>
      </c>
      <c r="H165" s="398">
        <v>2</v>
      </c>
      <c r="I165" s="398">
        <v>50</v>
      </c>
      <c r="J165" s="398">
        <v>2</v>
      </c>
      <c r="K165" s="399">
        <v>0</v>
      </c>
      <c r="L165" s="399">
        <v>1</v>
      </c>
      <c r="M165" s="399">
        <v>0</v>
      </c>
      <c r="N165" s="398">
        <v>0</v>
      </c>
      <c r="O165" s="398">
        <v>2</v>
      </c>
      <c r="P165" s="394">
        <f t="shared" si="21"/>
        <v>109</v>
      </c>
      <c r="Q165" s="395">
        <f t="shared" si="22"/>
        <v>5</v>
      </c>
      <c r="R165" s="394">
        <f t="shared" si="24"/>
        <v>114</v>
      </c>
      <c r="S165" s="400">
        <v>0</v>
      </c>
      <c r="T165" s="400">
        <v>0</v>
      </c>
      <c r="U165" s="397">
        <f t="shared" si="23"/>
        <v>0</v>
      </c>
    </row>
    <row r="166" spans="1:21" ht="14.1" customHeight="1" collapsed="1">
      <c r="A166" s="682" t="s">
        <v>206</v>
      </c>
      <c r="B166" s="682"/>
      <c r="C166" s="682"/>
      <c r="D166" s="248">
        <f t="shared" ref="D166:T166" si="29">SUM(D167:D172)</f>
        <v>365</v>
      </c>
      <c r="E166" s="248">
        <f t="shared" si="29"/>
        <v>11</v>
      </c>
      <c r="F166" s="248">
        <f t="shared" si="29"/>
        <v>35</v>
      </c>
      <c r="G166" s="248">
        <f t="shared" si="29"/>
        <v>48</v>
      </c>
      <c r="H166" s="248">
        <f t="shared" si="29"/>
        <v>10</v>
      </c>
      <c r="I166" s="248">
        <f t="shared" si="29"/>
        <v>291</v>
      </c>
      <c r="J166" s="248">
        <f t="shared" si="29"/>
        <v>30</v>
      </c>
      <c r="K166" s="248">
        <f t="shared" si="29"/>
        <v>0</v>
      </c>
      <c r="L166" s="248">
        <f t="shared" si="29"/>
        <v>0</v>
      </c>
      <c r="M166" s="248">
        <f t="shared" si="29"/>
        <v>2</v>
      </c>
      <c r="N166" s="248">
        <f t="shared" si="29"/>
        <v>0</v>
      </c>
      <c r="O166" s="248">
        <f t="shared" si="29"/>
        <v>12</v>
      </c>
      <c r="P166" s="249">
        <f t="shared" si="21"/>
        <v>760</v>
      </c>
      <c r="Q166" s="249">
        <f t="shared" si="22"/>
        <v>44</v>
      </c>
      <c r="R166" s="249">
        <f t="shared" si="24"/>
        <v>804</v>
      </c>
      <c r="S166" s="249">
        <f t="shared" si="29"/>
        <v>0</v>
      </c>
      <c r="T166" s="249">
        <f t="shared" si="29"/>
        <v>0</v>
      </c>
      <c r="U166" s="249">
        <f t="shared" si="23"/>
        <v>0</v>
      </c>
    </row>
    <row r="167" spans="1:21" hidden="1" outlineLevel="1">
      <c r="A167" s="683" t="s">
        <v>206</v>
      </c>
      <c r="B167" s="690" t="s">
        <v>207</v>
      </c>
      <c r="C167" s="469" t="s">
        <v>208</v>
      </c>
      <c r="D167" s="398">
        <v>74</v>
      </c>
      <c r="E167" s="398">
        <v>3</v>
      </c>
      <c r="F167" s="398">
        <v>5</v>
      </c>
      <c r="G167" s="398">
        <v>10</v>
      </c>
      <c r="H167" s="398">
        <v>1</v>
      </c>
      <c r="I167" s="398">
        <v>62</v>
      </c>
      <c r="J167" s="398">
        <v>8</v>
      </c>
      <c r="K167" s="399">
        <v>0</v>
      </c>
      <c r="L167" s="399">
        <v>0</v>
      </c>
      <c r="M167" s="399">
        <v>1</v>
      </c>
      <c r="N167" s="399">
        <v>0</v>
      </c>
      <c r="O167" s="398">
        <v>4</v>
      </c>
      <c r="P167" s="394">
        <f t="shared" si="21"/>
        <v>155</v>
      </c>
      <c r="Q167" s="395">
        <f t="shared" si="22"/>
        <v>13</v>
      </c>
      <c r="R167" s="394">
        <f t="shared" si="24"/>
        <v>168</v>
      </c>
      <c r="S167" s="400">
        <v>0</v>
      </c>
      <c r="T167" s="400">
        <v>0</v>
      </c>
      <c r="U167" s="397">
        <f t="shared" si="23"/>
        <v>0</v>
      </c>
    </row>
    <row r="168" spans="1:21" hidden="1" outlineLevel="1">
      <c r="A168" s="683"/>
      <c r="B168" s="690"/>
      <c r="C168" s="469" t="s">
        <v>209</v>
      </c>
      <c r="D168" s="398">
        <v>213</v>
      </c>
      <c r="E168" s="398">
        <v>5</v>
      </c>
      <c r="F168" s="398">
        <v>25</v>
      </c>
      <c r="G168" s="398">
        <v>31</v>
      </c>
      <c r="H168" s="398">
        <v>8</v>
      </c>
      <c r="I168" s="398">
        <v>191</v>
      </c>
      <c r="J168" s="398">
        <v>17</v>
      </c>
      <c r="K168" s="399">
        <v>0</v>
      </c>
      <c r="L168" s="399">
        <v>0</v>
      </c>
      <c r="M168" s="399">
        <v>1</v>
      </c>
      <c r="N168" s="398">
        <v>0</v>
      </c>
      <c r="O168" s="398">
        <v>6</v>
      </c>
      <c r="P168" s="394">
        <f t="shared" si="21"/>
        <v>473</v>
      </c>
      <c r="Q168" s="395">
        <f t="shared" si="22"/>
        <v>24</v>
      </c>
      <c r="R168" s="394">
        <f t="shared" si="24"/>
        <v>497</v>
      </c>
      <c r="S168" s="400">
        <v>0</v>
      </c>
      <c r="T168" s="400">
        <v>0</v>
      </c>
      <c r="U168" s="397">
        <f t="shared" si="23"/>
        <v>0</v>
      </c>
    </row>
    <row r="169" spans="1:21" hidden="1" outlineLevel="1">
      <c r="A169" s="683"/>
      <c r="B169" s="690"/>
      <c r="C169" s="469" t="s">
        <v>210</v>
      </c>
      <c r="D169" s="398">
        <v>44</v>
      </c>
      <c r="E169" s="398">
        <v>1</v>
      </c>
      <c r="F169" s="398">
        <v>0</v>
      </c>
      <c r="G169" s="398">
        <v>3</v>
      </c>
      <c r="H169" s="398">
        <v>1</v>
      </c>
      <c r="I169" s="398">
        <v>11</v>
      </c>
      <c r="J169" s="398">
        <v>2</v>
      </c>
      <c r="K169" s="399">
        <v>0</v>
      </c>
      <c r="L169" s="399">
        <v>0</v>
      </c>
      <c r="M169" s="399">
        <v>0</v>
      </c>
      <c r="N169" s="399">
        <v>0</v>
      </c>
      <c r="O169" s="399">
        <v>1</v>
      </c>
      <c r="P169" s="394">
        <f t="shared" si="21"/>
        <v>60</v>
      </c>
      <c r="Q169" s="395">
        <f t="shared" si="22"/>
        <v>3</v>
      </c>
      <c r="R169" s="394">
        <f t="shared" si="24"/>
        <v>63</v>
      </c>
      <c r="S169" s="400">
        <v>0</v>
      </c>
      <c r="T169" s="400">
        <v>0</v>
      </c>
      <c r="U169" s="397">
        <f t="shared" si="23"/>
        <v>0</v>
      </c>
    </row>
    <row r="170" spans="1:21" hidden="1" outlineLevel="1">
      <c r="A170" s="683"/>
      <c r="B170" s="690"/>
      <c r="C170" s="469" t="s">
        <v>211</v>
      </c>
      <c r="D170" s="398">
        <v>16</v>
      </c>
      <c r="E170" s="399">
        <v>0</v>
      </c>
      <c r="F170" s="399">
        <v>0</v>
      </c>
      <c r="G170" s="398">
        <v>0</v>
      </c>
      <c r="H170" s="399">
        <v>0</v>
      </c>
      <c r="I170" s="398">
        <v>8</v>
      </c>
      <c r="J170" s="398">
        <v>2</v>
      </c>
      <c r="K170" s="399">
        <v>0</v>
      </c>
      <c r="L170" s="399">
        <v>0</v>
      </c>
      <c r="M170" s="399">
        <v>0</v>
      </c>
      <c r="N170" s="399">
        <v>0</v>
      </c>
      <c r="O170" s="398">
        <v>1</v>
      </c>
      <c r="P170" s="394">
        <f t="shared" si="21"/>
        <v>24</v>
      </c>
      <c r="Q170" s="395">
        <f t="shared" si="22"/>
        <v>3</v>
      </c>
      <c r="R170" s="394">
        <f t="shared" si="24"/>
        <v>27</v>
      </c>
      <c r="S170" s="400">
        <v>0</v>
      </c>
      <c r="T170" s="400">
        <v>0</v>
      </c>
      <c r="U170" s="397">
        <f t="shared" si="23"/>
        <v>0</v>
      </c>
    </row>
    <row r="171" spans="1:21" ht="33.75" hidden="1" outlineLevel="1">
      <c r="A171" s="683"/>
      <c r="B171" s="690"/>
      <c r="C171" s="469" t="s">
        <v>212</v>
      </c>
      <c r="D171" s="398">
        <v>9</v>
      </c>
      <c r="E171" s="398">
        <v>2</v>
      </c>
      <c r="F171" s="398">
        <v>4</v>
      </c>
      <c r="G171" s="398">
        <v>4</v>
      </c>
      <c r="H171" s="398">
        <v>0</v>
      </c>
      <c r="I171" s="398">
        <v>13</v>
      </c>
      <c r="J171" s="398">
        <v>0</v>
      </c>
      <c r="K171" s="399">
        <v>0</v>
      </c>
      <c r="L171" s="398">
        <v>0</v>
      </c>
      <c r="M171" s="398">
        <v>0</v>
      </c>
      <c r="N171" s="399">
        <v>0</v>
      </c>
      <c r="O171" s="398">
        <v>0</v>
      </c>
      <c r="P171" s="394">
        <f t="shared" si="21"/>
        <v>32</v>
      </c>
      <c r="Q171" s="395">
        <f t="shared" si="22"/>
        <v>0</v>
      </c>
      <c r="R171" s="394">
        <f t="shared" si="24"/>
        <v>32</v>
      </c>
      <c r="S171" s="400">
        <v>0</v>
      </c>
      <c r="T171" s="400">
        <v>0</v>
      </c>
      <c r="U171" s="397">
        <f t="shared" si="23"/>
        <v>0</v>
      </c>
    </row>
    <row r="172" spans="1:21" ht="22.5" hidden="1" outlineLevel="1">
      <c r="A172" s="683"/>
      <c r="B172" s="469" t="s">
        <v>213</v>
      </c>
      <c r="C172" s="469" t="s">
        <v>214</v>
      </c>
      <c r="D172" s="398">
        <v>9</v>
      </c>
      <c r="E172" s="399">
        <v>0</v>
      </c>
      <c r="F172" s="399">
        <v>1</v>
      </c>
      <c r="G172" s="399">
        <v>0</v>
      </c>
      <c r="H172" s="399">
        <v>0</v>
      </c>
      <c r="I172" s="398">
        <v>6</v>
      </c>
      <c r="J172" s="399">
        <v>1</v>
      </c>
      <c r="K172" s="399">
        <v>0</v>
      </c>
      <c r="L172" s="398">
        <v>0</v>
      </c>
      <c r="M172" s="399">
        <v>0</v>
      </c>
      <c r="N172" s="399">
        <v>0</v>
      </c>
      <c r="O172" s="399">
        <v>0</v>
      </c>
      <c r="P172" s="394">
        <f t="shared" si="21"/>
        <v>16</v>
      </c>
      <c r="Q172" s="395">
        <f t="shared" si="22"/>
        <v>1</v>
      </c>
      <c r="R172" s="394">
        <f t="shared" si="24"/>
        <v>17</v>
      </c>
      <c r="S172" s="400">
        <v>0</v>
      </c>
      <c r="T172" s="400">
        <v>0</v>
      </c>
      <c r="U172" s="397">
        <f t="shared" si="23"/>
        <v>0</v>
      </c>
    </row>
    <row r="173" spans="1:21" ht="14.1" customHeight="1" collapsed="1">
      <c r="A173" s="682" t="s">
        <v>215</v>
      </c>
      <c r="B173" s="682"/>
      <c r="C173" s="682"/>
      <c r="D173" s="248">
        <f t="shared" ref="D173:T173" si="30">SUM(D174:D175)</f>
        <v>50</v>
      </c>
      <c r="E173" s="248">
        <f t="shared" si="30"/>
        <v>1</v>
      </c>
      <c r="F173" s="248">
        <f t="shared" si="30"/>
        <v>12</v>
      </c>
      <c r="G173" s="248">
        <f t="shared" si="30"/>
        <v>7</v>
      </c>
      <c r="H173" s="248">
        <f t="shared" si="30"/>
        <v>5</v>
      </c>
      <c r="I173" s="248">
        <f t="shared" si="30"/>
        <v>48</v>
      </c>
      <c r="J173" s="248">
        <f t="shared" si="30"/>
        <v>1</v>
      </c>
      <c r="K173" s="248">
        <f t="shared" si="30"/>
        <v>0</v>
      </c>
      <c r="L173" s="248">
        <f t="shared" si="30"/>
        <v>0</v>
      </c>
      <c r="M173" s="248">
        <f t="shared" si="30"/>
        <v>0</v>
      </c>
      <c r="N173" s="248">
        <f t="shared" si="30"/>
        <v>0</v>
      </c>
      <c r="O173" s="248">
        <f t="shared" si="30"/>
        <v>0</v>
      </c>
      <c r="P173" s="249">
        <f t="shared" si="21"/>
        <v>123</v>
      </c>
      <c r="Q173" s="249">
        <f t="shared" si="22"/>
        <v>1</v>
      </c>
      <c r="R173" s="249">
        <f t="shared" si="24"/>
        <v>124</v>
      </c>
      <c r="S173" s="249">
        <f t="shared" si="30"/>
        <v>0</v>
      </c>
      <c r="T173" s="249">
        <f t="shared" si="30"/>
        <v>0</v>
      </c>
      <c r="U173" s="249">
        <f t="shared" si="23"/>
        <v>0</v>
      </c>
    </row>
    <row r="174" spans="1:21" ht="22.5" hidden="1" outlineLevel="1">
      <c r="A174" s="690" t="s">
        <v>215</v>
      </c>
      <c r="B174" s="469" t="s">
        <v>216</v>
      </c>
      <c r="C174" s="469" t="s">
        <v>217</v>
      </c>
      <c r="D174" s="398">
        <v>1</v>
      </c>
      <c r="E174" s="399">
        <v>0</v>
      </c>
      <c r="F174" s="399">
        <v>0</v>
      </c>
      <c r="G174" s="398">
        <v>0</v>
      </c>
      <c r="H174" s="399">
        <v>0</v>
      </c>
      <c r="I174" s="398">
        <v>1</v>
      </c>
      <c r="J174" s="399">
        <v>0</v>
      </c>
      <c r="K174" s="399">
        <v>0</v>
      </c>
      <c r="L174" s="399">
        <v>0</v>
      </c>
      <c r="M174" s="399">
        <v>0</v>
      </c>
      <c r="N174" s="399">
        <v>0</v>
      </c>
      <c r="O174" s="399">
        <v>0</v>
      </c>
      <c r="P174" s="394">
        <f t="shared" si="21"/>
        <v>2</v>
      </c>
      <c r="Q174" s="395">
        <f t="shared" si="22"/>
        <v>0</v>
      </c>
      <c r="R174" s="394">
        <f t="shared" si="24"/>
        <v>2</v>
      </c>
      <c r="S174" s="400">
        <v>0</v>
      </c>
      <c r="T174" s="400">
        <v>0</v>
      </c>
      <c r="U174" s="397">
        <f t="shared" si="23"/>
        <v>0</v>
      </c>
    </row>
    <row r="175" spans="1:21" ht="33.75" hidden="1" outlineLevel="1">
      <c r="A175" s="690"/>
      <c r="B175" s="469" t="s">
        <v>218</v>
      </c>
      <c r="C175" s="469" t="s">
        <v>219</v>
      </c>
      <c r="D175" s="398">
        <v>49</v>
      </c>
      <c r="E175" s="398">
        <v>1</v>
      </c>
      <c r="F175" s="398">
        <v>12</v>
      </c>
      <c r="G175" s="398">
        <v>7</v>
      </c>
      <c r="H175" s="398">
        <v>5</v>
      </c>
      <c r="I175" s="398">
        <v>47</v>
      </c>
      <c r="J175" s="398">
        <v>1</v>
      </c>
      <c r="K175" s="398">
        <v>0</v>
      </c>
      <c r="L175" s="399">
        <v>0</v>
      </c>
      <c r="M175" s="399">
        <v>0</v>
      </c>
      <c r="N175" s="399">
        <v>0</v>
      </c>
      <c r="O175" s="399">
        <v>0</v>
      </c>
      <c r="P175" s="394">
        <f t="shared" si="21"/>
        <v>121</v>
      </c>
      <c r="Q175" s="395">
        <f t="shared" si="22"/>
        <v>1</v>
      </c>
      <c r="R175" s="394">
        <f t="shared" si="24"/>
        <v>122</v>
      </c>
      <c r="S175" s="400">
        <v>0</v>
      </c>
      <c r="T175" s="400">
        <v>0</v>
      </c>
      <c r="U175" s="397">
        <f t="shared" si="23"/>
        <v>0</v>
      </c>
    </row>
    <row r="176" spans="1:21" ht="14.1" customHeight="1" collapsed="1">
      <c r="A176" s="682" t="s">
        <v>220</v>
      </c>
      <c r="B176" s="682"/>
      <c r="C176" s="682"/>
      <c r="D176" s="248">
        <f t="shared" ref="D176:T176" si="31">SUM(D177:D194)</f>
        <v>752</v>
      </c>
      <c r="E176" s="248">
        <f t="shared" si="31"/>
        <v>41</v>
      </c>
      <c r="F176" s="248">
        <f t="shared" si="31"/>
        <v>75</v>
      </c>
      <c r="G176" s="248">
        <f t="shared" si="31"/>
        <v>102</v>
      </c>
      <c r="H176" s="248">
        <f t="shared" si="31"/>
        <v>27</v>
      </c>
      <c r="I176" s="248">
        <f t="shared" si="31"/>
        <v>611</v>
      </c>
      <c r="J176" s="248">
        <f t="shared" si="31"/>
        <v>95</v>
      </c>
      <c r="K176" s="248">
        <f t="shared" si="31"/>
        <v>10</v>
      </c>
      <c r="L176" s="248">
        <f t="shared" si="31"/>
        <v>9</v>
      </c>
      <c r="M176" s="248">
        <f t="shared" si="31"/>
        <v>10</v>
      </c>
      <c r="N176" s="248">
        <f t="shared" si="31"/>
        <v>3</v>
      </c>
      <c r="O176" s="248">
        <f t="shared" si="31"/>
        <v>65</v>
      </c>
      <c r="P176" s="249">
        <f t="shared" si="21"/>
        <v>1608</v>
      </c>
      <c r="Q176" s="249">
        <f t="shared" si="22"/>
        <v>192</v>
      </c>
      <c r="R176" s="249">
        <f t="shared" si="24"/>
        <v>1800</v>
      </c>
      <c r="S176" s="249">
        <f t="shared" si="31"/>
        <v>3</v>
      </c>
      <c r="T176" s="249">
        <f t="shared" si="31"/>
        <v>0</v>
      </c>
      <c r="U176" s="249">
        <f t="shared" si="23"/>
        <v>3</v>
      </c>
    </row>
    <row r="177" spans="1:21" hidden="1" outlineLevel="1">
      <c r="A177" s="683" t="s">
        <v>220</v>
      </c>
      <c r="B177" s="690" t="s">
        <v>221</v>
      </c>
      <c r="C177" s="469" t="s">
        <v>222</v>
      </c>
      <c r="D177" s="398">
        <v>10</v>
      </c>
      <c r="E177" s="398">
        <v>0</v>
      </c>
      <c r="F177" s="399">
        <v>4</v>
      </c>
      <c r="G177" s="399">
        <v>0</v>
      </c>
      <c r="H177" s="399">
        <v>0</v>
      </c>
      <c r="I177" s="398">
        <v>6</v>
      </c>
      <c r="J177" s="399">
        <v>0</v>
      </c>
      <c r="K177" s="399">
        <v>0</v>
      </c>
      <c r="L177" s="399">
        <v>0</v>
      </c>
      <c r="M177" s="399">
        <v>0</v>
      </c>
      <c r="N177" s="399">
        <v>0</v>
      </c>
      <c r="O177" s="399">
        <v>0</v>
      </c>
      <c r="P177" s="394">
        <f t="shared" si="21"/>
        <v>20</v>
      </c>
      <c r="Q177" s="395">
        <f t="shared" si="22"/>
        <v>0</v>
      </c>
      <c r="R177" s="394">
        <f t="shared" si="24"/>
        <v>20</v>
      </c>
      <c r="S177" s="400">
        <v>0</v>
      </c>
      <c r="T177" s="400">
        <v>0</v>
      </c>
      <c r="U177" s="397">
        <f t="shared" si="23"/>
        <v>0</v>
      </c>
    </row>
    <row r="178" spans="1:21" hidden="1" outlineLevel="1">
      <c r="A178" s="683"/>
      <c r="B178" s="690"/>
      <c r="C178" s="469" t="s">
        <v>223</v>
      </c>
      <c r="D178" s="399">
        <v>11</v>
      </c>
      <c r="E178" s="399">
        <v>2</v>
      </c>
      <c r="F178" s="398">
        <v>3</v>
      </c>
      <c r="G178" s="399">
        <v>5</v>
      </c>
      <c r="H178" s="399">
        <v>0</v>
      </c>
      <c r="I178" s="398">
        <v>9</v>
      </c>
      <c r="J178" s="399">
        <v>0</v>
      </c>
      <c r="K178" s="399">
        <v>0</v>
      </c>
      <c r="L178" s="399">
        <v>0</v>
      </c>
      <c r="M178" s="399">
        <v>0</v>
      </c>
      <c r="N178" s="399">
        <v>0</v>
      </c>
      <c r="O178" s="399">
        <v>0</v>
      </c>
      <c r="P178" s="394">
        <f t="shared" si="21"/>
        <v>30</v>
      </c>
      <c r="Q178" s="395">
        <f t="shared" si="22"/>
        <v>0</v>
      </c>
      <c r="R178" s="394">
        <f t="shared" si="24"/>
        <v>30</v>
      </c>
      <c r="S178" s="400">
        <v>0</v>
      </c>
      <c r="T178" s="400">
        <v>0</v>
      </c>
      <c r="U178" s="397">
        <f t="shared" si="23"/>
        <v>0</v>
      </c>
    </row>
    <row r="179" spans="1:21" ht="22.5" hidden="1" outlineLevel="1">
      <c r="A179" s="683"/>
      <c r="B179" s="690"/>
      <c r="C179" s="469" t="s">
        <v>224</v>
      </c>
      <c r="D179" s="398">
        <v>66</v>
      </c>
      <c r="E179" s="398">
        <v>4</v>
      </c>
      <c r="F179" s="398">
        <v>1</v>
      </c>
      <c r="G179" s="398">
        <v>5</v>
      </c>
      <c r="H179" s="399">
        <v>2</v>
      </c>
      <c r="I179" s="398">
        <v>70</v>
      </c>
      <c r="J179" s="398">
        <v>2</v>
      </c>
      <c r="K179" s="399">
        <v>0</v>
      </c>
      <c r="L179" s="398">
        <v>0</v>
      </c>
      <c r="M179" s="399">
        <v>0</v>
      </c>
      <c r="N179" s="399">
        <v>0</v>
      </c>
      <c r="O179" s="399">
        <v>2</v>
      </c>
      <c r="P179" s="394">
        <f t="shared" si="21"/>
        <v>148</v>
      </c>
      <c r="Q179" s="395">
        <f t="shared" si="22"/>
        <v>4</v>
      </c>
      <c r="R179" s="394">
        <f t="shared" si="24"/>
        <v>152</v>
      </c>
      <c r="S179" s="400">
        <v>0</v>
      </c>
      <c r="T179" s="400">
        <v>0</v>
      </c>
      <c r="U179" s="397">
        <f t="shared" si="23"/>
        <v>0</v>
      </c>
    </row>
    <row r="180" spans="1:21" ht="22.5" hidden="1" outlineLevel="1">
      <c r="A180" s="683"/>
      <c r="B180" s="690"/>
      <c r="C180" s="469" t="s">
        <v>225</v>
      </c>
      <c r="D180" s="398">
        <v>79</v>
      </c>
      <c r="E180" s="398">
        <v>2</v>
      </c>
      <c r="F180" s="398">
        <v>10</v>
      </c>
      <c r="G180" s="398">
        <v>13</v>
      </c>
      <c r="H180" s="398">
        <v>3</v>
      </c>
      <c r="I180" s="398">
        <v>50</v>
      </c>
      <c r="J180" s="398">
        <v>2</v>
      </c>
      <c r="K180" s="399">
        <v>0</v>
      </c>
      <c r="L180" s="399">
        <v>0</v>
      </c>
      <c r="M180" s="399">
        <v>0</v>
      </c>
      <c r="N180" s="399">
        <v>0</v>
      </c>
      <c r="O180" s="398">
        <v>0</v>
      </c>
      <c r="P180" s="394">
        <f t="shared" si="21"/>
        <v>157</v>
      </c>
      <c r="Q180" s="395">
        <f t="shared" si="22"/>
        <v>2</v>
      </c>
      <c r="R180" s="394">
        <f t="shared" si="24"/>
        <v>159</v>
      </c>
      <c r="S180" s="400">
        <v>0</v>
      </c>
      <c r="T180" s="400">
        <v>0</v>
      </c>
      <c r="U180" s="397">
        <f t="shared" si="23"/>
        <v>0</v>
      </c>
    </row>
    <row r="181" spans="1:21" ht="22.5" hidden="1" outlineLevel="1">
      <c r="A181" s="683"/>
      <c r="B181" s="690"/>
      <c r="C181" s="469" t="s">
        <v>226</v>
      </c>
      <c r="D181" s="398">
        <v>45</v>
      </c>
      <c r="E181" s="398">
        <v>3</v>
      </c>
      <c r="F181" s="398">
        <v>11</v>
      </c>
      <c r="G181" s="398">
        <v>12</v>
      </c>
      <c r="H181" s="398">
        <v>3</v>
      </c>
      <c r="I181" s="398">
        <v>55</v>
      </c>
      <c r="J181" s="398">
        <v>1</v>
      </c>
      <c r="K181" s="399">
        <v>0</v>
      </c>
      <c r="L181" s="399">
        <v>0</v>
      </c>
      <c r="M181" s="399">
        <v>0</v>
      </c>
      <c r="N181" s="399">
        <v>0</v>
      </c>
      <c r="O181" s="398">
        <v>2</v>
      </c>
      <c r="P181" s="394">
        <f t="shared" si="21"/>
        <v>129</v>
      </c>
      <c r="Q181" s="395">
        <f t="shared" si="22"/>
        <v>3</v>
      </c>
      <c r="R181" s="394">
        <f t="shared" si="24"/>
        <v>132</v>
      </c>
      <c r="S181" s="400">
        <v>0</v>
      </c>
      <c r="T181" s="400">
        <v>0</v>
      </c>
      <c r="U181" s="397">
        <f t="shared" si="23"/>
        <v>0</v>
      </c>
    </row>
    <row r="182" spans="1:21" ht="22.5" hidden="1" outlineLevel="1">
      <c r="A182" s="683"/>
      <c r="B182" s="690"/>
      <c r="C182" s="469" t="s">
        <v>227</v>
      </c>
      <c r="D182" s="398">
        <v>111</v>
      </c>
      <c r="E182" s="398">
        <v>4</v>
      </c>
      <c r="F182" s="398">
        <v>11</v>
      </c>
      <c r="G182" s="398">
        <v>11</v>
      </c>
      <c r="H182" s="398">
        <v>2</v>
      </c>
      <c r="I182" s="398">
        <v>85</v>
      </c>
      <c r="J182" s="398">
        <v>1</v>
      </c>
      <c r="K182" s="398">
        <v>0</v>
      </c>
      <c r="L182" s="399">
        <v>0</v>
      </c>
      <c r="M182" s="398">
        <v>0</v>
      </c>
      <c r="N182" s="399">
        <v>0</v>
      </c>
      <c r="O182" s="398">
        <v>3</v>
      </c>
      <c r="P182" s="394">
        <f t="shared" si="21"/>
        <v>224</v>
      </c>
      <c r="Q182" s="395">
        <f t="shared" si="22"/>
        <v>4</v>
      </c>
      <c r="R182" s="394">
        <f t="shared" si="24"/>
        <v>228</v>
      </c>
      <c r="S182" s="400">
        <v>0</v>
      </c>
      <c r="T182" s="400">
        <v>0</v>
      </c>
      <c r="U182" s="397">
        <f t="shared" si="23"/>
        <v>0</v>
      </c>
    </row>
    <row r="183" spans="1:21" hidden="1" outlineLevel="1">
      <c r="A183" s="683"/>
      <c r="B183" s="690"/>
      <c r="C183" s="469" t="s">
        <v>228</v>
      </c>
      <c r="D183" s="399">
        <v>7</v>
      </c>
      <c r="E183" s="399">
        <v>0</v>
      </c>
      <c r="F183" s="399">
        <v>0</v>
      </c>
      <c r="G183" s="398">
        <v>0</v>
      </c>
      <c r="H183" s="399">
        <v>0</v>
      </c>
      <c r="I183" s="398">
        <v>1</v>
      </c>
      <c r="J183" s="399">
        <v>0</v>
      </c>
      <c r="K183" s="399">
        <v>0</v>
      </c>
      <c r="L183" s="399">
        <v>0</v>
      </c>
      <c r="M183" s="399">
        <v>0</v>
      </c>
      <c r="N183" s="399">
        <v>0</v>
      </c>
      <c r="O183" s="399">
        <v>0</v>
      </c>
      <c r="P183" s="394">
        <f t="shared" si="21"/>
        <v>8</v>
      </c>
      <c r="Q183" s="395">
        <f t="shared" si="22"/>
        <v>0</v>
      </c>
      <c r="R183" s="394">
        <f t="shared" si="24"/>
        <v>8</v>
      </c>
      <c r="S183" s="400">
        <v>0</v>
      </c>
      <c r="T183" s="400">
        <v>0</v>
      </c>
      <c r="U183" s="397">
        <f t="shared" si="23"/>
        <v>0</v>
      </c>
    </row>
    <row r="184" spans="1:21" ht="33.75" hidden="1" outlineLevel="1">
      <c r="A184" s="683"/>
      <c r="B184" s="469" t="s">
        <v>229</v>
      </c>
      <c r="C184" s="469" t="s">
        <v>230</v>
      </c>
      <c r="D184" s="398">
        <v>14</v>
      </c>
      <c r="E184" s="399">
        <v>1</v>
      </c>
      <c r="F184" s="399">
        <v>3</v>
      </c>
      <c r="G184" s="398">
        <v>0</v>
      </c>
      <c r="H184" s="399">
        <v>0</v>
      </c>
      <c r="I184" s="398">
        <v>6</v>
      </c>
      <c r="J184" s="398">
        <v>3</v>
      </c>
      <c r="K184" s="399">
        <v>0</v>
      </c>
      <c r="L184" s="398">
        <v>0</v>
      </c>
      <c r="M184" s="399">
        <v>0</v>
      </c>
      <c r="N184" s="399">
        <v>0</v>
      </c>
      <c r="O184" s="398">
        <v>1</v>
      </c>
      <c r="P184" s="394">
        <f t="shared" si="21"/>
        <v>24</v>
      </c>
      <c r="Q184" s="395">
        <f t="shared" si="22"/>
        <v>4</v>
      </c>
      <c r="R184" s="394">
        <f t="shared" si="24"/>
        <v>28</v>
      </c>
      <c r="S184" s="400">
        <v>0</v>
      </c>
      <c r="T184" s="400">
        <v>0</v>
      </c>
      <c r="U184" s="397">
        <f t="shared" si="23"/>
        <v>0</v>
      </c>
    </row>
    <row r="185" spans="1:21" ht="56.25" hidden="1" outlineLevel="1">
      <c r="A185" s="683"/>
      <c r="B185" s="469" t="s">
        <v>231</v>
      </c>
      <c r="C185" s="469" t="s">
        <v>232</v>
      </c>
      <c r="D185" s="398">
        <v>129</v>
      </c>
      <c r="E185" s="398">
        <v>7</v>
      </c>
      <c r="F185" s="398">
        <v>17</v>
      </c>
      <c r="G185" s="398">
        <v>13</v>
      </c>
      <c r="H185" s="398">
        <v>6</v>
      </c>
      <c r="I185" s="398">
        <v>90</v>
      </c>
      <c r="J185" s="398">
        <v>9</v>
      </c>
      <c r="K185" s="399">
        <v>0</v>
      </c>
      <c r="L185" s="399">
        <v>0</v>
      </c>
      <c r="M185" s="399">
        <v>0</v>
      </c>
      <c r="N185" s="399">
        <v>0</v>
      </c>
      <c r="O185" s="398">
        <v>8</v>
      </c>
      <c r="P185" s="394">
        <f t="shared" si="21"/>
        <v>262</v>
      </c>
      <c r="Q185" s="395">
        <f t="shared" si="22"/>
        <v>17</v>
      </c>
      <c r="R185" s="394">
        <f t="shared" si="24"/>
        <v>279</v>
      </c>
      <c r="S185" s="400">
        <v>0</v>
      </c>
      <c r="T185" s="400">
        <v>0</v>
      </c>
      <c r="U185" s="397">
        <f t="shared" si="23"/>
        <v>0</v>
      </c>
    </row>
    <row r="186" spans="1:21" ht="22.5" hidden="1" outlineLevel="1">
      <c r="A186" s="683"/>
      <c r="B186" s="690" t="s">
        <v>233</v>
      </c>
      <c r="C186" s="469" t="s">
        <v>234</v>
      </c>
      <c r="D186" s="398">
        <v>111</v>
      </c>
      <c r="E186" s="398">
        <v>8</v>
      </c>
      <c r="F186" s="398">
        <v>7</v>
      </c>
      <c r="G186" s="398">
        <v>22</v>
      </c>
      <c r="H186" s="398">
        <v>6</v>
      </c>
      <c r="I186" s="398">
        <v>106</v>
      </c>
      <c r="J186" s="398">
        <v>32</v>
      </c>
      <c r="K186" s="398">
        <v>3</v>
      </c>
      <c r="L186" s="398">
        <v>3</v>
      </c>
      <c r="M186" s="398">
        <v>5</v>
      </c>
      <c r="N186" s="398">
        <v>1</v>
      </c>
      <c r="O186" s="398">
        <v>8</v>
      </c>
      <c r="P186" s="394">
        <f t="shared" si="21"/>
        <v>260</v>
      </c>
      <c r="Q186" s="395">
        <f t="shared" si="22"/>
        <v>52</v>
      </c>
      <c r="R186" s="394">
        <f t="shared" si="24"/>
        <v>312</v>
      </c>
      <c r="S186" s="400">
        <v>0</v>
      </c>
      <c r="T186" s="400">
        <v>0</v>
      </c>
      <c r="U186" s="397">
        <f t="shared" si="23"/>
        <v>0</v>
      </c>
    </row>
    <row r="187" spans="1:21" ht="22.5" hidden="1" outlineLevel="1">
      <c r="A187" s="683"/>
      <c r="B187" s="690"/>
      <c r="C187" s="469" t="s">
        <v>235</v>
      </c>
      <c r="D187" s="398">
        <v>45</v>
      </c>
      <c r="E187" s="398">
        <v>5</v>
      </c>
      <c r="F187" s="398">
        <v>2</v>
      </c>
      <c r="G187" s="398">
        <v>3</v>
      </c>
      <c r="H187" s="398">
        <v>1</v>
      </c>
      <c r="I187" s="398">
        <v>40</v>
      </c>
      <c r="J187" s="398">
        <v>38</v>
      </c>
      <c r="K187" s="398">
        <v>6</v>
      </c>
      <c r="L187" s="398">
        <v>6</v>
      </c>
      <c r="M187" s="398">
        <v>4</v>
      </c>
      <c r="N187" s="398">
        <v>2</v>
      </c>
      <c r="O187" s="398">
        <v>36</v>
      </c>
      <c r="P187" s="394">
        <f t="shared" si="21"/>
        <v>96</v>
      </c>
      <c r="Q187" s="395">
        <f t="shared" si="22"/>
        <v>92</v>
      </c>
      <c r="R187" s="394">
        <f t="shared" si="24"/>
        <v>188</v>
      </c>
      <c r="S187" s="400">
        <v>3</v>
      </c>
      <c r="T187" s="400">
        <v>0</v>
      </c>
      <c r="U187" s="397">
        <f t="shared" si="23"/>
        <v>3</v>
      </c>
    </row>
    <row r="188" spans="1:21" hidden="1" outlineLevel="1">
      <c r="A188" s="683"/>
      <c r="B188" s="690" t="s">
        <v>236</v>
      </c>
      <c r="C188" s="469" t="s">
        <v>237</v>
      </c>
      <c r="D188" s="398">
        <v>3</v>
      </c>
      <c r="E188" s="398">
        <v>0</v>
      </c>
      <c r="F188" s="398">
        <v>0</v>
      </c>
      <c r="G188" s="398">
        <v>1</v>
      </c>
      <c r="H188" s="399">
        <v>0</v>
      </c>
      <c r="I188" s="398">
        <v>3</v>
      </c>
      <c r="J188" s="398">
        <v>2</v>
      </c>
      <c r="K188" s="399">
        <v>0</v>
      </c>
      <c r="L188" s="398">
        <v>0</v>
      </c>
      <c r="M188" s="399">
        <v>0</v>
      </c>
      <c r="N188" s="399">
        <v>0</v>
      </c>
      <c r="O188" s="398">
        <v>0</v>
      </c>
      <c r="P188" s="394">
        <f t="shared" si="21"/>
        <v>7</v>
      </c>
      <c r="Q188" s="395">
        <f t="shared" si="22"/>
        <v>2</v>
      </c>
      <c r="R188" s="394">
        <f t="shared" si="24"/>
        <v>9</v>
      </c>
      <c r="S188" s="400">
        <v>0</v>
      </c>
      <c r="T188" s="400">
        <v>0</v>
      </c>
      <c r="U188" s="397">
        <f t="shared" si="23"/>
        <v>0</v>
      </c>
    </row>
    <row r="189" spans="1:21" hidden="1" outlineLevel="1">
      <c r="A189" s="683"/>
      <c r="B189" s="690"/>
      <c r="C189" s="469" t="s">
        <v>238</v>
      </c>
      <c r="D189" s="398">
        <v>15</v>
      </c>
      <c r="E189" s="399">
        <v>1</v>
      </c>
      <c r="F189" s="398">
        <v>1</v>
      </c>
      <c r="G189" s="398">
        <v>7</v>
      </c>
      <c r="H189" s="399">
        <v>0</v>
      </c>
      <c r="I189" s="398">
        <v>13</v>
      </c>
      <c r="J189" s="398">
        <v>5</v>
      </c>
      <c r="K189" s="399">
        <v>0</v>
      </c>
      <c r="L189" s="399">
        <v>0</v>
      </c>
      <c r="M189" s="398">
        <v>0</v>
      </c>
      <c r="N189" s="398">
        <v>0</v>
      </c>
      <c r="O189" s="399">
        <v>1</v>
      </c>
      <c r="P189" s="394">
        <f t="shared" si="21"/>
        <v>37</v>
      </c>
      <c r="Q189" s="395">
        <f t="shared" si="22"/>
        <v>6</v>
      </c>
      <c r="R189" s="394">
        <f t="shared" si="24"/>
        <v>43</v>
      </c>
      <c r="S189" s="400">
        <v>0</v>
      </c>
      <c r="T189" s="400">
        <v>0</v>
      </c>
      <c r="U189" s="397">
        <f t="shared" si="23"/>
        <v>0</v>
      </c>
    </row>
    <row r="190" spans="1:21" hidden="1" outlineLevel="1">
      <c r="A190" s="683"/>
      <c r="B190" s="690"/>
      <c r="C190" s="469" t="s">
        <v>239</v>
      </c>
      <c r="D190" s="399">
        <v>0</v>
      </c>
      <c r="E190" s="399">
        <v>0</v>
      </c>
      <c r="F190" s="399">
        <v>0</v>
      </c>
      <c r="G190" s="399">
        <v>0</v>
      </c>
      <c r="H190" s="399">
        <v>0</v>
      </c>
      <c r="I190" s="399">
        <v>0</v>
      </c>
      <c r="J190" s="399">
        <v>0</v>
      </c>
      <c r="K190" s="399">
        <v>0</v>
      </c>
      <c r="L190" s="399">
        <v>0</v>
      </c>
      <c r="M190" s="399">
        <v>0</v>
      </c>
      <c r="N190" s="399">
        <v>0</v>
      </c>
      <c r="O190" s="399">
        <v>0</v>
      </c>
      <c r="P190" s="394">
        <f t="shared" si="21"/>
        <v>0</v>
      </c>
      <c r="Q190" s="395">
        <f t="shared" si="22"/>
        <v>0</v>
      </c>
      <c r="R190" s="394">
        <f t="shared" si="24"/>
        <v>0</v>
      </c>
      <c r="S190" s="400">
        <v>0</v>
      </c>
      <c r="T190" s="400">
        <v>0</v>
      </c>
      <c r="U190" s="397">
        <f t="shared" si="23"/>
        <v>0</v>
      </c>
    </row>
    <row r="191" spans="1:21" hidden="1" outlineLevel="1">
      <c r="A191" s="683"/>
      <c r="B191" s="690"/>
      <c r="C191" s="469" t="s">
        <v>240</v>
      </c>
      <c r="D191" s="398">
        <v>0</v>
      </c>
      <c r="E191" s="399">
        <v>0</v>
      </c>
      <c r="F191" s="399">
        <v>0</v>
      </c>
      <c r="G191" s="399">
        <v>0</v>
      </c>
      <c r="H191" s="399">
        <v>0</v>
      </c>
      <c r="I191" s="398">
        <v>0</v>
      </c>
      <c r="J191" s="399">
        <v>0</v>
      </c>
      <c r="K191" s="399">
        <v>0</v>
      </c>
      <c r="L191" s="399">
        <v>0</v>
      </c>
      <c r="M191" s="399">
        <v>0</v>
      </c>
      <c r="N191" s="399">
        <v>0</v>
      </c>
      <c r="O191" s="399">
        <v>0</v>
      </c>
      <c r="P191" s="394">
        <f t="shared" si="21"/>
        <v>0</v>
      </c>
      <c r="Q191" s="395">
        <f t="shared" si="22"/>
        <v>0</v>
      </c>
      <c r="R191" s="394">
        <f t="shared" si="24"/>
        <v>0</v>
      </c>
      <c r="S191" s="400">
        <v>0</v>
      </c>
      <c r="T191" s="400">
        <v>0</v>
      </c>
      <c r="U191" s="397">
        <f t="shared" si="23"/>
        <v>0</v>
      </c>
    </row>
    <row r="192" spans="1:21" hidden="1" outlineLevel="1">
      <c r="A192" s="683"/>
      <c r="B192" s="690"/>
      <c r="C192" s="469" t="s">
        <v>241</v>
      </c>
      <c r="D192" s="399">
        <v>0</v>
      </c>
      <c r="E192" s="399">
        <v>0</v>
      </c>
      <c r="F192" s="399">
        <v>0</v>
      </c>
      <c r="G192" s="399">
        <v>0</v>
      </c>
      <c r="H192" s="399">
        <v>0</v>
      </c>
      <c r="I192" s="399">
        <v>0</v>
      </c>
      <c r="J192" s="399">
        <v>0</v>
      </c>
      <c r="K192" s="399">
        <v>0</v>
      </c>
      <c r="L192" s="399">
        <v>0</v>
      </c>
      <c r="M192" s="399">
        <v>0</v>
      </c>
      <c r="N192" s="399">
        <v>0</v>
      </c>
      <c r="O192" s="399">
        <v>0</v>
      </c>
      <c r="P192" s="394">
        <f t="shared" si="21"/>
        <v>0</v>
      </c>
      <c r="Q192" s="395">
        <f t="shared" si="22"/>
        <v>0</v>
      </c>
      <c r="R192" s="394">
        <f t="shared" si="24"/>
        <v>0</v>
      </c>
      <c r="S192" s="400">
        <v>0</v>
      </c>
      <c r="T192" s="400">
        <v>0</v>
      </c>
      <c r="U192" s="397">
        <f t="shared" si="23"/>
        <v>0</v>
      </c>
    </row>
    <row r="193" spans="1:21" ht="22.5" hidden="1" outlineLevel="1">
      <c r="A193" s="683"/>
      <c r="B193" s="690"/>
      <c r="C193" s="469" t="s">
        <v>242</v>
      </c>
      <c r="D193" s="398">
        <v>28</v>
      </c>
      <c r="E193" s="398">
        <v>1</v>
      </c>
      <c r="F193" s="398">
        <v>2</v>
      </c>
      <c r="G193" s="398">
        <v>2</v>
      </c>
      <c r="H193" s="398">
        <v>1</v>
      </c>
      <c r="I193" s="398">
        <v>24</v>
      </c>
      <c r="J193" s="398">
        <v>0</v>
      </c>
      <c r="K193" s="399">
        <v>0</v>
      </c>
      <c r="L193" s="399">
        <v>0</v>
      </c>
      <c r="M193" s="399">
        <v>1</v>
      </c>
      <c r="N193" s="399">
        <v>0</v>
      </c>
      <c r="O193" s="398">
        <v>2</v>
      </c>
      <c r="P193" s="394">
        <f t="shared" si="21"/>
        <v>58</v>
      </c>
      <c r="Q193" s="395">
        <f t="shared" si="22"/>
        <v>3</v>
      </c>
      <c r="R193" s="394">
        <f t="shared" si="24"/>
        <v>61</v>
      </c>
      <c r="S193" s="400">
        <v>0</v>
      </c>
      <c r="T193" s="400">
        <v>0</v>
      </c>
      <c r="U193" s="397">
        <f t="shared" si="23"/>
        <v>0</v>
      </c>
    </row>
    <row r="194" spans="1:21" ht="22.5" hidden="1" outlineLevel="1">
      <c r="A194" s="683"/>
      <c r="B194" s="469" t="s">
        <v>243</v>
      </c>
      <c r="C194" s="469" t="s">
        <v>244</v>
      </c>
      <c r="D194" s="398">
        <v>78</v>
      </c>
      <c r="E194" s="398">
        <v>3</v>
      </c>
      <c r="F194" s="398">
        <v>3</v>
      </c>
      <c r="G194" s="398">
        <v>8</v>
      </c>
      <c r="H194" s="398">
        <v>3</v>
      </c>
      <c r="I194" s="398">
        <v>53</v>
      </c>
      <c r="J194" s="398">
        <v>0</v>
      </c>
      <c r="K194" s="399">
        <v>1</v>
      </c>
      <c r="L194" s="399">
        <v>0</v>
      </c>
      <c r="M194" s="399">
        <v>0</v>
      </c>
      <c r="N194" s="399">
        <v>0</v>
      </c>
      <c r="O194" s="398">
        <v>2</v>
      </c>
      <c r="P194" s="394">
        <f t="shared" si="21"/>
        <v>148</v>
      </c>
      <c r="Q194" s="395">
        <f t="shared" si="22"/>
        <v>3</v>
      </c>
      <c r="R194" s="394">
        <f t="shared" si="24"/>
        <v>151</v>
      </c>
      <c r="S194" s="400">
        <v>0</v>
      </c>
      <c r="T194" s="400">
        <v>0</v>
      </c>
      <c r="U194" s="397">
        <f t="shared" si="23"/>
        <v>0</v>
      </c>
    </row>
    <row r="195" spans="1:21" ht="14.1" customHeight="1" collapsed="1">
      <c r="A195" s="682" t="s">
        <v>245</v>
      </c>
      <c r="B195" s="682"/>
      <c r="C195" s="682"/>
      <c r="D195" s="248">
        <f t="shared" ref="D195:T195" si="32">+D196+D197</f>
        <v>91</v>
      </c>
      <c r="E195" s="248">
        <f t="shared" si="32"/>
        <v>4</v>
      </c>
      <c r="F195" s="248">
        <f t="shared" si="32"/>
        <v>5</v>
      </c>
      <c r="G195" s="248">
        <f t="shared" si="32"/>
        <v>14</v>
      </c>
      <c r="H195" s="248">
        <f t="shared" si="32"/>
        <v>1</v>
      </c>
      <c r="I195" s="248">
        <f t="shared" si="32"/>
        <v>58</v>
      </c>
      <c r="J195" s="248">
        <f t="shared" si="32"/>
        <v>36</v>
      </c>
      <c r="K195" s="248">
        <f t="shared" si="32"/>
        <v>3</v>
      </c>
      <c r="L195" s="248">
        <f t="shared" si="32"/>
        <v>1</v>
      </c>
      <c r="M195" s="248">
        <f t="shared" si="32"/>
        <v>2</v>
      </c>
      <c r="N195" s="248">
        <f t="shared" si="32"/>
        <v>1</v>
      </c>
      <c r="O195" s="248">
        <f t="shared" si="32"/>
        <v>12</v>
      </c>
      <c r="P195" s="249">
        <f t="shared" si="21"/>
        <v>173</v>
      </c>
      <c r="Q195" s="249">
        <f t="shared" si="22"/>
        <v>55</v>
      </c>
      <c r="R195" s="249">
        <f t="shared" si="24"/>
        <v>228</v>
      </c>
      <c r="S195" s="249">
        <f t="shared" si="32"/>
        <v>1</v>
      </c>
      <c r="T195" s="249">
        <f t="shared" si="32"/>
        <v>0</v>
      </c>
      <c r="U195" s="249">
        <f t="shared" si="23"/>
        <v>1</v>
      </c>
    </row>
    <row r="196" spans="1:21" ht="22.5" hidden="1" outlineLevel="1">
      <c r="A196" s="683" t="s">
        <v>245</v>
      </c>
      <c r="B196" s="469" t="s">
        <v>246</v>
      </c>
      <c r="C196" s="469" t="s">
        <v>247</v>
      </c>
      <c r="D196" s="398">
        <v>1</v>
      </c>
      <c r="E196" s="399">
        <v>0</v>
      </c>
      <c r="F196" s="399">
        <v>0</v>
      </c>
      <c r="G196" s="399">
        <v>0</v>
      </c>
      <c r="H196" s="398">
        <v>0</v>
      </c>
      <c r="I196" s="398">
        <v>2</v>
      </c>
      <c r="J196" s="398">
        <v>2</v>
      </c>
      <c r="K196" s="399">
        <v>0</v>
      </c>
      <c r="L196" s="398">
        <v>0</v>
      </c>
      <c r="M196" s="399">
        <v>0</v>
      </c>
      <c r="N196" s="399">
        <v>0</v>
      </c>
      <c r="O196" s="398">
        <v>0</v>
      </c>
      <c r="P196" s="394">
        <f t="shared" si="21"/>
        <v>3</v>
      </c>
      <c r="Q196" s="395">
        <f t="shared" si="22"/>
        <v>2</v>
      </c>
      <c r="R196" s="394">
        <f t="shared" si="24"/>
        <v>5</v>
      </c>
      <c r="S196" s="400">
        <v>0</v>
      </c>
      <c r="T196" s="400">
        <v>0</v>
      </c>
      <c r="U196" s="397">
        <f t="shared" si="23"/>
        <v>0</v>
      </c>
    </row>
    <row r="197" spans="1:21" ht="22.5" hidden="1" outlineLevel="1">
      <c r="A197" s="683"/>
      <c r="B197" s="469" t="s">
        <v>248</v>
      </c>
      <c r="C197" s="469" t="s">
        <v>249</v>
      </c>
      <c r="D197" s="398">
        <v>90</v>
      </c>
      <c r="E197" s="398">
        <v>4</v>
      </c>
      <c r="F197" s="398">
        <v>5</v>
      </c>
      <c r="G197" s="398">
        <v>14</v>
      </c>
      <c r="H197" s="398">
        <v>1</v>
      </c>
      <c r="I197" s="398">
        <v>56</v>
      </c>
      <c r="J197" s="398">
        <v>34</v>
      </c>
      <c r="K197" s="398">
        <v>3</v>
      </c>
      <c r="L197" s="398">
        <v>1</v>
      </c>
      <c r="M197" s="398">
        <v>2</v>
      </c>
      <c r="N197" s="398">
        <v>1</v>
      </c>
      <c r="O197" s="398">
        <v>12</v>
      </c>
      <c r="P197" s="394">
        <f t="shared" si="21"/>
        <v>170</v>
      </c>
      <c r="Q197" s="395">
        <f t="shared" si="22"/>
        <v>53</v>
      </c>
      <c r="R197" s="394">
        <f t="shared" si="24"/>
        <v>223</v>
      </c>
      <c r="S197" s="400">
        <v>1</v>
      </c>
      <c r="T197" s="400">
        <v>0</v>
      </c>
      <c r="U197" s="397">
        <f t="shared" si="23"/>
        <v>1</v>
      </c>
    </row>
    <row r="198" spans="1:21" ht="14.1" customHeight="1" collapsed="1">
      <c r="A198" s="682" t="s">
        <v>250</v>
      </c>
      <c r="B198" s="682"/>
      <c r="C198" s="682"/>
      <c r="D198" s="248">
        <f t="shared" ref="D198:T198" si="33">SUM(D199:D204)</f>
        <v>2419</v>
      </c>
      <c r="E198" s="248">
        <f t="shared" si="33"/>
        <v>163</v>
      </c>
      <c r="F198" s="248">
        <f t="shared" si="33"/>
        <v>296</v>
      </c>
      <c r="G198" s="248">
        <f t="shared" si="33"/>
        <v>386</v>
      </c>
      <c r="H198" s="248">
        <f t="shared" si="33"/>
        <v>125</v>
      </c>
      <c r="I198" s="248">
        <f t="shared" si="33"/>
        <v>2792</v>
      </c>
      <c r="J198" s="248">
        <f t="shared" si="33"/>
        <v>367</v>
      </c>
      <c r="K198" s="248">
        <f t="shared" si="33"/>
        <v>17</v>
      </c>
      <c r="L198" s="248">
        <f t="shared" si="33"/>
        <v>28</v>
      </c>
      <c r="M198" s="248">
        <f t="shared" si="33"/>
        <v>41</v>
      </c>
      <c r="N198" s="248">
        <f t="shared" si="33"/>
        <v>15</v>
      </c>
      <c r="O198" s="248">
        <f t="shared" si="33"/>
        <v>246</v>
      </c>
      <c r="P198" s="249">
        <f t="shared" si="21"/>
        <v>6181</v>
      </c>
      <c r="Q198" s="249">
        <f t="shared" si="22"/>
        <v>714</v>
      </c>
      <c r="R198" s="249">
        <f t="shared" si="24"/>
        <v>6895</v>
      </c>
      <c r="S198" s="249">
        <f t="shared" si="33"/>
        <v>11</v>
      </c>
      <c r="T198" s="249">
        <f t="shared" si="33"/>
        <v>0</v>
      </c>
      <c r="U198" s="249">
        <f t="shared" si="23"/>
        <v>11</v>
      </c>
    </row>
    <row r="199" spans="1:21" ht="22.5" hidden="1" outlineLevel="1">
      <c r="A199" s="683" t="s">
        <v>250</v>
      </c>
      <c r="B199" s="690" t="s">
        <v>251</v>
      </c>
      <c r="C199" s="469" t="s">
        <v>252</v>
      </c>
      <c r="D199" s="398">
        <v>205</v>
      </c>
      <c r="E199" s="398">
        <v>25</v>
      </c>
      <c r="F199" s="398">
        <v>44</v>
      </c>
      <c r="G199" s="398">
        <v>58</v>
      </c>
      <c r="H199" s="398">
        <v>28</v>
      </c>
      <c r="I199" s="398">
        <v>320</v>
      </c>
      <c r="J199" s="398">
        <v>2</v>
      </c>
      <c r="K199" s="399">
        <v>0</v>
      </c>
      <c r="L199" s="399">
        <v>0</v>
      </c>
      <c r="M199" s="398">
        <v>0</v>
      </c>
      <c r="N199" s="399">
        <v>0</v>
      </c>
      <c r="O199" s="398">
        <v>1</v>
      </c>
      <c r="P199" s="394">
        <f t="shared" ref="P199:P262" si="34">SUM(D199:I199)</f>
        <v>680</v>
      </c>
      <c r="Q199" s="395">
        <f t="shared" ref="Q199:Q262" si="35">SUM(J199:O199)</f>
        <v>3</v>
      </c>
      <c r="R199" s="394">
        <f t="shared" si="24"/>
        <v>683</v>
      </c>
      <c r="S199" s="400">
        <v>5</v>
      </c>
      <c r="T199" s="400">
        <v>0</v>
      </c>
      <c r="U199" s="397">
        <f t="shared" ref="U199:U262" si="36">+T199+S199</f>
        <v>5</v>
      </c>
    </row>
    <row r="200" spans="1:21" hidden="1" outlineLevel="1">
      <c r="A200" s="683"/>
      <c r="B200" s="690"/>
      <c r="C200" s="469" t="s">
        <v>253</v>
      </c>
      <c r="D200" s="398">
        <v>259</v>
      </c>
      <c r="E200" s="398">
        <v>28</v>
      </c>
      <c r="F200" s="398">
        <v>43</v>
      </c>
      <c r="G200" s="398">
        <v>52</v>
      </c>
      <c r="H200" s="398">
        <v>13</v>
      </c>
      <c r="I200" s="398">
        <v>320</v>
      </c>
      <c r="J200" s="398">
        <v>39</v>
      </c>
      <c r="K200" s="398">
        <v>4</v>
      </c>
      <c r="L200" s="399">
        <v>2</v>
      </c>
      <c r="M200" s="398">
        <v>2</v>
      </c>
      <c r="N200" s="399">
        <v>1</v>
      </c>
      <c r="O200" s="398">
        <v>17</v>
      </c>
      <c r="P200" s="394">
        <f t="shared" si="34"/>
        <v>715</v>
      </c>
      <c r="Q200" s="395">
        <f t="shared" si="35"/>
        <v>65</v>
      </c>
      <c r="R200" s="394">
        <f t="shared" ref="R200:R263" si="37">+Q200+P200</f>
        <v>780</v>
      </c>
      <c r="S200" s="400">
        <v>1</v>
      </c>
      <c r="T200" s="400">
        <v>0</v>
      </c>
      <c r="U200" s="397">
        <f t="shared" si="36"/>
        <v>1</v>
      </c>
    </row>
    <row r="201" spans="1:21" ht="22.5" hidden="1" outlineLevel="1">
      <c r="A201" s="683"/>
      <c r="B201" s="690" t="s">
        <v>254</v>
      </c>
      <c r="C201" s="469" t="s">
        <v>255</v>
      </c>
      <c r="D201" s="398">
        <v>598</v>
      </c>
      <c r="E201" s="398">
        <v>43</v>
      </c>
      <c r="F201" s="398">
        <v>72</v>
      </c>
      <c r="G201" s="398">
        <v>85</v>
      </c>
      <c r="H201" s="398">
        <v>35</v>
      </c>
      <c r="I201" s="398">
        <v>697</v>
      </c>
      <c r="J201" s="398">
        <v>77</v>
      </c>
      <c r="K201" s="398">
        <v>4</v>
      </c>
      <c r="L201" s="398">
        <v>10</v>
      </c>
      <c r="M201" s="398">
        <v>11</v>
      </c>
      <c r="N201" s="398">
        <v>5</v>
      </c>
      <c r="O201" s="398">
        <v>64</v>
      </c>
      <c r="P201" s="394">
        <f t="shared" si="34"/>
        <v>1530</v>
      </c>
      <c r="Q201" s="395">
        <f t="shared" si="35"/>
        <v>171</v>
      </c>
      <c r="R201" s="394">
        <f t="shared" si="37"/>
        <v>1701</v>
      </c>
      <c r="S201" s="400">
        <v>1</v>
      </c>
      <c r="T201" s="400">
        <v>0</v>
      </c>
      <c r="U201" s="397">
        <f t="shared" si="36"/>
        <v>1</v>
      </c>
    </row>
    <row r="202" spans="1:21" ht="33.75" hidden="1" outlineLevel="1">
      <c r="A202" s="683"/>
      <c r="B202" s="690"/>
      <c r="C202" s="469" t="s">
        <v>256</v>
      </c>
      <c r="D202" s="398">
        <v>506</v>
      </c>
      <c r="E202" s="398">
        <v>25</v>
      </c>
      <c r="F202" s="398">
        <v>59</v>
      </c>
      <c r="G202" s="398">
        <v>95</v>
      </c>
      <c r="H202" s="398">
        <v>20</v>
      </c>
      <c r="I202" s="398">
        <v>692</v>
      </c>
      <c r="J202" s="398">
        <v>85</v>
      </c>
      <c r="K202" s="398">
        <v>4</v>
      </c>
      <c r="L202" s="398">
        <v>6</v>
      </c>
      <c r="M202" s="398">
        <v>15</v>
      </c>
      <c r="N202" s="398">
        <v>2</v>
      </c>
      <c r="O202" s="398">
        <v>75</v>
      </c>
      <c r="P202" s="394">
        <f t="shared" si="34"/>
        <v>1397</v>
      </c>
      <c r="Q202" s="395">
        <f t="shared" si="35"/>
        <v>187</v>
      </c>
      <c r="R202" s="394">
        <f t="shared" si="37"/>
        <v>1584</v>
      </c>
      <c r="S202" s="400">
        <v>0</v>
      </c>
      <c r="T202" s="400">
        <v>0</v>
      </c>
      <c r="U202" s="397">
        <f t="shared" si="36"/>
        <v>0</v>
      </c>
    </row>
    <row r="203" spans="1:21" hidden="1" outlineLevel="1">
      <c r="A203" s="683"/>
      <c r="B203" s="690"/>
      <c r="C203" s="469" t="s">
        <v>257</v>
      </c>
      <c r="D203" s="398">
        <v>335</v>
      </c>
      <c r="E203" s="398">
        <v>21</v>
      </c>
      <c r="F203" s="398">
        <v>28</v>
      </c>
      <c r="G203" s="398">
        <v>42</v>
      </c>
      <c r="H203" s="398">
        <v>10</v>
      </c>
      <c r="I203" s="398">
        <v>286</v>
      </c>
      <c r="J203" s="398">
        <v>22</v>
      </c>
      <c r="K203" s="399">
        <v>1</v>
      </c>
      <c r="L203" s="398">
        <v>2</v>
      </c>
      <c r="M203" s="398">
        <v>0</v>
      </c>
      <c r="N203" s="399">
        <v>2</v>
      </c>
      <c r="O203" s="398">
        <v>12</v>
      </c>
      <c r="P203" s="394">
        <f t="shared" si="34"/>
        <v>722</v>
      </c>
      <c r="Q203" s="395">
        <f t="shared" si="35"/>
        <v>39</v>
      </c>
      <c r="R203" s="394">
        <f t="shared" si="37"/>
        <v>761</v>
      </c>
      <c r="S203" s="400">
        <v>2</v>
      </c>
      <c r="T203" s="400">
        <v>0</v>
      </c>
      <c r="U203" s="397">
        <f t="shared" si="36"/>
        <v>2</v>
      </c>
    </row>
    <row r="204" spans="1:21" hidden="1" outlineLevel="1">
      <c r="A204" s="683"/>
      <c r="B204" s="690"/>
      <c r="C204" s="469" t="s">
        <v>258</v>
      </c>
      <c r="D204" s="398">
        <v>516</v>
      </c>
      <c r="E204" s="398">
        <v>21</v>
      </c>
      <c r="F204" s="398">
        <v>50</v>
      </c>
      <c r="G204" s="398">
        <v>54</v>
      </c>
      <c r="H204" s="398">
        <v>19</v>
      </c>
      <c r="I204" s="398">
        <v>477</v>
      </c>
      <c r="J204" s="398">
        <v>142</v>
      </c>
      <c r="K204" s="398">
        <v>4</v>
      </c>
      <c r="L204" s="398">
        <v>8</v>
      </c>
      <c r="M204" s="398">
        <v>13</v>
      </c>
      <c r="N204" s="398">
        <v>5</v>
      </c>
      <c r="O204" s="398">
        <v>77</v>
      </c>
      <c r="P204" s="394">
        <f t="shared" si="34"/>
        <v>1137</v>
      </c>
      <c r="Q204" s="395">
        <f t="shared" si="35"/>
        <v>249</v>
      </c>
      <c r="R204" s="394">
        <f t="shared" si="37"/>
        <v>1386</v>
      </c>
      <c r="S204" s="400">
        <v>2</v>
      </c>
      <c r="T204" s="400">
        <v>0</v>
      </c>
      <c r="U204" s="397">
        <f t="shared" si="36"/>
        <v>2</v>
      </c>
    </row>
    <row r="205" spans="1:21" ht="14.1" customHeight="1" collapsed="1">
      <c r="A205" s="682" t="s">
        <v>259</v>
      </c>
      <c r="B205" s="682"/>
      <c r="C205" s="682"/>
      <c r="D205" s="248">
        <f t="shared" ref="D205:T205" si="38">SUM(D206:D230)</f>
        <v>4099</v>
      </c>
      <c r="E205" s="248">
        <f t="shared" si="38"/>
        <v>255</v>
      </c>
      <c r="F205" s="248">
        <f t="shared" si="38"/>
        <v>449</v>
      </c>
      <c r="G205" s="248">
        <f t="shared" si="38"/>
        <v>765</v>
      </c>
      <c r="H205" s="248">
        <f t="shared" si="38"/>
        <v>168</v>
      </c>
      <c r="I205" s="248">
        <f t="shared" si="38"/>
        <v>3594</v>
      </c>
      <c r="J205" s="248">
        <f t="shared" si="38"/>
        <v>391</v>
      </c>
      <c r="K205" s="248">
        <f t="shared" si="38"/>
        <v>30</v>
      </c>
      <c r="L205" s="248">
        <f t="shared" si="38"/>
        <v>50</v>
      </c>
      <c r="M205" s="248">
        <f t="shared" si="38"/>
        <v>105</v>
      </c>
      <c r="N205" s="248">
        <f t="shared" si="38"/>
        <v>21</v>
      </c>
      <c r="O205" s="248">
        <f t="shared" si="38"/>
        <v>317</v>
      </c>
      <c r="P205" s="249">
        <f t="shared" si="34"/>
        <v>9330</v>
      </c>
      <c r="Q205" s="249">
        <f t="shared" si="35"/>
        <v>914</v>
      </c>
      <c r="R205" s="249">
        <f t="shared" si="37"/>
        <v>10244</v>
      </c>
      <c r="S205" s="249">
        <f t="shared" si="38"/>
        <v>60</v>
      </c>
      <c r="T205" s="249">
        <f t="shared" si="38"/>
        <v>2</v>
      </c>
      <c r="U205" s="249">
        <f t="shared" si="36"/>
        <v>62</v>
      </c>
    </row>
    <row r="206" spans="1:21" ht="11.25" hidden="1" customHeight="1" outlineLevel="1">
      <c r="A206" s="693" t="s">
        <v>259</v>
      </c>
      <c r="B206" s="690" t="s">
        <v>260</v>
      </c>
      <c r="C206" s="469" t="s">
        <v>261</v>
      </c>
      <c r="D206" s="398">
        <v>193</v>
      </c>
      <c r="E206" s="398">
        <v>9</v>
      </c>
      <c r="F206" s="398">
        <v>16</v>
      </c>
      <c r="G206" s="398">
        <v>29</v>
      </c>
      <c r="H206" s="398">
        <v>9</v>
      </c>
      <c r="I206" s="398">
        <v>195</v>
      </c>
      <c r="J206" s="398">
        <v>13</v>
      </c>
      <c r="K206" s="399">
        <v>0</v>
      </c>
      <c r="L206" s="399">
        <v>0</v>
      </c>
      <c r="M206" s="398">
        <v>1</v>
      </c>
      <c r="N206" s="399">
        <v>0</v>
      </c>
      <c r="O206" s="398">
        <v>7</v>
      </c>
      <c r="P206" s="394">
        <f t="shared" si="34"/>
        <v>451</v>
      </c>
      <c r="Q206" s="395">
        <f t="shared" si="35"/>
        <v>21</v>
      </c>
      <c r="R206" s="394">
        <f t="shared" si="37"/>
        <v>472</v>
      </c>
      <c r="S206" s="400">
        <v>0</v>
      </c>
      <c r="T206" s="400">
        <v>0</v>
      </c>
      <c r="U206" s="397">
        <f t="shared" si="36"/>
        <v>0</v>
      </c>
    </row>
    <row r="207" spans="1:21" ht="15" hidden="1" customHeight="1" outlineLevel="1">
      <c r="A207" s="694"/>
      <c r="B207" s="690"/>
      <c r="C207" s="469" t="s">
        <v>262</v>
      </c>
      <c r="D207" s="398">
        <v>263</v>
      </c>
      <c r="E207" s="398">
        <v>11</v>
      </c>
      <c r="F207" s="398">
        <v>35</v>
      </c>
      <c r="G207" s="398">
        <v>43</v>
      </c>
      <c r="H207" s="398">
        <v>11</v>
      </c>
      <c r="I207" s="398">
        <v>272</v>
      </c>
      <c r="J207" s="398">
        <v>14</v>
      </c>
      <c r="K207" s="399">
        <v>0</v>
      </c>
      <c r="L207" s="399">
        <v>0</v>
      </c>
      <c r="M207" s="399">
        <v>3</v>
      </c>
      <c r="N207" s="398">
        <v>0</v>
      </c>
      <c r="O207" s="398">
        <v>11</v>
      </c>
      <c r="P207" s="394">
        <f t="shared" si="34"/>
        <v>635</v>
      </c>
      <c r="Q207" s="395">
        <f t="shared" si="35"/>
        <v>28</v>
      </c>
      <c r="R207" s="394">
        <f t="shared" si="37"/>
        <v>663</v>
      </c>
      <c r="S207" s="400">
        <v>1</v>
      </c>
      <c r="T207" s="400">
        <v>0</v>
      </c>
      <c r="U207" s="397">
        <f t="shared" si="36"/>
        <v>1</v>
      </c>
    </row>
    <row r="208" spans="1:21" ht="15" hidden="1" customHeight="1" outlineLevel="1">
      <c r="A208" s="694"/>
      <c r="B208" s="690"/>
      <c r="C208" s="469" t="s">
        <v>263</v>
      </c>
      <c r="D208" s="398">
        <v>317</v>
      </c>
      <c r="E208" s="398">
        <v>19</v>
      </c>
      <c r="F208" s="398">
        <v>14</v>
      </c>
      <c r="G208" s="398">
        <v>33</v>
      </c>
      <c r="H208" s="398">
        <v>13</v>
      </c>
      <c r="I208" s="398">
        <v>154</v>
      </c>
      <c r="J208" s="398">
        <v>9</v>
      </c>
      <c r="K208" s="399">
        <v>1</v>
      </c>
      <c r="L208" s="398">
        <v>0</v>
      </c>
      <c r="M208" s="399">
        <v>1</v>
      </c>
      <c r="N208" s="398">
        <v>1</v>
      </c>
      <c r="O208" s="398">
        <v>3</v>
      </c>
      <c r="P208" s="394">
        <f t="shared" si="34"/>
        <v>550</v>
      </c>
      <c r="Q208" s="395">
        <f t="shared" si="35"/>
        <v>15</v>
      </c>
      <c r="R208" s="394">
        <f t="shared" si="37"/>
        <v>565</v>
      </c>
      <c r="S208" s="400">
        <v>1</v>
      </c>
      <c r="T208" s="400">
        <v>0</v>
      </c>
      <c r="U208" s="397">
        <f t="shared" si="36"/>
        <v>1</v>
      </c>
    </row>
    <row r="209" spans="1:21" ht="15" hidden="1" customHeight="1" outlineLevel="1">
      <c r="A209" s="694"/>
      <c r="B209" s="690"/>
      <c r="C209" s="469" t="s">
        <v>264</v>
      </c>
      <c r="D209" s="398">
        <v>10</v>
      </c>
      <c r="E209" s="398">
        <v>0</v>
      </c>
      <c r="F209" s="398">
        <v>1</v>
      </c>
      <c r="G209" s="398">
        <v>1</v>
      </c>
      <c r="H209" s="398">
        <v>0</v>
      </c>
      <c r="I209" s="398">
        <v>14</v>
      </c>
      <c r="J209" s="399">
        <v>0</v>
      </c>
      <c r="K209" s="399">
        <v>0</v>
      </c>
      <c r="L209" s="398">
        <v>0</v>
      </c>
      <c r="M209" s="399">
        <v>0</v>
      </c>
      <c r="N209" s="399">
        <v>0</v>
      </c>
      <c r="O209" s="398">
        <v>0</v>
      </c>
      <c r="P209" s="394">
        <f t="shared" si="34"/>
        <v>26</v>
      </c>
      <c r="Q209" s="395">
        <f t="shared" si="35"/>
        <v>0</v>
      </c>
      <c r="R209" s="394">
        <f t="shared" si="37"/>
        <v>26</v>
      </c>
      <c r="S209" s="400">
        <v>0</v>
      </c>
      <c r="T209" s="400">
        <v>0</v>
      </c>
      <c r="U209" s="397">
        <f t="shared" si="36"/>
        <v>0</v>
      </c>
    </row>
    <row r="210" spans="1:21" ht="22.5" hidden="1" outlineLevel="1">
      <c r="A210" s="694"/>
      <c r="B210" s="690"/>
      <c r="C210" s="469" t="s">
        <v>265</v>
      </c>
      <c r="D210" s="398">
        <v>135</v>
      </c>
      <c r="E210" s="398">
        <v>2</v>
      </c>
      <c r="F210" s="398">
        <v>8</v>
      </c>
      <c r="G210" s="398">
        <v>10</v>
      </c>
      <c r="H210" s="398">
        <v>0</v>
      </c>
      <c r="I210" s="398">
        <v>70</v>
      </c>
      <c r="J210" s="398">
        <v>46</v>
      </c>
      <c r="K210" s="398">
        <v>1</v>
      </c>
      <c r="L210" s="398">
        <v>4</v>
      </c>
      <c r="M210" s="398">
        <v>1</v>
      </c>
      <c r="N210" s="399">
        <v>1</v>
      </c>
      <c r="O210" s="398">
        <v>15</v>
      </c>
      <c r="P210" s="394">
        <f t="shared" si="34"/>
        <v>225</v>
      </c>
      <c r="Q210" s="395">
        <f t="shared" si="35"/>
        <v>68</v>
      </c>
      <c r="R210" s="394">
        <f t="shared" si="37"/>
        <v>293</v>
      </c>
      <c r="S210" s="400">
        <v>0</v>
      </c>
      <c r="T210" s="400">
        <v>0</v>
      </c>
      <c r="U210" s="397">
        <f t="shared" si="36"/>
        <v>0</v>
      </c>
    </row>
    <row r="211" spans="1:21" ht="22.5" hidden="1" outlineLevel="1">
      <c r="A211" s="694"/>
      <c r="B211" s="469" t="s">
        <v>266</v>
      </c>
      <c r="C211" s="469" t="s">
        <v>267</v>
      </c>
      <c r="D211" s="398">
        <v>325</v>
      </c>
      <c r="E211" s="398">
        <v>43</v>
      </c>
      <c r="F211" s="398">
        <v>91</v>
      </c>
      <c r="G211" s="398">
        <v>138</v>
      </c>
      <c r="H211" s="398">
        <v>27</v>
      </c>
      <c r="I211" s="398">
        <v>327</v>
      </c>
      <c r="J211" s="398">
        <v>60</v>
      </c>
      <c r="K211" s="398">
        <v>8</v>
      </c>
      <c r="L211" s="398">
        <v>21</v>
      </c>
      <c r="M211" s="398">
        <v>40</v>
      </c>
      <c r="N211" s="398">
        <v>11</v>
      </c>
      <c r="O211" s="398">
        <v>64</v>
      </c>
      <c r="P211" s="394">
        <f t="shared" si="34"/>
        <v>951</v>
      </c>
      <c r="Q211" s="395">
        <f t="shared" si="35"/>
        <v>204</v>
      </c>
      <c r="R211" s="394">
        <f t="shared" si="37"/>
        <v>1155</v>
      </c>
      <c r="S211" s="400">
        <v>8</v>
      </c>
      <c r="T211" s="400">
        <v>0</v>
      </c>
      <c r="U211" s="397">
        <f t="shared" si="36"/>
        <v>8</v>
      </c>
    </row>
    <row r="212" spans="1:21" ht="15" hidden="1" customHeight="1" outlineLevel="1">
      <c r="A212" s="694"/>
      <c r="B212" s="690" t="s">
        <v>268</v>
      </c>
      <c r="C212" s="469" t="s">
        <v>269</v>
      </c>
      <c r="D212" s="398">
        <v>201</v>
      </c>
      <c r="E212" s="398">
        <v>24</v>
      </c>
      <c r="F212" s="398">
        <v>32</v>
      </c>
      <c r="G212" s="398">
        <v>32</v>
      </c>
      <c r="H212" s="398">
        <v>8</v>
      </c>
      <c r="I212" s="398">
        <v>154</v>
      </c>
      <c r="J212" s="398">
        <v>16</v>
      </c>
      <c r="K212" s="399">
        <v>3</v>
      </c>
      <c r="L212" s="398">
        <v>3</v>
      </c>
      <c r="M212" s="398">
        <v>4</v>
      </c>
      <c r="N212" s="399">
        <v>2</v>
      </c>
      <c r="O212" s="398">
        <v>7</v>
      </c>
      <c r="P212" s="394">
        <f t="shared" si="34"/>
        <v>451</v>
      </c>
      <c r="Q212" s="395">
        <f t="shared" si="35"/>
        <v>35</v>
      </c>
      <c r="R212" s="394">
        <f t="shared" si="37"/>
        <v>486</v>
      </c>
      <c r="S212" s="400">
        <v>0</v>
      </c>
      <c r="T212" s="400">
        <v>0</v>
      </c>
      <c r="U212" s="397">
        <f t="shared" si="36"/>
        <v>0</v>
      </c>
    </row>
    <row r="213" spans="1:21" ht="22.5" hidden="1" outlineLevel="1">
      <c r="A213" s="694"/>
      <c r="B213" s="690"/>
      <c r="C213" s="469" t="s">
        <v>270</v>
      </c>
      <c r="D213" s="398">
        <v>219</v>
      </c>
      <c r="E213" s="398">
        <v>14</v>
      </c>
      <c r="F213" s="398">
        <v>16</v>
      </c>
      <c r="G213" s="398">
        <v>37</v>
      </c>
      <c r="H213" s="398">
        <v>4</v>
      </c>
      <c r="I213" s="398">
        <v>182</v>
      </c>
      <c r="J213" s="398">
        <v>31</v>
      </c>
      <c r="K213" s="398">
        <v>3</v>
      </c>
      <c r="L213" s="398">
        <v>2</v>
      </c>
      <c r="M213" s="398">
        <v>4</v>
      </c>
      <c r="N213" s="398">
        <v>2</v>
      </c>
      <c r="O213" s="398">
        <v>16</v>
      </c>
      <c r="P213" s="394">
        <f t="shared" si="34"/>
        <v>472</v>
      </c>
      <c r="Q213" s="395">
        <f t="shared" si="35"/>
        <v>58</v>
      </c>
      <c r="R213" s="394">
        <f t="shared" si="37"/>
        <v>530</v>
      </c>
      <c r="S213" s="400">
        <v>1</v>
      </c>
      <c r="T213" s="400">
        <v>0</v>
      </c>
      <c r="U213" s="397">
        <f t="shared" si="36"/>
        <v>1</v>
      </c>
    </row>
    <row r="214" spans="1:21" ht="15" hidden="1" customHeight="1" outlineLevel="1">
      <c r="A214" s="694"/>
      <c r="B214" s="690" t="s">
        <v>271</v>
      </c>
      <c r="C214" s="469" t="s">
        <v>272</v>
      </c>
      <c r="D214" s="398">
        <v>227</v>
      </c>
      <c r="E214" s="398">
        <v>15</v>
      </c>
      <c r="F214" s="398">
        <v>28</v>
      </c>
      <c r="G214" s="398">
        <v>26</v>
      </c>
      <c r="H214" s="398">
        <v>2</v>
      </c>
      <c r="I214" s="398">
        <v>83</v>
      </c>
      <c r="J214" s="398">
        <v>47</v>
      </c>
      <c r="K214" s="398">
        <v>1</v>
      </c>
      <c r="L214" s="398">
        <v>3</v>
      </c>
      <c r="M214" s="398">
        <v>7</v>
      </c>
      <c r="N214" s="398">
        <v>1</v>
      </c>
      <c r="O214" s="398">
        <v>24</v>
      </c>
      <c r="P214" s="394">
        <f t="shared" si="34"/>
        <v>381</v>
      </c>
      <c r="Q214" s="395">
        <f t="shared" si="35"/>
        <v>83</v>
      </c>
      <c r="R214" s="394">
        <f t="shared" si="37"/>
        <v>464</v>
      </c>
      <c r="S214" s="400">
        <v>4</v>
      </c>
      <c r="T214" s="400">
        <v>1</v>
      </c>
      <c r="U214" s="397">
        <f t="shared" si="36"/>
        <v>5</v>
      </c>
    </row>
    <row r="215" spans="1:21" ht="15" hidden="1" customHeight="1" outlineLevel="1">
      <c r="A215" s="694"/>
      <c r="B215" s="690"/>
      <c r="C215" s="469" t="s">
        <v>273</v>
      </c>
      <c r="D215" s="398">
        <v>137</v>
      </c>
      <c r="E215" s="398">
        <v>20</v>
      </c>
      <c r="F215" s="398">
        <v>16</v>
      </c>
      <c r="G215" s="398">
        <v>36</v>
      </c>
      <c r="H215" s="398">
        <v>20</v>
      </c>
      <c r="I215" s="398">
        <v>133</v>
      </c>
      <c r="J215" s="398">
        <v>7</v>
      </c>
      <c r="K215" s="398">
        <v>0</v>
      </c>
      <c r="L215" s="398">
        <v>2</v>
      </c>
      <c r="M215" s="398">
        <v>2</v>
      </c>
      <c r="N215" s="399">
        <v>0</v>
      </c>
      <c r="O215" s="398">
        <v>7</v>
      </c>
      <c r="P215" s="394">
        <f t="shared" si="34"/>
        <v>362</v>
      </c>
      <c r="Q215" s="395">
        <f t="shared" si="35"/>
        <v>18</v>
      </c>
      <c r="R215" s="394">
        <f t="shared" si="37"/>
        <v>380</v>
      </c>
      <c r="S215" s="400">
        <v>41</v>
      </c>
      <c r="T215" s="400">
        <v>1</v>
      </c>
      <c r="U215" s="397">
        <f t="shared" si="36"/>
        <v>42</v>
      </c>
    </row>
    <row r="216" spans="1:21" ht="22.5" hidden="1" outlineLevel="1">
      <c r="A216" s="694"/>
      <c r="B216" s="690"/>
      <c r="C216" s="469" t="s">
        <v>274</v>
      </c>
      <c r="D216" s="398">
        <v>1</v>
      </c>
      <c r="E216" s="399">
        <v>0</v>
      </c>
      <c r="F216" s="399">
        <v>0</v>
      </c>
      <c r="G216" s="399">
        <v>0</v>
      </c>
      <c r="H216" s="399">
        <v>0</v>
      </c>
      <c r="I216" s="398">
        <v>2</v>
      </c>
      <c r="J216" s="398">
        <v>1</v>
      </c>
      <c r="K216" s="399">
        <v>0</v>
      </c>
      <c r="L216" s="399">
        <v>0</v>
      </c>
      <c r="M216" s="399">
        <v>0</v>
      </c>
      <c r="N216" s="399">
        <v>0</v>
      </c>
      <c r="O216" s="399">
        <v>1</v>
      </c>
      <c r="P216" s="394">
        <f t="shared" si="34"/>
        <v>3</v>
      </c>
      <c r="Q216" s="395">
        <f t="shared" si="35"/>
        <v>2</v>
      </c>
      <c r="R216" s="394">
        <f t="shared" si="37"/>
        <v>5</v>
      </c>
      <c r="S216" s="400">
        <v>0</v>
      </c>
      <c r="T216" s="400">
        <v>0</v>
      </c>
      <c r="U216" s="397">
        <f t="shared" si="36"/>
        <v>0</v>
      </c>
    </row>
    <row r="217" spans="1:21" ht="15" hidden="1" customHeight="1" outlineLevel="1">
      <c r="A217" s="694"/>
      <c r="B217" s="690"/>
      <c r="C217" s="469" t="s">
        <v>275</v>
      </c>
      <c r="D217" s="398">
        <v>1</v>
      </c>
      <c r="E217" s="399">
        <v>0</v>
      </c>
      <c r="F217" s="398">
        <v>0</v>
      </c>
      <c r="G217" s="399">
        <v>0</v>
      </c>
      <c r="H217" s="399">
        <v>0</v>
      </c>
      <c r="I217" s="398">
        <v>6</v>
      </c>
      <c r="J217" s="399">
        <v>1</v>
      </c>
      <c r="K217" s="399">
        <v>0</v>
      </c>
      <c r="L217" s="398">
        <v>0</v>
      </c>
      <c r="M217" s="399">
        <v>0</v>
      </c>
      <c r="N217" s="399">
        <v>0</v>
      </c>
      <c r="O217" s="399">
        <v>1</v>
      </c>
      <c r="P217" s="394">
        <f t="shared" si="34"/>
        <v>7</v>
      </c>
      <c r="Q217" s="395">
        <f t="shared" si="35"/>
        <v>2</v>
      </c>
      <c r="R217" s="394">
        <f t="shared" si="37"/>
        <v>9</v>
      </c>
      <c r="S217" s="400">
        <v>1</v>
      </c>
      <c r="T217" s="400">
        <v>0</v>
      </c>
      <c r="U217" s="397">
        <f t="shared" si="36"/>
        <v>1</v>
      </c>
    </row>
    <row r="218" spans="1:21" ht="22.5" hidden="1" outlineLevel="1">
      <c r="A218" s="694"/>
      <c r="B218" s="690"/>
      <c r="C218" s="469" t="s">
        <v>276</v>
      </c>
      <c r="D218" s="398">
        <v>7</v>
      </c>
      <c r="E218" s="399">
        <v>9</v>
      </c>
      <c r="F218" s="398">
        <v>2</v>
      </c>
      <c r="G218" s="398">
        <v>1</v>
      </c>
      <c r="H218" s="398">
        <v>0</v>
      </c>
      <c r="I218" s="398">
        <v>2</v>
      </c>
      <c r="J218" s="398">
        <v>6</v>
      </c>
      <c r="K218" s="398">
        <v>3</v>
      </c>
      <c r="L218" s="398">
        <v>1</v>
      </c>
      <c r="M218" s="398">
        <v>1</v>
      </c>
      <c r="N218" s="398">
        <v>0</v>
      </c>
      <c r="O218" s="398">
        <v>0</v>
      </c>
      <c r="P218" s="394">
        <f t="shared" si="34"/>
        <v>21</v>
      </c>
      <c r="Q218" s="395">
        <f t="shared" si="35"/>
        <v>11</v>
      </c>
      <c r="R218" s="394">
        <f t="shared" si="37"/>
        <v>32</v>
      </c>
      <c r="S218" s="400">
        <v>0</v>
      </c>
      <c r="T218" s="400">
        <v>0</v>
      </c>
      <c r="U218" s="397">
        <f t="shared" si="36"/>
        <v>0</v>
      </c>
    </row>
    <row r="219" spans="1:21" ht="15" hidden="1" customHeight="1" outlineLevel="1">
      <c r="A219" s="694"/>
      <c r="B219" s="690" t="s">
        <v>277</v>
      </c>
      <c r="C219" s="469" t="s">
        <v>278</v>
      </c>
      <c r="D219" s="398">
        <v>199</v>
      </c>
      <c r="E219" s="398">
        <v>7</v>
      </c>
      <c r="F219" s="398">
        <v>10</v>
      </c>
      <c r="G219" s="398">
        <v>33</v>
      </c>
      <c r="H219" s="398">
        <v>9</v>
      </c>
      <c r="I219" s="398">
        <v>182</v>
      </c>
      <c r="J219" s="398">
        <v>1</v>
      </c>
      <c r="K219" s="399">
        <v>0</v>
      </c>
      <c r="L219" s="399">
        <v>0</v>
      </c>
      <c r="M219" s="399">
        <v>0</v>
      </c>
      <c r="N219" s="399">
        <v>0</v>
      </c>
      <c r="O219" s="398">
        <v>1</v>
      </c>
      <c r="P219" s="394">
        <f t="shared" si="34"/>
        <v>440</v>
      </c>
      <c r="Q219" s="395">
        <f t="shared" si="35"/>
        <v>2</v>
      </c>
      <c r="R219" s="394">
        <f t="shared" si="37"/>
        <v>442</v>
      </c>
      <c r="S219" s="400">
        <v>0</v>
      </c>
      <c r="T219" s="400">
        <v>0</v>
      </c>
      <c r="U219" s="397">
        <f t="shared" si="36"/>
        <v>0</v>
      </c>
    </row>
    <row r="220" spans="1:21" ht="15" hidden="1" customHeight="1" outlineLevel="1">
      <c r="A220" s="694"/>
      <c r="B220" s="690"/>
      <c r="C220" s="469" t="s">
        <v>279</v>
      </c>
      <c r="D220" s="398">
        <v>20</v>
      </c>
      <c r="E220" s="398">
        <v>1</v>
      </c>
      <c r="F220" s="398">
        <v>2</v>
      </c>
      <c r="G220" s="399">
        <v>5</v>
      </c>
      <c r="H220" s="398">
        <v>0</v>
      </c>
      <c r="I220" s="398">
        <v>24</v>
      </c>
      <c r="J220" s="399">
        <v>0</v>
      </c>
      <c r="K220" s="399">
        <v>0</v>
      </c>
      <c r="L220" s="399">
        <v>0</v>
      </c>
      <c r="M220" s="399">
        <v>0</v>
      </c>
      <c r="N220" s="399">
        <v>0</v>
      </c>
      <c r="O220" s="399">
        <v>0</v>
      </c>
      <c r="P220" s="394">
        <f t="shared" si="34"/>
        <v>52</v>
      </c>
      <c r="Q220" s="395">
        <f t="shared" si="35"/>
        <v>0</v>
      </c>
      <c r="R220" s="394">
        <f t="shared" si="37"/>
        <v>52</v>
      </c>
      <c r="S220" s="400">
        <v>0</v>
      </c>
      <c r="T220" s="400">
        <v>0</v>
      </c>
      <c r="U220" s="397">
        <f t="shared" si="36"/>
        <v>0</v>
      </c>
    </row>
    <row r="221" spans="1:21" ht="22.5" hidden="1" outlineLevel="1">
      <c r="A221" s="694"/>
      <c r="B221" s="690"/>
      <c r="C221" s="469" t="s">
        <v>280</v>
      </c>
      <c r="D221" s="399">
        <v>0</v>
      </c>
      <c r="E221" s="399">
        <v>0</v>
      </c>
      <c r="F221" s="399">
        <v>0</v>
      </c>
      <c r="G221" s="398">
        <v>0</v>
      </c>
      <c r="H221" s="399">
        <v>0</v>
      </c>
      <c r="I221" s="398">
        <v>0</v>
      </c>
      <c r="J221" s="399">
        <v>0</v>
      </c>
      <c r="K221" s="399">
        <v>0</v>
      </c>
      <c r="L221" s="399">
        <v>0</v>
      </c>
      <c r="M221" s="399">
        <v>0</v>
      </c>
      <c r="N221" s="399">
        <v>0</v>
      </c>
      <c r="O221" s="399">
        <v>0</v>
      </c>
      <c r="P221" s="394">
        <f t="shared" si="34"/>
        <v>0</v>
      </c>
      <c r="Q221" s="395">
        <f t="shared" si="35"/>
        <v>0</v>
      </c>
      <c r="R221" s="394">
        <f t="shared" si="37"/>
        <v>0</v>
      </c>
      <c r="S221" s="400">
        <v>0</v>
      </c>
      <c r="T221" s="400">
        <v>0</v>
      </c>
      <c r="U221" s="397">
        <f t="shared" si="36"/>
        <v>0</v>
      </c>
    </row>
    <row r="222" spans="1:21" ht="15" hidden="1" customHeight="1" outlineLevel="1">
      <c r="A222" s="694"/>
      <c r="B222" s="690" t="s">
        <v>281</v>
      </c>
      <c r="C222" s="469" t="s">
        <v>282</v>
      </c>
      <c r="D222" s="398">
        <v>588</v>
      </c>
      <c r="E222" s="398">
        <v>23</v>
      </c>
      <c r="F222" s="398">
        <v>41</v>
      </c>
      <c r="G222" s="398">
        <v>67</v>
      </c>
      <c r="H222" s="398">
        <v>16</v>
      </c>
      <c r="I222" s="398">
        <v>440</v>
      </c>
      <c r="J222" s="398">
        <v>7</v>
      </c>
      <c r="K222" s="398">
        <v>0</v>
      </c>
      <c r="L222" s="399">
        <v>0</v>
      </c>
      <c r="M222" s="399">
        <v>0</v>
      </c>
      <c r="N222" s="398">
        <v>0</v>
      </c>
      <c r="O222" s="398">
        <v>4</v>
      </c>
      <c r="P222" s="394">
        <f t="shared" si="34"/>
        <v>1175</v>
      </c>
      <c r="Q222" s="395">
        <f t="shared" si="35"/>
        <v>11</v>
      </c>
      <c r="R222" s="394">
        <f t="shared" si="37"/>
        <v>1186</v>
      </c>
      <c r="S222" s="400">
        <v>0</v>
      </c>
      <c r="T222" s="400">
        <v>0</v>
      </c>
      <c r="U222" s="397">
        <f t="shared" si="36"/>
        <v>0</v>
      </c>
    </row>
    <row r="223" spans="1:21" ht="15" hidden="1" customHeight="1" outlineLevel="1">
      <c r="A223" s="694"/>
      <c r="B223" s="690"/>
      <c r="C223" s="469" t="s">
        <v>283</v>
      </c>
      <c r="D223" s="398">
        <v>15</v>
      </c>
      <c r="E223" s="399">
        <v>2</v>
      </c>
      <c r="F223" s="398">
        <v>0</v>
      </c>
      <c r="G223" s="398">
        <v>2</v>
      </c>
      <c r="H223" s="398">
        <v>0</v>
      </c>
      <c r="I223" s="398">
        <v>12</v>
      </c>
      <c r="J223" s="399">
        <v>0</v>
      </c>
      <c r="K223" s="399">
        <v>0</v>
      </c>
      <c r="L223" s="399">
        <v>0</v>
      </c>
      <c r="M223" s="399">
        <v>0</v>
      </c>
      <c r="N223" s="399">
        <v>0</v>
      </c>
      <c r="O223" s="399">
        <v>0</v>
      </c>
      <c r="P223" s="394">
        <f t="shared" si="34"/>
        <v>31</v>
      </c>
      <c r="Q223" s="395">
        <f t="shared" si="35"/>
        <v>0</v>
      </c>
      <c r="R223" s="394">
        <f t="shared" si="37"/>
        <v>31</v>
      </c>
      <c r="S223" s="400">
        <v>0</v>
      </c>
      <c r="T223" s="400">
        <v>0</v>
      </c>
      <c r="U223" s="397">
        <f t="shared" si="36"/>
        <v>0</v>
      </c>
    </row>
    <row r="224" spans="1:21" ht="15" hidden="1" customHeight="1" outlineLevel="1">
      <c r="A224" s="694"/>
      <c r="B224" s="690"/>
      <c r="C224" s="469" t="s">
        <v>284</v>
      </c>
      <c r="D224" s="398">
        <v>238</v>
      </c>
      <c r="E224" s="398">
        <v>10</v>
      </c>
      <c r="F224" s="398">
        <v>14</v>
      </c>
      <c r="G224" s="398">
        <v>27</v>
      </c>
      <c r="H224" s="398">
        <v>7</v>
      </c>
      <c r="I224" s="398">
        <v>187</v>
      </c>
      <c r="J224" s="398">
        <v>0</v>
      </c>
      <c r="K224" s="399">
        <v>0</v>
      </c>
      <c r="L224" s="399">
        <v>0</v>
      </c>
      <c r="M224" s="399">
        <v>0</v>
      </c>
      <c r="N224" s="399">
        <v>0</v>
      </c>
      <c r="O224" s="398">
        <v>0</v>
      </c>
      <c r="P224" s="394">
        <f t="shared" si="34"/>
        <v>483</v>
      </c>
      <c r="Q224" s="395">
        <f t="shared" si="35"/>
        <v>0</v>
      </c>
      <c r="R224" s="394">
        <f t="shared" si="37"/>
        <v>483</v>
      </c>
      <c r="S224" s="400">
        <v>1</v>
      </c>
      <c r="T224" s="400">
        <v>0</v>
      </c>
      <c r="U224" s="397">
        <f t="shared" si="36"/>
        <v>1</v>
      </c>
    </row>
    <row r="225" spans="1:21" ht="15" hidden="1" customHeight="1" outlineLevel="1">
      <c r="A225" s="694"/>
      <c r="B225" s="690"/>
      <c r="C225" s="469" t="s">
        <v>285</v>
      </c>
      <c r="D225" s="398">
        <v>22</v>
      </c>
      <c r="E225" s="399">
        <v>1</v>
      </c>
      <c r="F225" s="399">
        <v>0</v>
      </c>
      <c r="G225" s="399">
        <v>2</v>
      </c>
      <c r="H225" s="399">
        <v>1</v>
      </c>
      <c r="I225" s="398">
        <v>7</v>
      </c>
      <c r="J225" s="399">
        <v>2</v>
      </c>
      <c r="K225" s="399">
        <v>0</v>
      </c>
      <c r="L225" s="399">
        <v>0</v>
      </c>
      <c r="M225" s="399">
        <v>0</v>
      </c>
      <c r="N225" s="399">
        <v>0</v>
      </c>
      <c r="O225" s="399">
        <v>0</v>
      </c>
      <c r="P225" s="394">
        <f t="shared" si="34"/>
        <v>33</v>
      </c>
      <c r="Q225" s="395">
        <f t="shared" si="35"/>
        <v>2</v>
      </c>
      <c r="R225" s="394">
        <f t="shared" si="37"/>
        <v>35</v>
      </c>
      <c r="S225" s="400">
        <v>0</v>
      </c>
      <c r="T225" s="400">
        <v>0</v>
      </c>
      <c r="U225" s="397">
        <f t="shared" si="36"/>
        <v>0</v>
      </c>
    </row>
    <row r="226" spans="1:21" ht="15" hidden="1" customHeight="1" outlineLevel="1">
      <c r="A226" s="694"/>
      <c r="B226" s="690"/>
      <c r="C226" s="469" t="s">
        <v>286</v>
      </c>
      <c r="D226" s="398">
        <v>19</v>
      </c>
      <c r="E226" s="398">
        <v>5</v>
      </c>
      <c r="F226" s="398">
        <v>8</v>
      </c>
      <c r="G226" s="398">
        <v>5</v>
      </c>
      <c r="H226" s="399">
        <v>3</v>
      </c>
      <c r="I226" s="398">
        <v>21</v>
      </c>
      <c r="J226" s="399">
        <v>2</v>
      </c>
      <c r="K226" s="399">
        <v>0</v>
      </c>
      <c r="L226" s="399">
        <v>0</v>
      </c>
      <c r="M226" s="399">
        <v>1</v>
      </c>
      <c r="N226" s="399">
        <v>0</v>
      </c>
      <c r="O226" s="399">
        <v>3</v>
      </c>
      <c r="P226" s="394">
        <f t="shared" si="34"/>
        <v>61</v>
      </c>
      <c r="Q226" s="395">
        <f t="shared" si="35"/>
        <v>6</v>
      </c>
      <c r="R226" s="394">
        <f t="shared" si="37"/>
        <v>67</v>
      </c>
      <c r="S226" s="400">
        <v>0</v>
      </c>
      <c r="T226" s="400">
        <v>0</v>
      </c>
      <c r="U226" s="397">
        <f t="shared" si="36"/>
        <v>0</v>
      </c>
    </row>
    <row r="227" spans="1:21" ht="22.5" hidden="1" outlineLevel="1">
      <c r="A227" s="694"/>
      <c r="B227" s="690"/>
      <c r="C227" s="469" t="s">
        <v>287</v>
      </c>
      <c r="D227" s="398">
        <v>43</v>
      </c>
      <c r="E227" s="399">
        <v>0</v>
      </c>
      <c r="F227" s="398">
        <v>2</v>
      </c>
      <c r="G227" s="398">
        <v>5</v>
      </c>
      <c r="H227" s="398">
        <v>0</v>
      </c>
      <c r="I227" s="398">
        <v>40</v>
      </c>
      <c r="J227" s="399">
        <v>0</v>
      </c>
      <c r="K227" s="399">
        <v>0</v>
      </c>
      <c r="L227" s="399">
        <v>0</v>
      </c>
      <c r="M227" s="399">
        <v>1</v>
      </c>
      <c r="N227" s="399">
        <v>0</v>
      </c>
      <c r="O227" s="399">
        <v>0</v>
      </c>
      <c r="P227" s="394">
        <f t="shared" si="34"/>
        <v>90</v>
      </c>
      <c r="Q227" s="395">
        <f t="shared" si="35"/>
        <v>1</v>
      </c>
      <c r="R227" s="394">
        <f t="shared" si="37"/>
        <v>91</v>
      </c>
      <c r="S227" s="400">
        <v>0</v>
      </c>
      <c r="T227" s="400">
        <v>0</v>
      </c>
      <c r="U227" s="397">
        <f t="shared" si="36"/>
        <v>0</v>
      </c>
    </row>
    <row r="228" spans="1:21" ht="56.25" hidden="1" outlineLevel="1">
      <c r="A228" s="694"/>
      <c r="B228" s="469" t="s">
        <v>288</v>
      </c>
      <c r="C228" s="469" t="s">
        <v>289</v>
      </c>
      <c r="D228" s="398">
        <v>833</v>
      </c>
      <c r="E228" s="398">
        <v>32</v>
      </c>
      <c r="F228" s="398">
        <v>97</v>
      </c>
      <c r="G228" s="398">
        <v>213</v>
      </c>
      <c r="H228" s="398">
        <v>34</v>
      </c>
      <c r="I228" s="398">
        <v>1001</v>
      </c>
      <c r="J228" s="398">
        <v>124</v>
      </c>
      <c r="K228" s="398">
        <v>10</v>
      </c>
      <c r="L228" s="398">
        <v>13</v>
      </c>
      <c r="M228" s="398">
        <v>38</v>
      </c>
      <c r="N228" s="398">
        <v>3</v>
      </c>
      <c r="O228" s="398">
        <v>143</v>
      </c>
      <c r="P228" s="394">
        <f t="shared" si="34"/>
        <v>2210</v>
      </c>
      <c r="Q228" s="395">
        <f t="shared" si="35"/>
        <v>331</v>
      </c>
      <c r="R228" s="394">
        <f t="shared" si="37"/>
        <v>2541</v>
      </c>
      <c r="S228" s="400">
        <v>0</v>
      </c>
      <c r="T228" s="400">
        <v>0</v>
      </c>
      <c r="U228" s="397">
        <f t="shared" si="36"/>
        <v>0</v>
      </c>
    </row>
    <row r="229" spans="1:21" ht="15" hidden="1" customHeight="1" outlineLevel="1">
      <c r="A229" s="694"/>
      <c r="B229" s="690" t="s">
        <v>290</v>
      </c>
      <c r="C229" s="469" t="s">
        <v>291</v>
      </c>
      <c r="D229" s="398">
        <v>37</v>
      </c>
      <c r="E229" s="398">
        <v>2</v>
      </c>
      <c r="F229" s="398">
        <v>8</v>
      </c>
      <c r="G229" s="399">
        <v>8</v>
      </c>
      <c r="H229" s="399">
        <v>2</v>
      </c>
      <c r="I229" s="398">
        <v>27</v>
      </c>
      <c r="J229" s="398">
        <v>3</v>
      </c>
      <c r="K229" s="399">
        <v>0</v>
      </c>
      <c r="L229" s="399">
        <v>1</v>
      </c>
      <c r="M229" s="399">
        <v>0</v>
      </c>
      <c r="N229" s="399">
        <v>0</v>
      </c>
      <c r="O229" s="398">
        <v>4</v>
      </c>
      <c r="P229" s="394">
        <f t="shared" si="34"/>
        <v>84</v>
      </c>
      <c r="Q229" s="395">
        <f t="shared" si="35"/>
        <v>8</v>
      </c>
      <c r="R229" s="394">
        <f t="shared" si="37"/>
        <v>92</v>
      </c>
      <c r="S229" s="400">
        <v>1</v>
      </c>
      <c r="T229" s="400">
        <v>0</v>
      </c>
      <c r="U229" s="397">
        <f t="shared" si="36"/>
        <v>1</v>
      </c>
    </row>
    <row r="230" spans="1:21" ht="22.5" hidden="1" outlineLevel="1">
      <c r="A230" s="695"/>
      <c r="B230" s="690"/>
      <c r="C230" s="469" t="s">
        <v>292</v>
      </c>
      <c r="D230" s="398">
        <v>49</v>
      </c>
      <c r="E230" s="399">
        <v>6</v>
      </c>
      <c r="F230" s="398">
        <v>8</v>
      </c>
      <c r="G230" s="398">
        <v>12</v>
      </c>
      <c r="H230" s="398">
        <v>2</v>
      </c>
      <c r="I230" s="398">
        <v>59</v>
      </c>
      <c r="J230" s="398">
        <v>1</v>
      </c>
      <c r="K230" s="399">
        <v>0</v>
      </c>
      <c r="L230" s="398">
        <v>0</v>
      </c>
      <c r="M230" s="398">
        <v>1</v>
      </c>
      <c r="N230" s="398">
        <v>0</v>
      </c>
      <c r="O230" s="398">
        <v>6</v>
      </c>
      <c r="P230" s="394">
        <f t="shared" si="34"/>
        <v>136</v>
      </c>
      <c r="Q230" s="395">
        <f t="shared" si="35"/>
        <v>8</v>
      </c>
      <c r="R230" s="394">
        <f t="shared" si="37"/>
        <v>144</v>
      </c>
      <c r="S230" s="400">
        <v>1</v>
      </c>
      <c r="T230" s="400">
        <v>0</v>
      </c>
      <c r="U230" s="397">
        <f t="shared" si="36"/>
        <v>1</v>
      </c>
    </row>
    <row r="231" spans="1:21" ht="14.1" customHeight="1" collapsed="1">
      <c r="A231" s="682" t="s">
        <v>293</v>
      </c>
      <c r="B231" s="682"/>
      <c r="C231" s="682"/>
      <c r="D231" s="248">
        <f t="shared" ref="D231:T231" si="39">SUM(D232:D247)</f>
        <v>4395</v>
      </c>
      <c r="E231" s="248">
        <f t="shared" si="39"/>
        <v>451</v>
      </c>
      <c r="F231" s="248">
        <f t="shared" si="39"/>
        <v>690</v>
      </c>
      <c r="G231" s="248">
        <f t="shared" si="39"/>
        <v>918</v>
      </c>
      <c r="H231" s="248">
        <f t="shared" si="39"/>
        <v>266</v>
      </c>
      <c r="I231" s="248">
        <f t="shared" si="39"/>
        <v>5447</v>
      </c>
      <c r="J231" s="248">
        <f t="shared" si="39"/>
        <v>92</v>
      </c>
      <c r="K231" s="248">
        <f t="shared" si="39"/>
        <v>6</v>
      </c>
      <c r="L231" s="248">
        <f t="shared" si="39"/>
        <v>15</v>
      </c>
      <c r="M231" s="248">
        <f t="shared" si="39"/>
        <v>9</v>
      </c>
      <c r="N231" s="248">
        <f t="shared" si="39"/>
        <v>7</v>
      </c>
      <c r="O231" s="248">
        <f t="shared" si="39"/>
        <v>61</v>
      </c>
      <c r="P231" s="249">
        <f t="shared" si="34"/>
        <v>12167</v>
      </c>
      <c r="Q231" s="249">
        <f t="shared" si="35"/>
        <v>190</v>
      </c>
      <c r="R231" s="249">
        <f t="shared" si="37"/>
        <v>12357</v>
      </c>
      <c r="S231" s="249">
        <f t="shared" si="39"/>
        <v>6</v>
      </c>
      <c r="T231" s="249">
        <f t="shared" si="39"/>
        <v>0</v>
      </c>
      <c r="U231" s="249">
        <f t="shared" si="36"/>
        <v>6</v>
      </c>
    </row>
    <row r="232" spans="1:21" ht="45" hidden="1" outlineLevel="1">
      <c r="A232" s="683" t="s">
        <v>293</v>
      </c>
      <c r="B232" s="469" t="s">
        <v>294</v>
      </c>
      <c r="C232" s="469" t="s">
        <v>295</v>
      </c>
      <c r="D232" s="398">
        <v>1580</v>
      </c>
      <c r="E232" s="398">
        <v>100</v>
      </c>
      <c r="F232" s="398">
        <v>223</v>
      </c>
      <c r="G232" s="398">
        <v>293</v>
      </c>
      <c r="H232" s="398">
        <v>84</v>
      </c>
      <c r="I232" s="398">
        <v>1943</v>
      </c>
      <c r="J232" s="398">
        <v>11</v>
      </c>
      <c r="K232" s="399">
        <v>2</v>
      </c>
      <c r="L232" s="399">
        <v>4</v>
      </c>
      <c r="M232" s="399">
        <v>1</v>
      </c>
      <c r="N232" s="398">
        <v>3</v>
      </c>
      <c r="O232" s="399">
        <v>6</v>
      </c>
      <c r="P232" s="394">
        <f t="shared" si="34"/>
        <v>4223</v>
      </c>
      <c r="Q232" s="395">
        <f t="shared" si="35"/>
        <v>27</v>
      </c>
      <c r="R232" s="394">
        <f t="shared" si="37"/>
        <v>4250</v>
      </c>
      <c r="S232" s="400">
        <v>0</v>
      </c>
      <c r="T232" s="400">
        <v>0</v>
      </c>
      <c r="U232" s="397">
        <f t="shared" si="36"/>
        <v>0</v>
      </c>
    </row>
    <row r="233" spans="1:21" ht="56.25" hidden="1" outlineLevel="1">
      <c r="A233" s="683"/>
      <c r="B233" s="469" t="s">
        <v>296</v>
      </c>
      <c r="C233" s="469" t="s">
        <v>297</v>
      </c>
      <c r="D233" s="398">
        <v>854</v>
      </c>
      <c r="E233" s="398">
        <v>75</v>
      </c>
      <c r="F233" s="398">
        <v>103</v>
      </c>
      <c r="G233" s="398">
        <v>160</v>
      </c>
      <c r="H233" s="398">
        <v>42</v>
      </c>
      <c r="I233" s="398">
        <v>1047</v>
      </c>
      <c r="J233" s="398">
        <v>27</v>
      </c>
      <c r="K233" s="399">
        <v>0</v>
      </c>
      <c r="L233" s="399">
        <v>1</v>
      </c>
      <c r="M233" s="398">
        <v>0</v>
      </c>
      <c r="N233" s="399">
        <v>0</v>
      </c>
      <c r="O233" s="398">
        <v>6</v>
      </c>
      <c r="P233" s="394">
        <f t="shared" si="34"/>
        <v>2281</v>
      </c>
      <c r="Q233" s="395">
        <f t="shared" si="35"/>
        <v>34</v>
      </c>
      <c r="R233" s="394">
        <f t="shared" si="37"/>
        <v>2315</v>
      </c>
      <c r="S233" s="400">
        <v>1</v>
      </c>
      <c r="T233" s="400">
        <v>0</v>
      </c>
      <c r="U233" s="397">
        <f t="shared" si="36"/>
        <v>1</v>
      </c>
    </row>
    <row r="234" spans="1:21" hidden="1" outlineLevel="1">
      <c r="A234" s="683"/>
      <c r="B234" s="690" t="s">
        <v>298</v>
      </c>
      <c r="C234" s="469" t="s">
        <v>299</v>
      </c>
      <c r="D234" s="398">
        <v>5</v>
      </c>
      <c r="E234" s="399">
        <v>1</v>
      </c>
      <c r="F234" s="398">
        <v>3</v>
      </c>
      <c r="G234" s="398">
        <v>1</v>
      </c>
      <c r="H234" s="398">
        <v>1</v>
      </c>
      <c r="I234" s="398">
        <v>16</v>
      </c>
      <c r="J234" s="399">
        <v>0</v>
      </c>
      <c r="K234" s="399">
        <v>0</v>
      </c>
      <c r="L234" s="399">
        <v>0</v>
      </c>
      <c r="M234" s="399">
        <v>0</v>
      </c>
      <c r="N234" s="399">
        <v>0</v>
      </c>
      <c r="O234" s="399">
        <v>0</v>
      </c>
      <c r="P234" s="394">
        <f t="shared" si="34"/>
        <v>27</v>
      </c>
      <c r="Q234" s="395">
        <f t="shared" si="35"/>
        <v>0</v>
      </c>
      <c r="R234" s="394">
        <f t="shared" si="37"/>
        <v>27</v>
      </c>
      <c r="S234" s="400">
        <v>0</v>
      </c>
      <c r="T234" s="400">
        <v>0</v>
      </c>
      <c r="U234" s="397">
        <f t="shared" si="36"/>
        <v>0</v>
      </c>
    </row>
    <row r="235" spans="1:21" hidden="1" outlineLevel="1">
      <c r="A235" s="683"/>
      <c r="B235" s="690"/>
      <c r="C235" s="469" t="s">
        <v>300</v>
      </c>
      <c r="D235" s="399">
        <v>8</v>
      </c>
      <c r="E235" s="399">
        <v>0</v>
      </c>
      <c r="F235" s="399">
        <v>0</v>
      </c>
      <c r="G235" s="399">
        <v>1</v>
      </c>
      <c r="H235" s="399">
        <v>0</v>
      </c>
      <c r="I235" s="398">
        <v>8</v>
      </c>
      <c r="J235" s="399">
        <v>0</v>
      </c>
      <c r="K235" s="399">
        <v>0</v>
      </c>
      <c r="L235" s="399">
        <v>0</v>
      </c>
      <c r="M235" s="399">
        <v>0</v>
      </c>
      <c r="N235" s="399">
        <v>0</v>
      </c>
      <c r="O235" s="399">
        <v>0</v>
      </c>
      <c r="P235" s="394">
        <f t="shared" si="34"/>
        <v>17</v>
      </c>
      <c r="Q235" s="395">
        <f t="shared" si="35"/>
        <v>0</v>
      </c>
      <c r="R235" s="394">
        <f t="shared" si="37"/>
        <v>17</v>
      </c>
      <c r="S235" s="400">
        <v>0</v>
      </c>
      <c r="T235" s="400">
        <v>0</v>
      </c>
      <c r="U235" s="397">
        <f t="shared" si="36"/>
        <v>0</v>
      </c>
    </row>
    <row r="236" spans="1:21" hidden="1" outlineLevel="1">
      <c r="A236" s="683"/>
      <c r="B236" s="690"/>
      <c r="C236" s="469" t="s">
        <v>301</v>
      </c>
      <c r="D236" s="398">
        <v>101</v>
      </c>
      <c r="E236" s="398">
        <v>6</v>
      </c>
      <c r="F236" s="398">
        <v>17</v>
      </c>
      <c r="G236" s="398">
        <v>17</v>
      </c>
      <c r="H236" s="398">
        <v>7</v>
      </c>
      <c r="I236" s="398">
        <v>152</v>
      </c>
      <c r="J236" s="398">
        <v>6</v>
      </c>
      <c r="K236" s="399">
        <v>1</v>
      </c>
      <c r="L236" s="398">
        <v>0</v>
      </c>
      <c r="M236" s="399">
        <v>1</v>
      </c>
      <c r="N236" s="399">
        <v>0</v>
      </c>
      <c r="O236" s="398">
        <v>6</v>
      </c>
      <c r="P236" s="394">
        <f t="shared" si="34"/>
        <v>300</v>
      </c>
      <c r="Q236" s="395">
        <f t="shared" si="35"/>
        <v>14</v>
      </c>
      <c r="R236" s="394">
        <f t="shared" si="37"/>
        <v>314</v>
      </c>
      <c r="S236" s="400">
        <v>0</v>
      </c>
      <c r="T236" s="400">
        <v>0</v>
      </c>
      <c r="U236" s="397">
        <f t="shared" si="36"/>
        <v>0</v>
      </c>
    </row>
    <row r="237" spans="1:21" hidden="1" outlineLevel="1">
      <c r="A237" s="683"/>
      <c r="B237" s="690"/>
      <c r="C237" s="469" t="s">
        <v>302</v>
      </c>
      <c r="D237" s="398">
        <v>62</v>
      </c>
      <c r="E237" s="398">
        <v>7</v>
      </c>
      <c r="F237" s="398">
        <v>9</v>
      </c>
      <c r="G237" s="398">
        <v>8</v>
      </c>
      <c r="H237" s="398">
        <v>7</v>
      </c>
      <c r="I237" s="398">
        <v>91</v>
      </c>
      <c r="J237" s="399">
        <v>2</v>
      </c>
      <c r="K237" s="399">
        <v>0</v>
      </c>
      <c r="L237" s="398">
        <v>2</v>
      </c>
      <c r="M237" s="399">
        <v>0</v>
      </c>
      <c r="N237" s="399">
        <v>0</v>
      </c>
      <c r="O237" s="398">
        <v>0</v>
      </c>
      <c r="P237" s="394">
        <f t="shared" si="34"/>
        <v>184</v>
      </c>
      <c r="Q237" s="395">
        <f t="shared" si="35"/>
        <v>4</v>
      </c>
      <c r="R237" s="394">
        <f t="shared" si="37"/>
        <v>188</v>
      </c>
      <c r="S237" s="400">
        <v>0</v>
      </c>
      <c r="T237" s="400">
        <v>0</v>
      </c>
      <c r="U237" s="397">
        <f t="shared" si="36"/>
        <v>0</v>
      </c>
    </row>
    <row r="238" spans="1:21" hidden="1" outlineLevel="1">
      <c r="A238" s="683"/>
      <c r="B238" s="690" t="s">
        <v>303</v>
      </c>
      <c r="C238" s="469" t="s">
        <v>304</v>
      </c>
      <c r="D238" s="398">
        <v>33</v>
      </c>
      <c r="E238" s="398">
        <v>1</v>
      </c>
      <c r="F238" s="398">
        <v>6</v>
      </c>
      <c r="G238" s="398">
        <v>6</v>
      </c>
      <c r="H238" s="399">
        <v>4</v>
      </c>
      <c r="I238" s="398">
        <v>41</v>
      </c>
      <c r="J238" s="398">
        <v>0</v>
      </c>
      <c r="K238" s="399">
        <v>0</v>
      </c>
      <c r="L238" s="399">
        <v>0</v>
      </c>
      <c r="M238" s="399">
        <v>0</v>
      </c>
      <c r="N238" s="399">
        <v>0</v>
      </c>
      <c r="O238" s="398">
        <v>0</v>
      </c>
      <c r="P238" s="394">
        <f t="shared" si="34"/>
        <v>91</v>
      </c>
      <c r="Q238" s="395">
        <f t="shared" si="35"/>
        <v>0</v>
      </c>
      <c r="R238" s="394">
        <f t="shared" si="37"/>
        <v>91</v>
      </c>
      <c r="S238" s="400">
        <v>0</v>
      </c>
      <c r="T238" s="400">
        <v>0</v>
      </c>
      <c r="U238" s="397">
        <f t="shared" si="36"/>
        <v>0</v>
      </c>
    </row>
    <row r="239" spans="1:21" hidden="1" outlineLevel="1">
      <c r="A239" s="683"/>
      <c r="B239" s="690"/>
      <c r="C239" s="469" t="s">
        <v>305</v>
      </c>
      <c r="D239" s="398">
        <v>458</v>
      </c>
      <c r="E239" s="398">
        <v>35</v>
      </c>
      <c r="F239" s="398">
        <v>63</v>
      </c>
      <c r="G239" s="398">
        <v>86</v>
      </c>
      <c r="H239" s="398">
        <v>25</v>
      </c>
      <c r="I239" s="398">
        <v>384</v>
      </c>
      <c r="J239" s="398">
        <v>19</v>
      </c>
      <c r="K239" s="398">
        <v>0</v>
      </c>
      <c r="L239" s="398">
        <v>4</v>
      </c>
      <c r="M239" s="399">
        <v>5</v>
      </c>
      <c r="N239" s="399">
        <v>4</v>
      </c>
      <c r="O239" s="398">
        <v>18</v>
      </c>
      <c r="P239" s="394">
        <f t="shared" si="34"/>
        <v>1051</v>
      </c>
      <c r="Q239" s="395">
        <f t="shared" si="35"/>
        <v>50</v>
      </c>
      <c r="R239" s="394">
        <f t="shared" si="37"/>
        <v>1101</v>
      </c>
      <c r="S239" s="400">
        <v>0</v>
      </c>
      <c r="T239" s="400">
        <v>0</v>
      </c>
      <c r="U239" s="397">
        <f t="shared" si="36"/>
        <v>0</v>
      </c>
    </row>
    <row r="240" spans="1:21" hidden="1" outlineLevel="1">
      <c r="A240" s="683"/>
      <c r="B240" s="690"/>
      <c r="C240" s="469" t="s">
        <v>306</v>
      </c>
      <c r="D240" s="398">
        <v>3</v>
      </c>
      <c r="E240" s="399">
        <v>2</v>
      </c>
      <c r="F240" s="398">
        <v>1</v>
      </c>
      <c r="G240" s="398">
        <v>3</v>
      </c>
      <c r="H240" s="398">
        <v>0</v>
      </c>
      <c r="I240" s="398">
        <v>14</v>
      </c>
      <c r="J240" s="399">
        <v>0</v>
      </c>
      <c r="K240" s="399">
        <v>0</v>
      </c>
      <c r="L240" s="399">
        <v>0</v>
      </c>
      <c r="M240" s="399">
        <v>0</v>
      </c>
      <c r="N240" s="399">
        <v>0</v>
      </c>
      <c r="O240" s="399">
        <v>0</v>
      </c>
      <c r="P240" s="394">
        <f t="shared" si="34"/>
        <v>23</v>
      </c>
      <c r="Q240" s="395">
        <f t="shared" si="35"/>
        <v>0</v>
      </c>
      <c r="R240" s="394">
        <f t="shared" si="37"/>
        <v>23</v>
      </c>
      <c r="S240" s="400">
        <v>0</v>
      </c>
      <c r="T240" s="400">
        <v>0</v>
      </c>
      <c r="U240" s="397">
        <f t="shared" si="36"/>
        <v>0</v>
      </c>
    </row>
    <row r="241" spans="1:21" hidden="1" outlineLevel="1">
      <c r="A241" s="683"/>
      <c r="B241" s="690"/>
      <c r="C241" s="469" t="s">
        <v>307</v>
      </c>
      <c r="D241" s="398">
        <v>42</v>
      </c>
      <c r="E241" s="398">
        <v>0</v>
      </c>
      <c r="F241" s="398">
        <v>6</v>
      </c>
      <c r="G241" s="398">
        <v>12</v>
      </c>
      <c r="H241" s="398">
        <v>5</v>
      </c>
      <c r="I241" s="398">
        <v>116</v>
      </c>
      <c r="J241" s="398">
        <v>1</v>
      </c>
      <c r="K241" s="399">
        <v>1</v>
      </c>
      <c r="L241" s="399">
        <v>0</v>
      </c>
      <c r="M241" s="399">
        <v>0</v>
      </c>
      <c r="N241" s="399">
        <v>0</v>
      </c>
      <c r="O241" s="399">
        <v>1</v>
      </c>
      <c r="P241" s="394">
        <f t="shared" si="34"/>
        <v>181</v>
      </c>
      <c r="Q241" s="395">
        <f t="shared" si="35"/>
        <v>3</v>
      </c>
      <c r="R241" s="394">
        <f t="shared" si="37"/>
        <v>184</v>
      </c>
      <c r="S241" s="400">
        <v>0</v>
      </c>
      <c r="T241" s="400">
        <v>0</v>
      </c>
      <c r="U241" s="397">
        <f t="shared" si="36"/>
        <v>0</v>
      </c>
    </row>
    <row r="242" spans="1:21" hidden="1" outlineLevel="1">
      <c r="A242" s="683"/>
      <c r="B242" s="690"/>
      <c r="C242" s="469" t="s">
        <v>308</v>
      </c>
      <c r="D242" s="398">
        <v>69</v>
      </c>
      <c r="E242" s="398">
        <v>13</v>
      </c>
      <c r="F242" s="398">
        <v>15</v>
      </c>
      <c r="G242" s="398">
        <v>29</v>
      </c>
      <c r="H242" s="398">
        <v>13</v>
      </c>
      <c r="I242" s="398">
        <v>171</v>
      </c>
      <c r="J242" s="399">
        <v>2</v>
      </c>
      <c r="K242" s="399">
        <v>2</v>
      </c>
      <c r="L242" s="399">
        <v>0</v>
      </c>
      <c r="M242" s="399">
        <v>0</v>
      </c>
      <c r="N242" s="399">
        <v>0</v>
      </c>
      <c r="O242" s="398">
        <v>5</v>
      </c>
      <c r="P242" s="394">
        <f t="shared" si="34"/>
        <v>310</v>
      </c>
      <c r="Q242" s="395">
        <f t="shared" si="35"/>
        <v>9</v>
      </c>
      <c r="R242" s="394">
        <f t="shared" si="37"/>
        <v>319</v>
      </c>
      <c r="S242" s="400">
        <v>0</v>
      </c>
      <c r="T242" s="400">
        <v>0</v>
      </c>
      <c r="U242" s="397">
        <f t="shared" si="36"/>
        <v>0</v>
      </c>
    </row>
    <row r="243" spans="1:21" hidden="1" outlineLevel="1">
      <c r="A243" s="683"/>
      <c r="B243" s="690"/>
      <c r="C243" s="469" t="s">
        <v>309</v>
      </c>
      <c r="D243" s="398">
        <v>3</v>
      </c>
      <c r="E243" s="399">
        <v>0</v>
      </c>
      <c r="F243" s="398">
        <v>2</v>
      </c>
      <c r="G243" s="399">
        <v>2</v>
      </c>
      <c r="H243" s="398">
        <v>0</v>
      </c>
      <c r="I243" s="398">
        <v>3</v>
      </c>
      <c r="J243" s="399">
        <v>0</v>
      </c>
      <c r="K243" s="399">
        <v>0</v>
      </c>
      <c r="L243" s="399">
        <v>0</v>
      </c>
      <c r="M243" s="399">
        <v>0</v>
      </c>
      <c r="N243" s="399">
        <v>0</v>
      </c>
      <c r="O243" s="399">
        <v>0</v>
      </c>
      <c r="P243" s="394">
        <f t="shared" si="34"/>
        <v>10</v>
      </c>
      <c r="Q243" s="395">
        <f t="shared" si="35"/>
        <v>0</v>
      </c>
      <c r="R243" s="394">
        <f t="shared" si="37"/>
        <v>10</v>
      </c>
      <c r="S243" s="400">
        <v>0</v>
      </c>
      <c r="T243" s="400">
        <v>0</v>
      </c>
      <c r="U243" s="397">
        <f t="shared" si="36"/>
        <v>0</v>
      </c>
    </row>
    <row r="244" spans="1:21" hidden="1" outlineLevel="1">
      <c r="A244" s="683"/>
      <c r="B244" s="690" t="s">
        <v>310</v>
      </c>
      <c r="C244" s="469" t="s">
        <v>311</v>
      </c>
      <c r="D244" s="398">
        <v>689</v>
      </c>
      <c r="E244" s="398">
        <v>182</v>
      </c>
      <c r="F244" s="398">
        <v>175</v>
      </c>
      <c r="G244" s="398">
        <v>199</v>
      </c>
      <c r="H244" s="398">
        <v>54</v>
      </c>
      <c r="I244" s="398">
        <v>881</v>
      </c>
      <c r="J244" s="398">
        <v>6</v>
      </c>
      <c r="K244" s="398">
        <v>0</v>
      </c>
      <c r="L244" s="398">
        <v>0</v>
      </c>
      <c r="M244" s="398">
        <v>2</v>
      </c>
      <c r="N244" s="398">
        <v>0</v>
      </c>
      <c r="O244" s="398">
        <v>3</v>
      </c>
      <c r="P244" s="394">
        <f t="shared" si="34"/>
        <v>2180</v>
      </c>
      <c r="Q244" s="395">
        <f t="shared" si="35"/>
        <v>11</v>
      </c>
      <c r="R244" s="394">
        <f t="shared" si="37"/>
        <v>2191</v>
      </c>
      <c r="S244" s="400">
        <v>2</v>
      </c>
      <c r="T244" s="400">
        <v>0</v>
      </c>
      <c r="U244" s="397">
        <f t="shared" si="36"/>
        <v>2</v>
      </c>
    </row>
    <row r="245" spans="1:21" hidden="1" outlineLevel="1">
      <c r="A245" s="683"/>
      <c r="B245" s="690"/>
      <c r="C245" s="469" t="s">
        <v>312</v>
      </c>
      <c r="D245" s="398">
        <v>149</v>
      </c>
      <c r="E245" s="398">
        <v>11</v>
      </c>
      <c r="F245" s="398">
        <v>16</v>
      </c>
      <c r="G245" s="398">
        <v>29</v>
      </c>
      <c r="H245" s="398">
        <v>6</v>
      </c>
      <c r="I245" s="398">
        <v>188</v>
      </c>
      <c r="J245" s="398">
        <v>1</v>
      </c>
      <c r="K245" s="399">
        <v>0</v>
      </c>
      <c r="L245" s="399">
        <v>0</v>
      </c>
      <c r="M245" s="399">
        <v>0</v>
      </c>
      <c r="N245" s="399">
        <v>0</v>
      </c>
      <c r="O245" s="398">
        <v>1</v>
      </c>
      <c r="P245" s="394">
        <f t="shared" si="34"/>
        <v>399</v>
      </c>
      <c r="Q245" s="395">
        <f t="shared" si="35"/>
        <v>2</v>
      </c>
      <c r="R245" s="394">
        <f t="shared" si="37"/>
        <v>401</v>
      </c>
      <c r="S245" s="400">
        <v>0</v>
      </c>
      <c r="T245" s="400">
        <v>0</v>
      </c>
      <c r="U245" s="397">
        <f t="shared" si="36"/>
        <v>0</v>
      </c>
    </row>
    <row r="246" spans="1:21" hidden="1" outlineLevel="1">
      <c r="A246" s="683"/>
      <c r="B246" s="690"/>
      <c r="C246" s="469" t="s">
        <v>313</v>
      </c>
      <c r="D246" s="398">
        <v>230</v>
      </c>
      <c r="E246" s="398">
        <v>9</v>
      </c>
      <c r="F246" s="398">
        <v>27</v>
      </c>
      <c r="G246" s="398">
        <v>41</v>
      </c>
      <c r="H246" s="398">
        <v>9</v>
      </c>
      <c r="I246" s="398">
        <v>262</v>
      </c>
      <c r="J246" s="398">
        <v>13</v>
      </c>
      <c r="K246" s="398">
        <v>0</v>
      </c>
      <c r="L246" s="398">
        <v>3</v>
      </c>
      <c r="M246" s="398">
        <v>0</v>
      </c>
      <c r="N246" s="398">
        <v>0</v>
      </c>
      <c r="O246" s="398">
        <v>12</v>
      </c>
      <c r="P246" s="394">
        <f t="shared" si="34"/>
        <v>578</v>
      </c>
      <c r="Q246" s="395">
        <f t="shared" si="35"/>
        <v>28</v>
      </c>
      <c r="R246" s="394">
        <f t="shared" si="37"/>
        <v>606</v>
      </c>
      <c r="S246" s="400">
        <v>3</v>
      </c>
      <c r="T246" s="400">
        <v>0</v>
      </c>
      <c r="U246" s="397">
        <f t="shared" si="36"/>
        <v>3</v>
      </c>
    </row>
    <row r="247" spans="1:21" hidden="1" outlineLevel="1">
      <c r="A247" s="683"/>
      <c r="B247" s="690"/>
      <c r="C247" s="469" t="s">
        <v>314</v>
      </c>
      <c r="D247" s="398">
        <v>109</v>
      </c>
      <c r="E247" s="398">
        <v>9</v>
      </c>
      <c r="F247" s="398">
        <v>24</v>
      </c>
      <c r="G247" s="398">
        <v>31</v>
      </c>
      <c r="H247" s="398">
        <v>9</v>
      </c>
      <c r="I247" s="398">
        <v>130</v>
      </c>
      <c r="J247" s="398">
        <v>4</v>
      </c>
      <c r="K247" s="399">
        <v>0</v>
      </c>
      <c r="L247" s="398">
        <v>1</v>
      </c>
      <c r="M247" s="398">
        <v>0</v>
      </c>
      <c r="N247" s="399">
        <v>0</v>
      </c>
      <c r="O247" s="399">
        <v>3</v>
      </c>
      <c r="P247" s="394">
        <f t="shared" si="34"/>
        <v>312</v>
      </c>
      <c r="Q247" s="395">
        <f t="shared" si="35"/>
        <v>8</v>
      </c>
      <c r="R247" s="394">
        <f t="shared" si="37"/>
        <v>320</v>
      </c>
      <c r="S247" s="400">
        <v>0</v>
      </c>
      <c r="T247" s="400">
        <v>0</v>
      </c>
      <c r="U247" s="397">
        <f t="shared" si="36"/>
        <v>0</v>
      </c>
    </row>
    <row r="248" spans="1:21" ht="14.1" customHeight="1" collapsed="1">
      <c r="A248" s="682" t="s">
        <v>315</v>
      </c>
      <c r="B248" s="682"/>
      <c r="C248" s="682"/>
      <c r="D248" s="248">
        <f t="shared" ref="D248:T248" si="40">SUM(D249:D265)</f>
        <v>7969</v>
      </c>
      <c r="E248" s="248">
        <f t="shared" si="40"/>
        <v>452</v>
      </c>
      <c r="F248" s="248">
        <f t="shared" si="40"/>
        <v>797</v>
      </c>
      <c r="G248" s="248">
        <f t="shared" si="40"/>
        <v>1024</v>
      </c>
      <c r="H248" s="248">
        <f t="shared" si="40"/>
        <v>324</v>
      </c>
      <c r="I248" s="248">
        <f t="shared" si="40"/>
        <v>6984</v>
      </c>
      <c r="J248" s="248">
        <f t="shared" si="40"/>
        <v>541</v>
      </c>
      <c r="K248" s="248">
        <f t="shared" si="40"/>
        <v>28</v>
      </c>
      <c r="L248" s="248">
        <f t="shared" si="40"/>
        <v>36</v>
      </c>
      <c r="M248" s="248">
        <f t="shared" si="40"/>
        <v>55</v>
      </c>
      <c r="N248" s="248">
        <f t="shared" si="40"/>
        <v>18</v>
      </c>
      <c r="O248" s="248">
        <f t="shared" si="40"/>
        <v>301</v>
      </c>
      <c r="P248" s="249">
        <f t="shared" si="34"/>
        <v>17550</v>
      </c>
      <c r="Q248" s="249">
        <f t="shared" si="35"/>
        <v>979</v>
      </c>
      <c r="R248" s="249">
        <f t="shared" si="37"/>
        <v>18529</v>
      </c>
      <c r="S248" s="249">
        <f t="shared" si="40"/>
        <v>18</v>
      </c>
      <c r="T248" s="249">
        <f t="shared" si="40"/>
        <v>2</v>
      </c>
      <c r="U248" s="249">
        <f t="shared" si="36"/>
        <v>20</v>
      </c>
    </row>
    <row r="249" spans="1:21" hidden="1" outlineLevel="1">
      <c r="A249" s="683" t="s">
        <v>315</v>
      </c>
      <c r="B249" s="690" t="s">
        <v>316</v>
      </c>
      <c r="C249" s="469" t="s">
        <v>317</v>
      </c>
      <c r="D249" s="398">
        <v>615</v>
      </c>
      <c r="E249" s="398">
        <v>25</v>
      </c>
      <c r="F249" s="398">
        <v>64</v>
      </c>
      <c r="G249" s="398">
        <v>84</v>
      </c>
      <c r="H249" s="398">
        <v>20</v>
      </c>
      <c r="I249" s="398">
        <v>579</v>
      </c>
      <c r="J249" s="398">
        <v>42</v>
      </c>
      <c r="K249" s="398">
        <v>3</v>
      </c>
      <c r="L249" s="398">
        <v>6</v>
      </c>
      <c r="M249" s="398">
        <v>5</v>
      </c>
      <c r="N249" s="398">
        <v>1</v>
      </c>
      <c r="O249" s="398">
        <v>24</v>
      </c>
      <c r="P249" s="394">
        <f t="shared" si="34"/>
        <v>1387</v>
      </c>
      <c r="Q249" s="395">
        <f t="shared" si="35"/>
        <v>81</v>
      </c>
      <c r="R249" s="394">
        <f t="shared" si="37"/>
        <v>1468</v>
      </c>
      <c r="S249" s="400">
        <v>1</v>
      </c>
      <c r="T249" s="400">
        <v>0</v>
      </c>
      <c r="U249" s="397">
        <f t="shared" si="36"/>
        <v>1</v>
      </c>
    </row>
    <row r="250" spans="1:21" hidden="1" outlineLevel="1">
      <c r="A250" s="683"/>
      <c r="B250" s="690"/>
      <c r="C250" s="469" t="s">
        <v>318</v>
      </c>
      <c r="D250" s="398">
        <v>717</v>
      </c>
      <c r="E250" s="398">
        <v>37</v>
      </c>
      <c r="F250" s="398">
        <v>66</v>
      </c>
      <c r="G250" s="398">
        <v>97</v>
      </c>
      <c r="H250" s="398">
        <v>27</v>
      </c>
      <c r="I250" s="398">
        <v>636</v>
      </c>
      <c r="J250" s="398">
        <v>26</v>
      </c>
      <c r="K250" s="398">
        <v>1</v>
      </c>
      <c r="L250" s="398">
        <v>1</v>
      </c>
      <c r="M250" s="399">
        <v>2</v>
      </c>
      <c r="N250" s="398">
        <v>0</v>
      </c>
      <c r="O250" s="398">
        <v>10</v>
      </c>
      <c r="P250" s="394">
        <f t="shared" si="34"/>
        <v>1580</v>
      </c>
      <c r="Q250" s="395">
        <f t="shared" si="35"/>
        <v>40</v>
      </c>
      <c r="R250" s="394">
        <f t="shared" si="37"/>
        <v>1620</v>
      </c>
      <c r="S250" s="400">
        <v>1</v>
      </c>
      <c r="T250" s="400">
        <v>0</v>
      </c>
      <c r="U250" s="397">
        <f t="shared" si="36"/>
        <v>1</v>
      </c>
    </row>
    <row r="251" spans="1:21" ht="33.75" hidden="1" outlineLevel="1">
      <c r="A251" s="683"/>
      <c r="B251" s="690" t="s">
        <v>319</v>
      </c>
      <c r="C251" s="469" t="s">
        <v>320</v>
      </c>
      <c r="D251" s="398">
        <v>252</v>
      </c>
      <c r="E251" s="398">
        <v>15</v>
      </c>
      <c r="F251" s="398">
        <v>21</v>
      </c>
      <c r="G251" s="398">
        <v>36</v>
      </c>
      <c r="H251" s="398">
        <v>14</v>
      </c>
      <c r="I251" s="398">
        <v>272</v>
      </c>
      <c r="J251" s="398">
        <v>16</v>
      </c>
      <c r="K251" s="398">
        <v>2</v>
      </c>
      <c r="L251" s="398">
        <v>2</v>
      </c>
      <c r="M251" s="398">
        <v>3</v>
      </c>
      <c r="N251" s="399">
        <v>0</v>
      </c>
      <c r="O251" s="398">
        <v>9</v>
      </c>
      <c r="P251" s="394">
        <f t="shared" si="34"/>
        <v>610</v>
      </c>
      <c r="Q251" s="395">
        <f t="shared" si="35"/>
        <v>32</v>
      </c>
      <c r="R251" s="394">
        <f t="shared" si="37"/>
        <v>642</v>
      </c>
      <c r="S251" s="400">
        <v>2</v>
      </c>
      <c r="T251" s="400">
        <v>0</v>
      </c>
      <c r="U251" s="397">
        <f t="shared" si="36"/>
        <v>2</v>
      </c>
    </row>
    <row r="252" spans="1:21" ht="33.75" hidden="1" outlineLevel="1">
      <c r="A252" s="683"/>
      <c r="B252" s="690"/>
      <c r="C252" s="469" t="s">
        <v>321</v>
      </c>
      <c r="D252" s="398">
        <v>132</v>
      </c>
      <c r="E252" s="398">
        <v>7</v>
      </c>
      <c r="F252" s="398">
        <v>9</v>
      </c>
      <c r="G252" s="398">
        <v>16</v>
      </c>
      <c r="H252" s="398">
        <v>5</v>
      </c>
      <c r="I252" s="398">
        <v>123</v>
      </c>
      <c r="J252" s="398">
        <v>5</v>
      </c>
      <c r="K252" s="399">
        <v>0</v>
      </c>
      <c r="L252" s="399">
        <v>1</v>
      </c>
      <c r="M252" s="399">
        <v>1</v>
      </c>
      <c r="N252" s="398">
        <v>0</v>
      </c>
      <c r="O252" s="398">
        <v>9</v>
      </c>
      <c r="P252" s="394">
        <f t="shared" si="34"/>
        <v>292</v>
      </c>
      <c r="Q252" s="395">
        <f t="shared" si="35"/>
        <v>16</v>
      </c>
      <c r="R252" s="394">
        <f t="shared" si="37"/>
        <v>308</v>
      </c>
      <c r="S252" s="400">
        <v>0</v>
      </c>
      <c r="T252" s="400">
        <v>0</v>
      </c>
      <c r="U252" s="397">
        <f t="shared" si="36"/>
        <v>0</v>
      </c>
    </row>
    <row r="253" spans="1:21" ht="45" hidden="1" outlineLevel="1">
      <c r="A253" s="683"/>
      <c r="B253" s="469" t="s">
        <v>322</v>
      </c>
      <c r="C253" s="469" t="s">
        <v>323</v>
      </c>
      <c r="D253" s="398">
        <v>17</v>
      </c>
      <c r="E253" s="398">
        <v>1</v>
      </c>
      <c r="F253" s="398">
        <v>0</v>
      </c>
      <c r="G253" s="398">
        <v>1</v>
      </c>
      <c r="H253" s="399">
        <v>3</v>
      </c>
      <c r="I253" s="398">
        <v>24</v>
      </c>
      <c r="J253" s="399">
        <v>0</v>
      </c>
      <c r="K253" s="399">
        <v>0</v>
      </c>
      <c r="L253" s="399">
        <v>0</v>
      </c>
      <c r="M253" s="399">
        <v>0</v>
      </c>
      <c r="N253" s="399">
        <v>0</v>
      </c>
      <c r="O253" s="399">
        <v>0</v>
      </c>
      <c r="P253" s="394">
        <f t="shared" si="34"/>
        <v>46</v>
      </c>
      <c r="Q253" s="395">
        <f t="shared" si="35"/>
        <v>0</v>
      </c>
      <c r="R253" s="394">
        <f t="shared" si="37"/>
        <v>46</v>
      </c>
      <c r="S253" s="400">
        <v>0</v>
      </c>
      <c r="T253" s="400">
        <v>0</v>
      </c>
      <c r="U253" s="397">
        <f t="shared" si="36"/>
        <v>0</v>
      </c>
    </row>
    <row r="254" spans="1:21" ht="33.75" hidden="1" outlineLevel="1">
      <c r="A254" s="683"/>
      <c r="B254" s="469" t="s">
        <v>324</v>
      </c>
      <c r="C254" s="469" t="s">
        <v>325</v>
      </c>
      <c r="D254" s="398">
        <v>35</v>
      </c>
      <c r="E254" s="398">
        <v>2</v>
      </c>
      <c r="F254" s="398">
        <v>2</v>
      </c>
      <c r="G254" s="398">
        <v>6</v>
      </c>
      <c r="H254" s="399">
        <v>1</v>
      </c>
      <c r="I254" s="398">
        <v>36</v>
      </c>
      <c r="J254" s="398">
        <v>11</v>
      </c>
      <c r="K254" s="399">
        <v>2</v>
      </c>
      <c r="L254" s="399">
        <v>0</v>
      </c>
      <c r="M254" s="398">
        <v>0</v>
      </c>
      <c r="N254" s="399">
        <v>0</v>
      </c>
      <c r="O254" s="398">
        <v>0</v>
      </c>
      <c r="P254" s="394">
        <f t="shared" si="34"/>
        <v>82</v>
      </c>
      <c r="Q254" s="395">
        <f t="shared" si="35"/>
        <v>13</v>
      </c>
      <c r="R254" s="394">
        <f t="shared" si="37"/>
        <v>95</v>
      </c>
      <c r="S254" s="400">
        <v>1</v>
      </c>
      <c r="T254" s="400">
        <v>0</v>
      </c>
      <c r="U254" s="397">
        <f t="shared" si="36"/>
        <v>1</v>
      </c>
    </row>
    <row r="255" spans="1:21" ht="67.5" hidden="1" outlineLevel="1">
      <c r="A255" s="683"/>
      <c r="B255" s="469" t="s">
        <v>326</v>
      </c>
      <c r="C255" s="469" t="s">
        <v>327</v>
      </c>
      <c r="D255" s="398">
        <v>465</v>
      </c>
      <c r="E255" s="398">
        <v>18</v>
      </c>
      <c r="F255" s="398">
        <v>43</v>
      </c>
      <c r="G255" s="398">
        <v>64</v>
      </c>
      <c r="H255" s="398">
        <v>19</v>
      </c>
      <c r="I255" s="398">
        <v>545</v>
      </c>
      <c r="J255" s="398">
        <v>59</v>
      </c>
      <c r="K255" s="398">
        <v>0</v>
      </c>
      <c r="L255" s="398">
        <v>2</v>
      </c>
      <c r="M255" s="398">
        <v>1</v>
      </c>
      <c r="N255" s="399">
        <v>4</v>
      </c>
      <c r="O255" s="398">
        <v>21</v>
      </c>
      <c r="P255" s="394">
        <f t="shared" si="34"/>
        <v>1154</v>
      </c>
      <c r="Q255" s="395">
        <f t="shared" si="35"/>
        <v>87</v>
      </c>
      <c r="R255" s="394">
        <f t="shared" si="37"/>
        <v>1241</v>
      </c>
      <c r="S255" s="400">
        <v>0</v>
      </c>
      <c r="T255" s="400">
        <v>0</v>
      </c>
      <c r="U255" s="397">
        <f t="shared" si="36"/>
        <v>0</v>
      </c>
    </row>
    <row r="256" spans="1:21" hidden="1" outlineLevel="1">
      <c r="A256" s="683"/>
      <c r="B256" s="690" t="s">
        <v>328</v>
      </c>
      <c r="C256" s="469" t="s">
        <v>329</v>
      </c>
      <c r="D256" s="398">
        <v>245</v>
      </c>
      <c r="E256" s="398">
        <v>23</v>
      </c>
      <c r="F256" s="398">
        <v>42</v>
      </c>
      <c r="G256" s="398">
        <v>38</v>
      </c>
      <c r="H256" s="398">
        <v>14</v>
      </c>
      <c r="I256" s="398">
        <v>241</v>
      </c>
      <c r="J256" s="398">
        <v>24</v>
      </c>
      <c r="K256" s="398">
        <v>1</v>
      </c>
      <c r="L256" s="398">
        <v>2</v>
      </c>
      <c r="M256" s="398">
        <v>2</v>
      </c>
      <c r="N256" s="398">
        <v>2</v>
      </c>
      <c r="O256" s="398">
        <v>7</v>
      </c>
      <c r="P256" s="394">
        <f t="shared" si="34"/>
        <v>603</v>
      </c>
      <c r="Q256" s="395">
        <f t="shared" si="35"/>
        <v>38</v>
      </c>
      <c r="R256" s="394">
        <f t="shared" si="37"/>
        <v>641</v>
      </c>
      <c r="S256" s="400">
        <v>0</v>
      </c>
      <c r="T256" s="400">
        <v>0</v>
      </c>
      <c r="U256" s="397">
        <f t="shared" si="36"/>
        <v>0</v>
      </c>
    </row>
    <row r="257" spans="1:21" ht="22.5" hidden="1" outlineLevel="1">
      <c r="A257" s="683"/>
      <c r="B257" s="690"/>
      <c r="C257" s="469" t="s">
        <v>330</v>
      </c>
      <c r="D257" s="398">
        <v>2738</v>
      </c>
      <c r="E257" s="398">
        <v>185</v>
      </c>
      <c r="F257" s="398">
        <v>307</v>
      </c>
      <c r="G257" s="398">
        <v>367</v>
      </c>
      <c r="H257" s="398">
        <v>109</v>
      </c>
      <c r="I257" s="398">
        <v>2300</v>
      </c>
      <c r="J257" s="398">
        <v>118</v>
      </c>
      <c r="K257" s="398">
        <v>8</v>
      </c>
      <c r="L257" s="398">
        <v>5</v>
      </c>
      <c r="M257" s="398">
        <v>19</v>
      </c>
      <c r="N257" s="398">
        <v>3</v>
      </c>
      <c r="O257" s="398">
        <v>106</v>
      </c>
      <c r="P257" s="394">
        <f t="shared" si="34"/>
        <v>6006</v>
      </c>
      <c r="Q257" s="395">
        <f t="shared" si="35"/>
        <v>259</v>
      </c>
      <c r="R257" s="394">
        <f t="shared" si="37"/>
        <v>6265</v>
      </c>
      <c r="S257" s="400">
        <v>5</v>
      </c>
      <c r="T257" s="400">
        <v>0</v>
      </c>
      <c r="U257" s="397">
        <f t="shared" si="36"/>
        <v>5</v>
      </c>
    </row>
    <row r="258" spans="1:21" ht="22.5" hidden="1" outlineLevel="1">
      <c r="A258" s="683"/>
      <c r="B258" s="690" t="s">
        <v>331</v>
      </c>
      <c r="C258" s="469" t="s">
        <v>332</v>
      </c>
      <c r="D258" s="398">
        <v>74</v>
      </c>
      <c r="E258" s="398">
        <v>6</v>
      </c>
      <c r="F258" s="398">
        <v>13</v>
      </c>
      <c r="G258" s="398">
        <v>7</v>
      </c>
      <c r="H258" s="398">
        <v>5</v>
      </c>
      <c r="I258" s="398">
        <v>79</v>
      </c>
      <c r="J258" s="398">
        <v>22</v>
      </c>
      <c r="K258" s="399">
        <v>6</v>
      </c>
      <c r="L258" s="399">
        <v>3</v>
      </c>
      <c r="M258" s="399">
        <v>3</v>
      </c>
      <c r="N258" s="398">
        <v>0</v>
      </c>
      <c r="O258" s="398">
        <v>12</v>
      </c>
      <c r="P258" s="394">
        <f t="shared" si="34"/>
        <v>184</v>
      </c>
      <c r="Q258" s="395">
        <f t="shared" si="35"/>
        <v>46</v>
      </c>
      <c r="R258" s="394">
        <f t="shared" si="37"/>
        <v>230</v>
      </c>
      <c r="S258" s="400">
        <v>2</v>
      </c>
      <c r="T258" s="400">
        <v>0</v>
      </c>
      <c r="U258" s="397">
        <f t="shared" si="36"/>
        <v>2</v>
      </c>
    </row>
    <row r="259" spans="1:21" hidden="1" outlineLevel="1">
      <c r="A259" s="683"/>
      <c r="B259" s="690"/>
      <c r="C259" s="469" t="s">
        <v>333</v>
      </c>
      <c r="D259" s="398">
        <v>87</v>
      </c>
      <c r="E259" s="398">
        <v>4</v>
      </c>
      <c r="F259" s="398">
        <v>16</v>
      </c>
      <c r="G259" s="398">
        <v>15</v>
      </c>
      <c r="H259" s="398">
        <v>5</v>
      </c>
      <c r="I259" s="398">
        <v>78</v>
      </c>
      <c r="J259" s="398">
        <v>9</v>
      </c>
      <c r="K259" s="399">
        <v>0</v>
      </c>
      <c r="L259" s="399">
        <v>2</v>
      </c>
      <c r="M259" s="398">
        <v>2</v>
      </c>
      <c r="N259" s="398">
        <v>1</v>
      </c>
      <c r="O259" s="398">
        <v>10</v>
      </c>
      <c r="P259" s="394">
        <f t="shared" si="34"/>
        <v>205</v>
      </c>
      <c r="Q259" s="395">
        <f t="shared" si="35"/>
        <v>24</v>
      </c>
      <c r="R259" s="394">
        <f t="shared" si="37"/>
        <v>229</v>
      </c>
      <c r="S259" s="400">
        <v>1</v>
      </c>
      <c r="T259" s="400">
        <v>2</v>
      </c>
      <c r="U259" s="397">
        <f t="shared" si="36"/>
        <v>3</v>
      </c>
    </row>
    <row r="260" spans="1:21" ht="22.5" hidden="1" outlineLevel="1">
      <c r="A260" s="683"/>
      <c r="B260" s="690"/>
      <c r="C260" s="469" t="s">
        <v>334</v>
      </c>
      <c r="D260" s="398">
        <v>335</v>
      </c>
      <c r="E260" s="398">
        <v>15</v>
      </c>
      <c r="F260" s="398">
        <v>20</v>
      </c>
      <c r="G260" s="398">
        <v>27</v>
      </c>
      <c r="H260" s="398">
        <v>17</v>
      </c>
      <c r="I260" s="398">
        <v>245</v>
      </c>
      <c r="J260" s="398">
        <v>52</v>
      </c>
      <c r="K260" s="399">
        <v>2</v>
      </c>
      <c r="L260" s="398">
        <v>2</v>
      </c>
      <c r="M260" s="398">
        <v>2</v>
      </c>
      <c r="N260" s="398">
        <v>2</v>
      </c>
      <c r="O260" s="398">
        <v>13</v>
      </c>
      <c r="P260" s="394">
        <f t="shared" si="34"/>
        <v>659</v>
      </c>
      <c r="Q260" s="395">
        <f t="shared" si="35"/>
        <v>73</v>
      </c>
      <c r="R260" s="394">
        <f t="shared" si="37"/>
        <v>732</v>
      </c>
      <c r="S260" s="400">
        <v>1</v>
      </c>
      <c r="T260" s="400">
        <v>0</v>
      </c>
      <c r="U260" s="397">
        <f t="shared" si="36"/>
        <v>1</v>
      </c>
    </row>
    <row r="261" spans="1:21" ht="22.5" hidden="1" outlineLevel="1">
      <c r="A261" s="683"/>
      <c r="B261" s="690" t="s">
        <v>335</v>
      </c>
      <c r="C261" s="469" t="s">
        <v>336</v>
      </c>
      <c r="D261" s="398">
        <v>140</v>
      </c>
      <c r="E261" s="398">
        <v>1</v>
      </c>
      <c r="F261" s="398">
        <v>2</v>
      </c>
      <c r="G261" s="398">
        <v>2</v>
      </c>
      <c r="H261" s="398">
        <v>1</v>
      </c>
      <c r="I261" s="398">
        <v>35</v>
      </c>
      <c r="J261" s="398">
        <v>28</v>
      </c>
      <c r="K261" s="399">
        <v>0</v>
      </c>
      <c r="L261" s="398">
        <v>0</v>
      </c>
      <c r="M261" s="398">
        <v>0</v>
      </c>
      <c r="N261" s="399">
        <v>0</v>
      </c>
      <c r="O261" s="398">
        <v>2</v>
      </c>
      <c r="P261" s="394">
        <f t="shared" si="34"/>
        <v>181</v>
      </c>
      <c r="Q261" s="395">
        <f t="shared" si="35"/>
        <v>30</v>
      </c>
      <c r="R261" s="394">
        <f t="shared" si="37"/>
        <v>211</v>
      </c>
      <c r="S261" s="400">
        <v>0</v>
      </c>
      <c r="T261" s="400">
        <v>0</v>
      </c>
      <c r="U261" s="397">
        <f t="shared" si="36"/>
        <v>0</v>
      </c>
    </row>
    <row r="262" spans="1:21" ht="22.5" hidden="1" outlineLevel="1">
      <c r="A262" s="683"/>
      <c r="B262" s="690"/>
      <c r="C262" s="469" t="s">
        <v>337</v>
      </c>
      <c r="D262" s="398">
        <v>581</v>
      </c>
      <c r="E262" s="398">
        <v>35</v>
      </c>
      <c r="F262" s="398">
        <v>46</v>
      </c>
      <c r="G262" s="398">
        <v>90</v>
      </c>
      <c r="H262" s="398">
        <v>26</v>
      </c>
      <c r="I262" s="398">
        <v>563</v>
      </c>
      <c r="J262" s="398">
        <v>50</v>
      </c>
      <c r="K262" s="398">
        <v>2</v>
      </c>
      <c r="L262" s="398">
        <v>4</v>
      </c>
      <c r="M262" s="398">
        <v>7</v>
      </c>
      <c r="N262" s="399">
        <v>2</v>
      </c>
      <c r="O262" s="398">
        <v>34</v>
      </c>
      <c r="P262" s="394">
        <f t="shared" si="34"/>
        <v>1341</v>
      </c>
      <c r="Q262" s="395">
        <f t="shared" si="35"/>
        <v>99</v>
      </c>
      <c r="R262" s="394">
        <f t="shared" si="37"/>
        <v>1440</v>
      </c>
      <c r="S262" s="400">
        <v>2</v>
      </c>
      <c r="T262" s="400">
        <v>0</v>
      </c>
      <c r="U262" s="397">
        <f t="shared" si="36"/>
        <v>2</v>
      </c>
    </row>
    <row r="263" spans="1:21" ht="22.5" hidden="1" outlineLevel="1">
      <c r="A263" s="683"/>
      <c r="B263" s="690"/>
      <c r="C263" s="469" t="s">
        <v>338</v>
      </c>
      <c r="D263" s="398">
        <v>319</v>
      </c>
      <c r="E263" s="398">
        <v>30</v>
      </c>
      <c r="F263" s="398">
        <v>39</v>
      </c>
      <c r="G263" s="398">
        <v>49</v>
      </c>
      <c r="H263" s="398">
        <v>21</v>
      </c>
      <c r="I263" s="398">
        <v>245</v>
      </c>
      <c r="J263" s="398">
        <v>15</v>
      </c>
      <c r="K263" s="398">
        <v>0</v>
      </c>
      <c r="L263" s="398">
        <v>0</v>
      </c>
      <c r="M263" s="399">
        <v>0</v>
      </c>
      <c r="N263" s="399">
        <v>0</v>
      </c>
      <c r="O263" s="398">
        <v>8</v>
      </c>
      <c r="P263" s="394">
        <f t="shared" ref="P263:P326" si="41">SUM(D263:I263)</f>
        <v>703</v>
      </c>
      <c r="Q263" s="395">
        <f t="shared" ref="Q263:Q326" si="42">SUM(J263:O263)</f>
        <v>23</v>
      </c>
      <c r="R263" s="394">
        <f t="shared" si="37"/>
        <v>726</v>
      </c>
      <c r="S263" s="400">
        <v>0</v>
      </c>
      <c r="T263" s="400">
        <v>0</v>
      </c>
      <c r="U263" s="397">
        <f t="shared" ref="U263:U326" si="43">+T263+S263</f>
        <v>0</v>
      </c>
    </row>
    <row r="264" spans="1:21" ht="22.5" hidden="1" outlineLevel="1">
      <c r="A264" s="683"/>
      <c r="B264" s="690"/>
      <c r="C264" s="469" t="s">
        <v>339</v>
      </c>
      <c r="D264" s="398">
        <v>155</v>
      </c>
      <c r="E264" s="398">
        <v>1</v>
      </c>
      <c r="F264" s="398">
        <v>14</v>
      </c>
      <c r="G264" s="398">
        <v>14</v>
      </c>
      <c r="H264" s="398">
        <v>7</v>
      </c>
      <c r="I264" s="398">
        <v>101</v>
      </c>
      <c r="J264" s="398">
        <v>8</v>
      </c>
      <c r="K264" s="398">
        <v>0</v>
      </c>
      <c r="L264" s="398">
        <v>2</v>
      </c>
      <c r="M264" s="399">
        <v>1</v>
      </c>
      <c r="N264" s="399">
        <v>0</v>
      </c>
      <c r="O264" s="398">
        <v>4</v>
      </c>
      <c r="P264" s="394">
        <f t="shared" si="41"/>
        <v>292</v>
      </c>
      <c r="Q264" s="395">
        <f t="shared" si="42"/>
        <v>15</v>
      </c>
      <c r="R264" s="394">
        <f t="shared" ref="R264:R327" si="44">+Q264+P264</f>
        <v>307</v>
      </c>
      <c r="S264" s="400">
        <v>1</v>
      </c>
      <c r="T264" s="400">
        <v>0</v>
      </c>
      <c r="U264" s="397">
        <f t="shared" si="43"/>
        <v>1</v>
      </c>
    </row>
    <row r="265" spans="1:21" ht="22.5" hidden="1" outlineLevel="1">
      <c r="A265" s="683"/>
      <c r="B265" s="690"/>
      <c r="C265" s="469" t="s">
        <v>340</v>
      </c>
      <c r="D265" s="398">
        <v>1062</v>
      </c>
      <c r="E265" s="398">
        <v>47</v>
      </c>
      <c r="F265" s="398">
        <v>93</v>
      </c>
      <c r="G265" s="398">
        <v>111</v>
      </c>
      <c r="H265" s="398">
        <v>30</v>
      </c>
      <c r="I265" s="398">
        <v>882</v>
      </c>
      <c r="J265" s="398">
        <v>56</v>
      </c>
      <c r="K265" s="398">
        <v>1</v>
      </c>
      <c r="L265" s="398">
        <v>4</v>
      </c>
      <c r="M265" s="398">
        <v>7</v>
      </c>
      <c r="N265" s="398">
        <v>3</v>
      </c>
      <c r="O265" s="398">
        <v>32</v>
      </c>
      <c r="P265" s="394">
        <f t="shared" si="41"/>
        <v>2225</v>
      </c>
      <c r="Q265" s="395">
        <f t="shared" si="42"/>
        <v>103</v>
      </c>
      <c r="R265" s="394">
        <f t="shared" si="44"/>
        <v>2328</v>
      </c>
      <c r="S265" s="400">
        <v>1</v>
      </c>
      <c r="T265" s="400">
        <v>0</v>
      </c>
      <c r="U265" s="397">
        <f t="shared" si="43"/>
        <v>1</v>
      </c>
    </row>
    <row r="266" spans="1:21" ht="14.1" customHeight="1" collapsed="1">
      <c r="A266" s="682" t="s">
        <v>341</v>
      </c>
      <c r="B266" s="682"/>
      <c r="C266" s="682"/>
      <c r="D266" s="248">
        <f t="shared" ref="D266:T266" si="45">SUM(D267:D276)</f>
        <v>441</v>
      </c>
      <c r="E266" s="248">
        <f t="shared" si="45"/>
        <v>33</v>
      </c>
      <c r="F266" s="248">
        <f t="shared" si="45"/>
        <v>57</v>
      </c>
      <c r="G266" s="248">
        <f t="shared" si="45"/>
        <v>67</v>
      </c>
      <c r="H266" s="248">
        <f t="shared" si="45"/>
        <v>26</v>
      </c>
      <c r="I266" s="248">
        <f t="shared" si="45"/>
        <v>264</v>
      </c>
      <c r="J266" s="248">
        <f t="shared" si="45"/>
        <v>218</v>
      </c>
      <c r="K266" s="248">
        <f t="shared" si="45"/>
        <v>22</v>
      </c>
      <c r="L266" s="248">
        <f t="shared" si="45"/>
        <v>41</v>
      </c>
      <c r="M266" s="248">
        <f t="shared" si="45"/>
        <v>28</v>
      </c>
      <c r="N266" s="248">
        <f t="shared" si="45"/>
        <v>21</v>
      </c>
      <c r="O266" s="248">
        <f t="shared" si="45"/>
        <v>80</v>
      </c>
      <c r="P266" s="249">
        <f t="shared" si="41"/>
        <v>888</v>
      </c>
      <c r="Q266" s="249">
        <f t="shared" si="42"/>
        <v>410</v>
      </c>
      <c r="R266" s="249">
        <f t="shared" si="44"/>
        <v>1298</v>
      </c>
      <c r="S266" s="249">
        <f t="shared" si="45"/>
        <v>3</v>
      </c>
      <c r="T266" s="249">
        <f t="shared" si="45"/>
        <v>1</v>
      </c>
      <c r="U266" s="249">
        <f t="shared" si="43"/>
        <v>4</v>
      </c>
    </row>
    <row r="267" spans="1:21" hidden="1" outlineLevel="1">
      <c r="A267" s="683" t="s">
        <v>341</v>
      </c>
      <c r="B267" s="690" t="s">
        <v>342</v>
      </c>
      <c r="C267" s="469" t="s">
        <v>343</v>
      </c>
      <c r="D267" s="398">
        <v>144</v>
      </c>
      <c r="E267" s="398">
        <v>18</v>
      </c>
      <c r="F267" s="398">
        <v>8</v>
      </c>
      <c r="G267" s="398">
        <v>18</v>
      </c>
      <c r="H267" s="398">
        <v>7</v>
      </c>
      <c r="I267" s="398">
        <v>90</v>
      </c>
      <c r="J267" s="398">
        <v>29</v>
      </c>
      <c r="K267" s="398">
        <v>3</v>
      </c>
      <c r="L267" s="398">
        <v>3</v>
      </c>
      <c r="M267" s="398">
        <v>6</v>
      </c>
      <c r="N267" s="398">
        <v>1</v>
      </c>
      <c r="O267" s="398">
        <v>16</v>
      </c>
      <c r="P267" s="394">
        <f t="shared" si="41"/>
        <v>285</v>
      </c>
      <c r="Q267" s="395">
        <f t="shared" si="42"/>
        <v>58</v>
      </c>
      <c r="R267" s="394">
        <f t="shared" si="44"/>
        <v>343</v>
      </c>
      <c r="S267" s="400">
        <v>3</v>
      </c>
      <c r="T267" s="400">
        <v>0</v>
      </c>
      <c r="U267" s="397">
        <f t="shared" si="43"/>
        <v>3</v>
      </c>
    </row>
    <row r="268" spans="1:21" hidden="1" outlineLevel="1">
      <c r="A268" s="683"/>
      <c r="B268" s="690"/>
      <c r="C268" s="469" t="s">
        <v>344</v>
      </c>
      <c r="D268" s="398">
        <v>10</v>
      </c>
      <c r="E268" s="399">
        <v>0</v>
      </c>
      <c r="F268" s="399">
        <v>2</v>
      </c>
      <c r="G268" s="399">
        <v>0</v>
      </c>
      <c r="H268" s="399">
        <v>0</v>
      </c>
      <c r="I268" s="398">
        <v>1</v>
      </c>
      <c r="J268" s="398">
        <v>1</v>
      </c>
      <c r="K268" s="399">
        <v>0</v>
      </c>
      <c r="L268" s="399">
        <v>0</v>
      </c>
      <c r="M268" s="399">
        <v>0</v>
      </c>
      <c r="N268" s="399">
        <v>0</v>
      </c>
      <c r="O268" s="399">
        <v>0</v>
      </c>
      <c r="P268" s="394">
        <f t="shared" si="41"/>
        <v>13</v>
      </c>
      <c r="Q268" s="395">
        <f t="shared" si="42"/>
        <v>1</v>
      </c>
      <c r="R268" s="394">
        <f t="shared" si="44"/>
        <v>14</v>
      </c>
      <c r="S268" s="400">
        <v>0</v>
      </c>
      <c r="T268" s="400">
        <v>0</v>
      </c>
      <c r="U268" s="397">
        <f t="shared" si="43"/>
        <v>0</v>
      </c>
    </row>
    <row r="269" spans="1:21" ht="33.75" hidden="1" outlineLevel="1">
      <c r="A269" s="683"/>
      <c r="B269" s="469" t="s">
        <v>345</v>
      </c>
      <c r="C269" s="469" t="s">
        <v>346</v>
      </c>
      <c r="D269" s="398">
        <v>19</v>
      </c>
      <c r="E269" s="399">
        <v>1</v>
      </c>
      <c r="F269" s="399">
        <v>1</v>
      </c>
      <c r="G269" s="399">
        <v>0</v>
      </c>
      <c r="H269" s="399">
        <v>0</v>
      </c>
      <c r="I269" s="398">
        <v>0</v>
      </c>
      <c r="J269" s="398">
        <v>4</v>
      </c>
      <c r="K269" s="399">
        <v>1</v>
      </c>
      <c r="L269" s="399">
        <v>0</v>
      </c>
      <c r="M269" s="399">
        <v>0</v>
      </c>
      <c r="N269" s="399">
        <v>0</v>
      </c>
      <c r="O269" s="398">
        <v>0</v>
      </c>
      <c r="P269" s="394">
        <f t="shared" si="41"/>
        <v>21</v>
      </c>
      <c r="Q269" s="395">
        <f t="shared" si="42"/>
        <v>5</v>
      </c>
      <c r="R269" s="394">
        <f t="shared" si="44"/>
        <v>26</v>
      </c>
      <c r="S269" s="400">
        <v>0</v>
      </c>
      <c r="T269" s="400">
        <v>0</v>
      </c>
      <c r="U269" s="397">
        <f t="shared" si="43"/>
        <v>0</v>
      </c>
    </row>
    <row r="270" spans="1:21" ht="33.75" hidden="1" outlineLevel="1">
      <c r="A270" s="683"/>
      <c r="B270" s="469" t="s">
        <v>347</v>
      </c>
      <c r="C270" s="469" t="s">
        <v>348</v>
      </c>
      <c r="D270" s="398">
        <v>6</v>
      </c>
      <c r="E270" s="399">
        <v>0</v>
      </c>
      <c r="F270" s="399">
        <v>0</v>
      </c>
      <c r="G270" s="399">
        <v>0</v>
      </c>
      <c r="H270" s="399">
        <v>0</v>
      </c>
      <c r="I270" s="398">
        <v>6</v>
      </c>
      <c r="J270" s="398">
        <v>0</v>
      </c>
      <c r="K270" s="399">
        <v>0</v>
      </c>
      <c r="L270" s="399">
        <v>0</v>
      </c>
      <c r="M270" s="399">
        <v>0</v>
      </c>
      <c r="N270" s="399">
        <v>0</v>
      </c>
      <c r="O270" s="399">
        <v>0</v>
      </c>
      <c r="P270" s="394">
        <f t="shared" si="41"/>
        <v>12</v>
      </c>
      <c r="Q270" s="395">
        <f t="shared" si="42"/>
        <v>0</v>
      </c>
      <c r="R270" s="394">
        <f t="shared" si="44"/>
        <v>12</v>
      </c>
      <c r="S270" s="400">
        <v>0</v>
      </c>
      <c r="T270" s="400">
        <v>0</v>
      </c>
      <c r="U270" s="397">
        <f t="shared" si="43"/>
        <v>0</v>
      </c>
    </row>
    <row r="271" spans="1:21" ht="33.75" hidden="1" outlineLevel="1">
      <c r="A271" s="683"/>
      <c r="B271" s="469" t="s">
        <v>349</v>
      </c>
      <c r="C271" s="469" t="s">
        <v>350</v>
      </c>
      <c r="D271" s="398">
        <v>236</v>
      </c>
      <c r="E271" s="398">
        <v>13</v>
      </c>
      <c r="F271" s="398">
        <v>42</v>
      </c>
      <c r="G271" s="398">
        <v>47</v>
      </c>
      <c r="H271" s="398">
        <v>19</v>
      </c>
      <c r="I271" s="398">
        <v>152</v>
      </c>
      <c r="J271" s="398">
        <v>176</v>
      </c>
      <c r="K271" s="398">
        <v>18</v>
      </c>
      <c r="L271" s="398">
        <v>38</v>
      </c>
      <c r="M271" s="398">
        <v>22</v>
      </c>
      <c r="N271" s="398">
        <v>20</v>
      </c>
      <c r="O271" s="398">
        <v>62</v>
      </c>
      <c r="P271" s="394">
        <f t="shared" si="41"/>
        <v>509</v>
      </c>
      <c r="Q271" s="395">
        <f t="shared" si="42"/>
        <v>336</v>
      </c>
      <c r="R271" s="394">
        <f t="shared" si="44"/>
        <v>845</v>
      </c>
      <c r="S271" s="400">
        <v>0</v>
      </c>
      <c r="T271" s="400">
        <v>0</v>
      </c>
      <c r="U271" s="397">
        <f t="shared" si="43"/>
        <v>0</v>
      </c>
    </row>
    <row r="272" spans="1:21" ht="22.5" hidden="1" outlineLevel="1">
      <c r="A272" s="683"/>
      <c r="B272" s="690" t="s">
        <v>351</v>
      </c>
      <c r="C272" s="469" t="s">
        <v>352</v>
      </c>
      <c r="D272" s="398">
        <v>16</v>
      </c>
      <c r="E272" s="399">
        <v>1</v>
      </c>
      <c r="F272" s="399">
        <v>2</v>
      </c>
      <c r="G272" s="398">
        <v>0</v>
      </c>
      <c r="H272" s="399">
        <v>0</v>
      </c>
      <c r="I272" s="398">
        <v>9</v>
      </c>
      <c r="J272" s="398">
        <v>4</v>
      </c>
      <c r="K272" s="399">
        <v>0</v>
      </c>
      <c r="L272" s="399">
        <v>0</v>
      </c>
      <c r="M272" s="399">
        <v>0</v>
      </c>
      <c r="N272" s="399">
        <v>0</v>
      </c>
      <c r="O272" s="399">
        <v>1</v>
      </c>
      <c r="P272" s="394">
        <f t="shared" si="41"/>
        <v>28</v>
      </c>
      <c r="Q272" s="395">
        <f t="shared" si="42"/>
        <v>5</v>
      </c>
      <c r="R272" s="394">
        <f t="shared" si="44"/>
        <v>33</v>
      </c>
      <c r="S272" s="400">
        <v>0</v>
      </c>
      <c r="T272" s="400">
        <v>1</v>
      </c>
      <c r="U272" s="397">
        <f t="shared" si="43"/>
        <v>1</v>
      </c>
    </row>
    <row r="273" spans="1:21" ht="22.5" hidden="1" outlineLevel="1">
      <c r="A273" s="683"/>
      <c r="B273" s="690"/>
      <c r="C273" s="469" t="s">
        <v>353</v>
      </c>
      <c r="D273" s="399">
        <v>1</v>
      </c>
      <c r="E273" s="399">
        <v>0</v>
      </c>
      <c r="F273" s="399">
        <v>0</v>
      </c>
      <c r="G273" s="398">
        <v>0</v>
      </c>
      <c r="H273" s="399">
        <v>0</v>
      </c>
      <c r="I273" s="398">
        <v>1</v>
      </c>
      <c r="J273" s="398">
        <v>4</v>
      </c>
      <c r="K273" s="399">
        <v>0</v>
      </c>
      <c r="L273" s="399">
        <v>0</v>
      </c>
      <c r="M273" s="399">
        <v>0</v>
      </c>
      <c r="N273" s="399">
        <v>0</v>
      </c>
      <c r="O273" s="399">
        <v>1</v>
      </c>
      <c r="P273" s="394">
        <f t="shared" si="41"/>
        <v>2</v>
      </c>
      <c r="Q273" s="395">
        <f t="shared" si="42"/>
        <v>5</v>
      </c>
      <c r="R273" s="394">
        <f t="shared" si="44"/>
        <v>7</v>
      </c>
      <c r="S273" s="400">
        <v>0</v>
      </c>
      <c r="T273" s="400">
        <v>0</v>
      </c>
      <c r="U273" s="397">
        <f t="shared" si="43"/>
        <v>0</v>
      </c>
    </row>
    <row r="274" spans="1:21" ht="45" hidden="1" outlineLevel="1">
      <c r="A274" s="683"/>
      <c r="B274" s="469" t="s">
        <v>354</v>
      </c>
      <c r="C274" s="469" t="s">
        <v>355</v>
      </c>
      <c r="D274" s="399">
        <v>2</v>
      </c>
      <c r="E274" s="399">
        <v>0</v>
      </c>
      <c r="F274" s="399">
        <v>0</v>
      </c>
      <c r="G274" s="399">
        <v>0</v>
      </c>
      <c r="H274" s="399">
        <v>0</v>
      </c>
      <c r="I274" s="398">
        <v>1</v>
      </c>
      <c r="J274" s="399">
        <v>0</v>
      </c>
      <c r="K274" s="399">
        <v>0</v>
      </c>
      <c r="L274" s="399">
        <v>0</v>
      </c>
      <c r="M274" s="399">
        <v>0</v>
      </c>
      <c r="N274" s="399">
        <v>0</v>
      </c>
      <c r="O274" s="399">
        <v>0</v>
      </c>
      <c r="P274" s="394">
        <f t="shared" si="41"/>
        <v>3</v>
      </c>
      <c r="Q274" s="395">
        <f t="shared" si="42"/>
        <v>0</v>
      </c>
      <c r="R274" s="394">
        <f t="shared" si="44"/>
        <v>3</v>
      </c>
      <c r="S274" s="400">
        <v>0</v>
      </c>
      <c r="T274" s="400">
        <v>0</v>
      </c>
      <c r="U274" s="397">
        <f t="shared" si="43"/>
        <v>0</v>
      </c>
    </row>
    <row r="275" spans="1:21" ht="33.75" hidden="1" outlineLevel="1">
      <c r="A275" s="683"/>
      <c r="B275" s="469" t="s">
        <v>356</v>
      </c>
      <c r="C275" s="469" t="s">
        <v>357</v>
      </c>
      <c r="D275" s="398">
        <v>7</v>
      </c>
      <c r="E275" s="399">
        <v>0</v>
      </c>
      <c r="F275" s="399">
        <v>2</v>
      </c>
      <c r="G275" s="398">
        <v>2</v>
      </c>
      <c r="H275" s="399">
        <v>0</v>
      </c>
      <c r="I275" s="398">
        <v>4</v>
      </c>
      <c r="J275" s="398">
        <v>0</v>
      </c>
      <c r="K275" s="399">
        <v>0</v>
      </c>
      <c r="L275" s="399">
        <v>0</v>
      </c>
      <c r="M275" s="399">
        <v>0</v>
      </c>
      <c r="N275" s="399">
        <v>0</v>
      </c>
      <c r="O275" s="399">
        <v>0</v>
      </c>
      <c r="P275" s="394">
        <f t="shared" si="41"/>
        <v>15</v>
      </c>
      <c r="Q275" s="395">
        <f t="shared" si="42"/>
        <v>0</v>
      </c>
      <c r="R275" s="394">
        <f t="shared" si="44"/>
        <v>15</v>
      </c>
      <c r="S275" s="400">
        <v>0</v>
      </c>
      <c r="T275" s="400">
        <v>0</v>
      </c>
      <c r="U275" s="397">
        <f t="shared" si="43"/>
        <v>0</v>
      </c>
    </row>
    <row r="276" spans="1:21" ht="45" hidden="1" outlineLevel="1">
      <c r="A276" s="683"/>
      <c r="B276" s="469" t="s">
        <v>358</v>
      </c>
      <c r="C276" s="469" t="s">
        <v>359</v>
      </c>
      <c r="D276" s="399">
        <v>0</v>
      </c>
      <c r="E276" s="399">
        <v>0</v>
      </c>
      <c r="F276" s="399">
        <v>0</v>
      </c>
      <c r="G276" s="399">
        <v>0</v>
      </c>
      <c r="H276" s="399">
        <v>0</v>
      </c>
      <c r="I276" s="399">
        <v>0</v>
      </c>
      <c r="J276" s="399">
        <v>0</v>
      </c>
      <c r="K276" s="399">
        <v>0</v>
      </c>
      <c r="L276" s="399">
        <v>0</v>
      </c>
      <c r="M276" s="399">
        <v>0</v>
      </c>
      <c r="N276" s="399">
        <v>0</v>
      </c>
      <c r="O276" s="399">
        <v>0</v>
      </c>
      <c r="P276" s="394">
        <f t="shared" si="41"/>
        <v>0</v>
      </c>
      <c r="Q276" s="395">
        <f t="shared" si="42"/>
        <v>0</v>
      </c>
      <c r="R276" s="394">
        <f t="shared" si="44"/>
        <v>0</v>
      </c>
      <c r="S276" s="400">
        <v>0</v>
      </c>
      <c r="T276" s="400">
        <v>0</v>
      </c>
      <c r="U276" s="397">
        <f t="shared" si="43"/>
        <v>0</v>
      </c>
    </row>
    <row r="277" spans="1:21" ht="14.1" customHeight="1" collapsed="1">
      <c r="A277" s="682" t="s">
        <v>360</v>
      </c>
      <c r="B277" s="682"/>
      <c r="C277" s="682"/>
      <c r="D277" s="248">
        <f t="shared" ref="D277:T277" si="46">SUM(D278:D287)</f>
        <v>2077</v>
      </c>
      <c r="E277" s="248">
        <f t="shared" si="46"/>
        <v>158</v>
      </c>
      <c r="F277" s="248">
        <f t="shared" si="46"/>
        <v>263</v>
      </c>
      <c r="G277" s="248">
        <f t="shared" si="46"/>
        <v>280</v>
      </c>
      <c r="H277" s="248">
        <f t="shared" si="46"/>
        <v>102</v>
      </c>
      <c r="I277" s="248">
        <f t="shared" si="46"/>
        <v>1677</v>
      </c>
      <c r="J277" s="248">
        <f t="shared" si="46"/>
        <v>347</v>
      </c>
      <c r="K277" s="248">
        <f t="shared" si="46"/>
        <v>31</v>
      </c>
      <c r="L277" s="248">
        <f t="shared" si="46"/>
        <v>65</v>
      </c>
      <c r="M277" s="248">
        <f t="shared" si="46"/>
        <v>39</v>
      </c>
      <c r="N277" s="248">
        <f t="shared" si="46"/>
        <v>20</v>
      </c>
      <c r="O277" s="248">
        <f t="shared" si="46"/>
        <v>170</v>
      </c>
      <c r="P277" s="249">
        <f t="shared" si="41"/>
        <v>4557</v>
      </c>
      <c r="Q277" s="249">
        <f t="shared" si="42"/>
        <v>672</v>
      </c>
      <c r="R277" s="249">
        <f t="shared" si="44"/>
        <v>5229</v>
      </c>
      <c r="S277" s="249">
        <f t="shared" si="46"/>
        <v>13</v>
      </c>
      <c r="T277" s="249">
        <f t="shared" si="46"/>
        <v>0</v>
      </c>
      <c r="U277" s="249">
        <f t="shared" si="43"/>
        <v>13</v>
      </c>
    </row>
    <row r="278" spans="1:21" ht="22.5" hidden="1" outlineLevel="1">
      <c r="A278" s="683" t="s">
        <v>360</v>
      </c>
      <c r="B278" s="690" t="s">
        <v>361</v>
      </c>
      <c r="C278" s="469" t="s">
        <v>362</v>
      </c>
      <c r="D278" s="398">
        <v>165</v>
      </c>
      <c r="E278" s="398">
        <v>21</v>
      </c>
      <c r="F278" s="398">
        <v>35</v>
      </c>
      <c r="G278" s="398">
        <v>41</v>
      </c>
      <c r="H278" s="398">
        <v>11</v>
      </c>
      <c r="I278" s="398">
        <v>253</v>
      </c>
      <c r="J278" s="398">
        <v>11</v>
      </c>
      <c r="K278" s="398">
        <v>0</v>
      </c>
      <c r="L278" s="398">
        <v>2</v>
      </c>
      <c r="M278" s="399">
        <v>4</v>
      </c>
      <c r="N278" s="399">
        <v>0</v>
      </c>
      <c r="O278" s="398">
        <v>5</v>
      </c>
      <c r="P278" s="394">
        <f t="shared" si="41"/>
        <v>526</v>
      </c>
      <c r="Q278" s="395">
        <f t="shared" si="42"/>
        <v>22</v>
      </c>
      <c r="R278" s="394">
        <f t="shared" si="44"/>
        <v>548</v>
      </c>
      <c r="S278" s="400">
        <v>10</v>
      </c>
      <c r="T278" s="400">
        <v>0</v>
      </c>
      <c r="U278" s="397">
        <f t="shared" si="43"/>
        <v>10</v>
      </c>
    </row>
    <row r="279" spans="1:21" ht="22.5" hidden="1" outlineLevel="1">
      <c r="A279" s="683"/>
      <c r="B279" s="690"/>
      <c r="C279" s="469" t="s">
        <v>363</v>
      </c>
      <c r="D279" s="398">
        <v>115</v>
      </c>
      <c r="E279" s="399">
        <v>9</v>
      </c>
      <c r="F279" s="398">
        <v>11</v>
      </c>
      <c r="G279" s="398">
        <v>15</v>
      </c>
      <c r="H279" s="398">
        <v>2</v>
      </c>
      <c r="I279" s="398">
        <v>95</v>
      </c>
      <c r="J279" s="398">
        <v>50</v>
      </c>
      <c r="K279" s="398">
        <v>1</v>
      </c>
      <c r="L279" s="398">
        <v>1</v>
      </c>
      <c r="M279" s="398">
        <v>1</v>
      </c>
      <c r="N279" s="399">
        <v>0</v>
      </c>
      <c r="O279" s="398">
        <v>11</v>
      </c>
      <c r="P279" s="394">
        <f t="shared" si="41"/>
        <v>247</v>
      </c>
      <c r="Q279" s="395">
        <f t="shared" si="42"/>
        <v>64</v>
      </c>
      <c r="R279" s="394">
        <f t="shared" si="44"/>
        <v>311</v>
      </c>
      <c r="S279" s="400">
        <v>1</v>
      </c>
      <c r="T279" s="400">
        <v>0</v>
      </c>
      <c r="U279" s="397">
        <f t="shared" si="43"/>
        <v>1</v>
      </c>
    </row>
    <row r="280" spans="1:21" ht="22.5" hidden="1" outlineLevel="1">
      <c r="A280" s="683"/>
      <c r="B280" s="469" t="s">
        <v>364</v>
      </c>
      <c r="C280" s="469" t="s">
        <v>365</v>
      </c>
      <c r="D280" s="398">
        <v>40</v>
      </c>
      <c r="E280" s="398">
        <v>4</v>
      </c>
      <c r="F280" s="398">
        <v>8</v>
      </c>
      <c r="G280" s="398">
        <v>5</v>
      </c>
      <c r="H280" s="398">
        <v>3</v>
      </c>
      <c r="I280" s="398">
        <v>68</v>
      </c>
      <c r="J280" s="399">
        <v>2</v>
      </c>
      <c r="K280" s="399">
        <v>0</v>
      </c>
      <c r="L280" s="399">
        <v>0</v>
      </c>
      <c r="M280" s="399">
        <v>1</v>
      </c>
      <c r="N280" s="399">
        <v>0</v>
      </c>
      <c r="O280" s="399">
        <v>0</v>
      </c>
      <c r="P280" s="394">
        <f t="shared" si="41"/>
        <v>128</v>
      </c>
      <c r="Q280" s="395">
        <f t="shared" si="42"/>
        <v>3</v>
      </c>
      <c r="R280" s="394">
        <f t="shared" si="44"/>
        <v>131</v>
      </c>
      <c r="S280" s="400">
        <v>0</v>
      </c>
      <c r="T280" s="400">
        <v>0</v>
      </c>
      <c r="U280" s="397">
        <f t="shared" si="43"/>
        <v>0</v>
      </c>
    </row>
    <row r="281" spans="1:21" hidden="1" outlineLevel="1">
      <c r="A281" s="683"/>
      <c r="B281" s="690" t="s">
        <v>366</v>
      </c>
      <c r="C281" s="469" t="s">
        <v>367</v>
      </c>
      <c r="D281" s="398">
        <v>0</v>
      </c>
      <c r="E281" s="399">
        <v>0</v>
      </c>
      <c r="F281" s="399">
        <v>0</v>
      </c>
      <c r="G281" s="398">
        <v>0</v>
      </c>
      <c r="H281" s="398">
        <v>0</v>
      </c>
      <c r="I281" s="398">
        <v>1</v>
      </c>
      <c r="J281" s="398">
        <v>0</v>
      </c>
      <c r="K281" s="399">
        <v>0</v>
      </c>
      <c r="L281" s="399">
        <v>0</v>
      </c>
      <c r="M281" s="399">
        <v>0</v>
      </c>
      <c r="N281" s="399">
        <v>0</v>
      </c>
      <c r="O281" s="399">
        <v>0</v>
      </c>
      <c r="P281" s="394">
        <f t="shared" si="41"/>
        <v>1</v>
      </c>
      <c r="Q281" s="395">
        <f t="shared" si="42"/>
        <v>0</v>
      </c>
      <c r="R281" s="394">
        <f t="shared" si="44"/>
        <v>1</v>
      </c>
      <c r="S281" s="400">
        <v>0</v>
      </c>
      <c r="T281" s="400">
        <v>0</v>
      </c>
      <c r="U281" s="397">
        <f t="shared" si="43"/>
        <v>0</v>
      </c>
    </row>
    <row r="282" spans="1:21" ht="22.5" hidden="1" outlineLevel="1">
      <c r="A282" s="683"/>
      <c r="B282" s="690"/>
      <c r="C282" s="469" t="s">
        <v>368</v>
      </c>
      <c r="D282" s="398">
        <v>157</v>
      </c>
      <c r="E282" s="398">
        <v>18</v>
      </c>
      <c r="F282" s="398">
        <v>28</v>
      </c>
      <c r="G282" s="398">
        <v>39</v>
      </c>
      <c r="H282" s="398">
        <v>9</v>
      </c>
      <c r="I282" s="398">
        <v>227</v>
      </c>
      <c r="J282" s="398">
        <v>27</v>
      </c>
      <c r="K282" s="398">
        <v>6</v>
      </c>
      <c r="L282" s="398">
        <v>2</v>
      </c>
      <c r="M282" s="398">
        <v>3</v>
      </c>
      <c r="N282" s="398">
        <v>3</v>
      </c>
      <c r="O282" s="398">
        <v>27</v>
      </c>
      <c r="P282" s="394">
        <f t="shared" si="41"/>
        <v>478</v>
      </c>
      <c r="Q282" s="395">
        <f t="shared" si="42"/>
        <v>68</v>
      </c>
      <c r="R282" s="394">
        <f t="shared" si="44"/>
        <v>546</v>
      </c>
      <c r="S282" s="400">
        <v>1</v>
      </c>
      <c r="T282" s="400">
        <v>0</v>
      </c>
      <c r="U282" s="397">
        <f t="shared" si="43"/>
        <v>1</v>
      </c>
    </row>
    <row r="283" spans="1:21" ht="22.5" hidden="1" outlineLevel="1">
      <c r="A283" s="683"/>
      <c r="B283" s="690"/>
      <c r="C283" s="469" t="s">
        <v>369</v>
      </c>
      <c r="D283" s="398">
        <v>37</v>
      </c>
      <c r="E283" s="398">
        <v>1</v>
      </c>
      <c r="F283" s="398">
        <v>3</v>
      </c>
      <c r="G283" s="398">
        <v>6</v>
      </c>
      <c r="H283" s="398">
        <v>2</v>
      </c>
      <c r="I283" s="398">
        <v>40</v>
      </c>
      <c r="J283" s="398">
        <v>16</v>
      </c>
      <c r="K283" s="399">
        <v>1</v>
      </c>
      <c r="L283" s="398">
        <v>2</v>
      </c>
      <c r="M283" s="398">
        <v>2</v>
      </c>
      <c r="N283" s="399">
        <v>0</v>
      </c>
      <c r="O283" s="398">
        <v>4</v>
      </c>
      <c r="P283" s="394">
        <f t="shared" si="41"/>
        <v>89</v>
      </c>
      <c r="Q283" s="395">
        <f t="shared" si="42"/>
        <v>25</v>
      </c>
      <c r="R283" s="394">
        <f t="shared" si="44"/>
        <v>114</v>
      </c>
      <c r="S283" s="400">
        <v>0</v>
      </c>
      <c r="T283" s="400">
        <v>0</v>
      </c>
      <c r="U283" s="397">
        <f t="shared" si="43"/>
        <v>0</v>
      </c>
    </row>
    <row r="284" spans="1:21" ht="45" hidden="1" outlineLevel="1">
      <c r="A284" s="683"/>
      <c r="B284" s="469" t="s">
        <v>370</v>
      </c>
      <c r="C284" s="469" t="s">
        <v>371</v>
      </c>
      <c r="D284" s="398">
        <v>85</v>
      </c>
      <c r="E284" s="398">
        <v>2</v>
      </c>
      <c r="F284" s="398">
        <v>7</v>
      </c>
      <c r="G284" s="398">
        <v>9</v>
      </c>
      <c r="H284" s="398">
        <v>3</v>
      </c>
      <c r="I284" s="398">
        <v>99</v>
      </c>
      <c r="J284" s="398">
        <v>5</v>
      </c>
      <c r="K284" s="399">
        <v>0</v>
      </c>
      <c r="L284" s="398">
        <v>0</v>
      </c>
      <c r="M284" s="398">
        <v>1</v>
      </c>
      <c r="N284" s="398">
        <v>0</v>
      </c>
      <c r="O284" s="398">
        <v>3</v>
      </c>
      <c r="P284" s="394">
        <f t="shared" si="41"/>
        <v>205</v>
      </c>
      <c r="Q284" s="395">
        <f t="shared" si="42"/>
        <v>9</v>
      </c>
      <c r="R284" s="394">
        <f t="shared" si="44"/>
        <v>214</v>
      </c>
      <c r="S284" s="400">
        <v>0</v>
      </c>
      <c r="T284" s="400">
        <v>0</v>
      </c>
      <c r="U284" s="397">
        <f t="shared" si="43"/>
        <v>0</v>
      </c>
    </row>
    <row r="285" spans="1:21" hidden="1" outlineLevel="1">
      <c r="A285" s="683"/>
      <c r="B285" s="690" t="s">
        <v>372</v>
      </c>
      <c r="C285" s="469" t="s">
        <v>373</v>
      </c>
      <c r="D285" s="398">
        <v>1403</v>
      </c>
      <c r="E285" s="398">
        <v>99</v>
      </c>
      <c r="F285" s="398">
        <v>168</v>
      </c>
      <c r="G285" s="398">
        <v>155</v>
      </c>
      <c r="H285" s="398">
        <v>68</v>
      </c>
      <c r="I285" s="398">
        <v>826</v>
      </c>
      <c r="J285" s="398">
        <v>228</v>
      </c>
      <c r="K285" s="398">
        <v>23</v>
      </c>
      <c r="L285" s="398">
        <v>56</v>
      </c>
      <c r="M285" s="398">
        <v>27</v>
      </c>
      <c r="N285" s="398">
        <v>17</v>
      </c>
      <c r="O285" s="398">
        <v>112</v>
      </c>
      <c r="P285" s="394">
        <f t="shared" si="41"/>
        <v>2719</v>
      </c>
      <c r="Q285" s="395">
        <f t="shared" si="42"/>
        <v>463</v>
      </c>
      <c r="R285" s="394">
        <f t="shared" si="44"/>
        <v>3182</v>
      </c>
      <c r="S285" s="400">
        <v>1</v>
      </c>
      <c r="T285" s="400">
        <v>0</v>
      </c>
      <c r="U285" s="397">
        <f t="shared" si="43"/>
        <v>1</v>
      </c>
    </row>
    <row r="286" spans="1:21" hidden="1" outlineLevel="1">
      <c r="A286" s="683"/>
      <c r="B286" s="690"/>
      <c r="C286" s="469" t="s">
        <v>374</v>
      </c>
      <c r="D286" s="398">
        <v>8</v>
      </c>
      <c r="E286" s="398">
        <v>0</v>
      </c>
      <c r="F286" s="399">
        <v>0</v>
      </c>
      <c r="G286" s="399">
        <v>2</v>
      </c>
      <c r="H286" s="399">
        <v>0</v>
      </c>
      <c r="I286" s="398">
        <v>12</v>
      </c>
      <c r="J286" s="398">
        <v>0</v>
      </c>
      <c r="K286" s="399">
        <v>0</v>
      </c>
      <c r="L286" s="399">
        <v>2</v>
      </c>
      <c r="M286" s="399">
        <v>0</v>
      </c>
      <c r="N286" s="399">
        <v>0</v>
      </c>
      <c r="O286" s="398">
        <v>1</v>
      </c>
      <c r="P286" s="394">
        <f t="shared" si="41"/>
        <v>22</v>
      </c>
      <c r="Q286" s="395">
        <f t="shared" si="42"/>
        <v>3</v>
      </c>
      <c r="R286" s="394">
        <f t="shared" si="44"/>
        <v>25</v>
      </c>
      <c r="S286" s="400">
        <v>0</v>
      </c>
      <c r="T286" s="400">
        <v>0</v>
      </c>
      <c r="U286" s="397">
        <f t="shared" si="43"/>
        <v>0</v>
      </c>
    </row>
    <row r="287" spans="1:21" ht="22.5" hidden="1" outlineLevel="1">
      <c r="A287" s="683"/>
      <c r="B287" s="469" t="s">
        <v>375</v>
      </c>
      <c r="C287" s="469" t="s">
        <v>376</v>
      </c>
      <c r="D287" s="398">
        <v>67</v>
      </c>
      <c r="E287" s="398">
        <v>4</v>
      </c>
      <c r="F287" s="398">
        <v>3</v>
      </c>
      <c r="G287" s="398">
        <v>8</v>
      </c>
      <c r="H287" s="398">
        <v>4</v>
      </c>
      <c r="I287" s="398">
        <v>56</v>
      </c>
      <c r="J287" s="398">
        <v>8</v>
      </c>
      <c r="K287" s="398">
        <v>0</v>
      </c>
      <c r="L287" s="398">
        <v>0</v>
      </c>
      <c r="M287" s="398">
        <v>0</v>
      </c>
      <c r="N287" s="398">
        <v>0</v>
      </c>
      <c r="O287" s="398">
        <v>7</v>
      </c>
      <c r="P287" s="394">
        <f t="shared" si="41"/>
        <v>142</v>
      </c>
      <c r="Q287" s="395">
        <f t="shared" si="42"/>
        <v>15</v>
      </c>
      <c r="R287" s="394">
        <f t="shared" si="44"/>
        <v>157</v>
      </c>
      <c r="S287" s="400">
        <v>0</v>
      </c>
      <c r="T287" s="400">
        <v>0</v>
      </c>
      <c r="U287" s="397">
        <f t="shared" si="43"/>
        <v>0</v>
      </c>
    </row>
    <row r="288" spans="1:21" ht="14.1" customHeight="1" collapsed="1">
      <c r="A288" s="682" t="s">
        <v>377</v>
      </c>
      <c r="B288" s="682"/>
      <c r="C288" s="682"/>
      <c r="D288" s="248">
        <f t="shared" ref="D288:T288" si="47">SUM(D289:D312)</f>
        <v>2521</v>
      </c>
      <c r="E288" s="248">
        <f t="shared" si="47"/>
        <v>158</v>
      </c>
      <c r="F288" s="248">
        <f t="shared" si="47"/>
        <v>261</v>
      </c>
      <c r="G288" s="248">
        <f t="shared" si="47"/>
        <v>286</v>
      </c>
      <c r="H288" s="248">
        <f t="shared" si="47"/>
        <v>100</v>
      </c>
      <c r="I288" s="248">
        <f t="shared" si="47"/>
        <v>1906</v>
      </c>
      <c r="J288" s="248">
        <f t="shared" si="47"/>
        <v>113</v>
      </c>
      <c r="K288" s="248">
        <f t="shared" si="47"/>
        <v>2</v>
      </c>
      <c r="L288" s="248">
        <f t="shared" si="47"/>
        <v>5</v>
      </c>
      <c r="M288" s="248">
        <f t="shared" si="47"/>
        <v>8</v>
      </c>
      <c r="N288" s="248">
        <f t="shared" si="47"/>
        <v>3</v>
      </c>
      <c r="O288" s="248">
        <f t="shared" si="47"/>
        <v>52</v>
      </c>
      <c r="P288" s="249">
        <f t="shared" si="41"/>
        <v>5232</v>
      </c>
      <c r="Q288" s="249">
        <f t="shared" si="42"/>
        <v>183</v>
      </c>
      <c r="R288" s="249">
        <f t="shared" si="44"/>
        <v>5415</v>
      </c>
      <c r="S288" s="249">
        <f t="shared" si="47"/>
        <v>2</v>
      </c>
      <c r="T288" s="249">
        <f t="shared" si="47"/>
        <v>0</v>
      </c>
      <c r="U288" s="249">
        <f t="shared" si="43"/>
        <v>2</v>
      </c>
    </row>
    <row r="289" spans="1:21" ht="22.5" hidden="1" outlineLevel="1">
      <c r="A289" s="697" t="s">
        <v>377</v>
      </c>
      <c r="B289" s="690" t="s">
        <v>378</v>
      </c>
      <c r="C289" s="469" t="s">
        <v>379</v>
      </c>
      <c r="D289" s="398">
        <v>136</v>
      </c>
      <c r="E289" s="398">
        <v>2</v>
      </c>
      <c r="F289" s="398">
        <v>23</v>
      </c>
      <c r="G289" s="398">
        <v>7</v>
      </c>
      <c r="H289" s="398">
        <v>3</v>
      </c>
      <c r="I289" s="398">
        <v>52</v>
      </c>
      <c r="J289" s="398">
        <v>1</v>
      </c>
      <c r="K289" s="399">
        <v>0</v>
      </c>
      <c r="L289" s="399">
        <v>0</v>
      </c>
      <c r="M289" s="398">
        <v>0</v>
      </c>
      <c r="N289" s="399">
        <v>0</v>
      </c>
      <c r="O289" s="398">
        <v>1</v>
      </c>
      <c r="P289" s="394">
        <f t="shared" si="41"/>
        <v>223</v>
      </c>
      <c r="Q289" s="395">
        <f t="shared" si="42"/>
        <v>2</v>
      </c>
      <c r="R289" s="394">
        <f t="shared" si="44"/>
        <v>225</v>
      </c>
      <c r="S289" s="400">
        <v>0</v>
      </c>
      <c r="T289" s="400">
        <v>0</v>
      </c>
      <c r="U289" s="397">
        <f t="shared" si="43"/>
        <v>0</v>
      </c>
    </row>
    <row r="290" spans="1:21" ht="22.5" hidden="1" outlineLevel="1">
      <c r="A290" s="697"/>
      <c r="B290" s="690"/>
      <c r="C290" s="469" t="s">
        <v>380</v>
      </c>
      <c r="D290" s="398">
        <v>297</v>
      </c>
      <c r="E290" s="398">
        <v>37</v>
      </c>
      <c r="F290" s="398">
        <v>33</v>
      </c>
      <c r="G290" s="398">
        <v>37</v>
      </c>
      <c r="H290" s="398">
        <v>9</v>
      </c>
      <c r="I290" s="398">
        <v>225</v>
      </c>
      <c r="J290" s="398">
        <v>20</v>
      </c>
      <c r="K290" s="398">
        <v>2</v>
      </c>
      <c r="L290" s="398">
        <v>0</v>
      </c>
      <c r="M290" s="398">
        <v>3</v>
      </c>
      <c r="N290" s="398">
        <v>0</v>
      </c>
      <c r="O290" s="398">
        <v>6</v>
      </c>
      <c r="P290" s="394">
        <f t="shared" si="41"/>
        <v>638</v>
      </c>
      <c r="Q290" s="395">
        <f t="shared" si="42"/>
        <v>31</v>
      </c>
      <c r="R290" s="394">
        <f t="shared" si="44"/>
        <v>669</v>
      </c>
      <c r="S290" s="400">
        <v>0</v>
      </c>
      <c r="T290" s="400">
        <v>0</v>
      </c>
      <c r="U290" s="397">
        <f t="shared" si="43"/>
        <v>0</v>
      </c>
    </row>
    <row r="291" spans="1:21" ht="22.5" hidden="1" outlineLevel="1">
      <c r="A291" s="697"/>
      <c r="B291" s="690"/>
      <c r="C291" s="469" t="s">
        <v>381</v>
      </c>
      <c r="D291" s="398">
        <v>96</v>
      </c>
      <c r="E291" s="398">
        <v>10</v>
      </c>
      <c r="F291" s="398">
        <v>10</v>
      </c>
      <c r="G291" s="398">
        <v>10</v>
      </c>
      <c r="H291" s="398">
        <v>6</v>
      </c>
      <c r="I291" s="398">
        <v>69</v>
      </c>
      <c r="J291" s="398">
        <v>6</v>
      </c>
      <c r="K291" s="399">
        <v>0</v>
      </c>
      <c r="L291" s="398">
        <v>1</v>
      </c>
      <c r="M291" s="398">
        <v>0</v>
      </c>
      <c r="N291" s="398">
        <v>0</v>
      </c>
      <c r="O291" s="398">
        <v>1</v>
      </c>
      <c r="P291" s="394">
        <f t="shared" si="41"/>
        <v>201</v>
      </c>
      <c r="Q291" s="395">
        <f t="shared" si="42"/>
        <v>8</v>
      </c>
      <c r="R291" s="394">
        <f t="shared" si="44"/>
        <v>209</v>
      </c>
      <c r="S291" s="400">
        <v>0</v>
      </c>
      <c r="T291" s="400">
        <v>0</v>
      </c>
      <c r="U291" s="397">
        <f t="shared" si="43"/>
        <v>0</v>
      </c>
    </row>
    <row r="292" spans="1:21" ht="22.5" hidden="1" outlineLevel="1">
      <c r="A292" s="697"/>
      <c r="B292" s="690"/>
      <c r="C292" s="469" t="s">
        <v>382</v>
      </c>
      <c r="D292" s="398">
        <v>137</v>
      </c>
      <c r="E292" s="399">
        <v>4</v>
      </c>
      <c r="F292" s="398">
        <v>14</v>
      </c>
      <c r="G292" s="399">
        <v>23</v>
      </c>
      <c r="H292" s="399">
        <v>10</v>
      </c>
      <c r="I292" s="398">
        <v>88</v>
      </c>
      <c r="J292" s="398">
        <v>4</v>
      </c>
      <c r="K292" s="399">
        <v>0</v>
      </c>
      <c r="L292" s="399">
        <v>0</v>
      </c>
      <c r="M292" s="399">
        <v>0</v>
      </c>
      <c r="N292" s="399">
        <v>0</v>
      </c>
      <c r="O292" s="399">
        <v>4</v>
      </c>
      <c r="P292" s="394">
        <f t="shared" si="41"/>
        <v>276</v>
      </c>
      <c r="Q292" s="395">
        <f t="shared" si="42"/>
        <v>8</v>
      </c>
      <c r="R292" s="394">
        <f t="shared" si="44"/>
        <v>284</v>
      </c>
      <c r="S292" s="400">
        <v>0</v>
      </c>
      <c r="T292" s="400">
        <v>0</v>
      </c>
      <c r="U292" s="397">
        <f t="shared" si="43"/>
        <v>0</v>
      </c>
    </row>
    <row r="293" spans="1:21" hidden="1" outlineLevel="1">
      <c r="A293" s="697"/>
      <c r="B293" s="690"/>
      <c r="C293" s="469" t="s">
        <v>383</v>
      </c>
      <c r="D293" s="398">
        <v>38</v>
      </c>
      <c r="E293" s="398">
        <v>2</v>
      </c>
      <c r="F293" s="398">
        <v>2</v>
      </c>
      <c r="G293" s="398">
        <v>3</v>
      </c>
      <c r="H293" s="398">
        <v>6</v>
      </c>
      <c r="I293" s="398">
        <v>53</v>
      </c>
      <c r="J293" s="398">
        <v>2</v>
      </c>
      <c r="K293" s="399">
        <v>0</v>
      </c>
      <c r="L293" s="399">
        <v>0</v>
      </c>
      <c r="M293" s="398">
        <v>0</v>
      </c>
      <c r="N293" s="398">
        <v>0</v>
      </c>
      <c r="O293" s="398">
        <v>1</v>
      </c>
      <c r="P293" s="394">
        <f t="shared" si="41"/>
        <v>104</v>
      </c>
      <c r="Q293" s="395">
        <f t="shared" si="42"/>
        <v>3</v>
      </c>
      <c r="R293" s="394">
        <f t="shared" si="44"/>
        <v>107</v>
      </c>
      <c r="S293" s="400">
        <v>0</v>
      </c>
      <c r="T293" s="400">
        <v>0</v>
      </c>
      <c r="U293" s="397">
        <f t="shared" si="43"/>
        <v>0</v>
      </c>
    </row>
    <row r="294" spans="1:21" ht="22.5" hidden="1" outlineLevel="1">
      <c r="A294" s="697"/>
      <c r="B294" s="690"/>
      <c r="C294" s="469" t="s">
        <v>384</v>
      </c>
      <c r="D294" s="398">
        <v>0</v>
      </c>
      <c r="E294" s="398">
        <v>0</v>
      </c>
      <c r="F294" s="398">
        <v>0</v>
      </c>
      <c r="G294" s="398">
        <v>1</v>
      </c>
      <c r="H294" s="399">
        <v>0</v>
      </c>
      <c r="I294" s="398">
        <v>0</v>
      </c>
      <c r="J294" s="399">
        <v>0</v>
      </c>
      <c r="K294" s="399">
        <v>0</v>
      </c>
      <c r="L294" s="399">
        <v>0</v>
      </c>
      <c r="M294" s="399">
        <v>0</v>
      </c>
      <c r="N294" s="399">
        <v>0</v>
      </c>
      <c r="O294" s="399">
        <v>0</v>
      </c>
      <c r="P294" s="394">
        <f t="shared" si="41"/>
        <v>1</v>
      </c>
      <c r="Q294" s="395">
        <f t="shared" si="42"/>
        <v>0</v>
      </c>
      <c r="R294" s="394">
        <f t="shared" si="44"/>
        <v>1</v>
      </c>
      <c r="S294" s="400">
        <v>0</v>
      </c>
      <c r="T294" s="400">
        <v>0</v>
      </c>
      <c r="U294" s="397">
        <f t="shared" si="43"/>
        <v>0</v>
      </c>
    </row>
    <row r="295" spans="1:21" ht="22.5" hidden="1" outlineLevel="1">
      <c r="A295" s="697"/>
      <c r="B295" s="690" t="s">
        <v>385</v>
      </c>
      <c r="C295" s="469" t="s">
        <v>386</v>
      </c>
      <c r="D295" s="398">
        <v>47</v>
      </c>
      <c r="E295" s="398">
        <v>0</v>
      </c>
      <c r="F295" s="398">
        <v>2</v>
      </c>
      <c r="G295" s="398">
        <v>5</v>
      </c>
      <c r="H295" s="398">
        <v>0</v>
      </c>
      <c r="I295" s="398">
        <v>45</v>
      </c>
      <c r="J295" s="398">
        <v>1</v>
      </c>
      <c r="K295" s="399">
        <v>0</v>
      </c>
      <c r="L295" s="398">
        <v>0</v>
      </c>
      <c r="M295" s="398">
        <v>1</v>
      </c>
      <c r="N295" s="399">
        <v>0</v>
      </c>
      <c r="O295" s="398">
        <v>3</v>
      </c>
      <c r="P295" s="394">
        <f t="shared" si="41"/>
        <v>99</v>
      </c>
      <c r="Q295" s="395">
        <f t="shared" si="42"/>
        <v>5</v>
      </c>
      <c r="R295" s="394">
        <f t="shared" si="44"/>
        <v>104</v>
      </c>
      <c r="S295" s="400">
        <v>0</v>
      </c>
      <c r="T295" s="400">
        <v>0</v>
      </c>
      <c r="U295" s="397">
        <f t="shared" si="43"/>
        <v>0</v>
      </c>
    </row>
    <row r="296" spans="1:21" ht="22.5" hidden="1" outlineLevel="1">
      <c r="A296" s="697"/>
      <c r="B296" s="690"/>
      <c r="C296" s="469" t="s">
        <v>387</v>
      </c>
      <c r="D296" s="398">
        <v>175</v>
      </c>
      <c r="E296" s="398">
        <v>15</v>
      </c>
      <c r="F296" s="398">
        <v>16</v>
      </c>
      <c r="G296" s="398">
        <v>17</v>
      </c>
      <c r="H296" s="398">
        <v>7</v>
      </c>
      <c r="I296" s="398">
        <v>170</v>
      </c>
      <c r="J296" s="398">
        <v>2</v>
      </c>
      <c r="K296" s="399">
        <v>0</v>
      </c>
      <c r="L296" s="399">
        <v>0</v>
      </c>
      <c r="M296" s="399">
        <v>0</v>
      </c>
      <c r="N296" s="399">
        <v>0</v>
      </c>
      <c r="O296" s="398">
        <v>1</v>
      </c>
      <c r="P296" s="394">
        <f t="shared" si="41"/>
        <v>400</v>
      </c>
      <c r="Q296" s="395">
        <f t="shared" si="42"/>
        <v>3</v>
      </c>
      <c r="R296" s="394">
        <f t="shared" si="44"/>
        <v>403</v>
      </c>
      <c r="S296" s="400">
        <v>1</v>
      </c>
      <c r="T296" s="400">
        <v>0</v>
      </c>
      <c r="U296" s="397">
        <f t="shared" si="43"/>
        <v>1</v>
      </c>
    </row>
    <row r="297" spans="1:21" ht="33.75" hidden="1" outlineLevel="1">
      <c r="A297" s="697"/>
      <c r="B297" s="690"/>
      <c r="C297" s="469" t="s">
        <v>388</v>
      </c>
      <c r="D297" s="398">
        <v>2</v>
      </c>
      <c r="E297" s="399">
        <v>0</v>
      </c>
      <c r="F297" s="399">
        <v>0</v>
      </c>
      <c r="G297" s="399">
        <v>0</v>
      </c>
      <c r="H297" s="399">
        <v>0</v>
      </c>
      <c r="I297" s="398">
        <v>2</v>
      </c>
      <c r="J297" s="399">
        <v>1</v>
      </c>
      <c r="K297" s="399">
        <v>0</v>
      </c>
      <c r="L297" s="399">
        <v>0</v>
      </c>
      <c r="M297" s="399">
        <v>0</v>
      </c>
      <c r="N297" s="399">
        <v>0</v>
      </c>
      <c r="O297" s="399">
        <v>0</v>
      </c>
      <c r="P297" s="394">
        <f t="shared" si="41"/>
        <v>4</v>
      </c>
      <c r="Q297" s="395">
        <f t="shared" si="42"/>
        <v>1</v>
      </c>
      <c r="R297" s="394">
        <f t="shared" si="44"/>
        <v>5</v>
      </c>
      <c r="S297" s="400">
        <v>0</v>
      </c>
      <c r="T297" s="400">
        <v>0</v>
      </c>
      <c r="U297" s="397">
        <f t="shared" si="43"/>
        <v>0</v>
      </c>
    </row>
    <row r="298" spans="1:21" ht="22.5" hidden="1" outlineLevel="1">
      <c r="A298" s="697"/>
      <c r="B298" s="690"/>
      <c r="C298" s="469" t="s">
        <v>389</v>
      </c>
      <c r="D298" s="398">
        <v>5</v>
      </c>
      <c r="E298" s="399">
        <v>0</v>
      </c>
      <c r="F298" s="399">
        <v>1</v>
      </c>
      <c r="G298" s="399">
        <v>0</v>
      </c>
      <c r="H298" s="399">
        <v>0</v>
      </c>
      <c r="I298" s="398">
        <v>4</v>
      </c>
      <c r="J298" s="399">
        <v>0</v>
      </c>
      <c r="K298" s="399">
        <v>0</v>
      </c>
      <c r="L298" s="399">
        <v>0</v>
      </c>
      <c r="M298" s="399">
        <v>0</v>
      </c>
      <c r="N298" s="399">
        <v>0</v>
      </c>
      <c r="O298" s="399">
        <v>0</v>
      </c>
      <c r="P298" s="394">
        <f t="shared" si="41"/>
        <v>10</v>
      </c>
      <c r="Q298" s="395">
        <f t="shared" si="42"/>
        <v>0</v>
      </c>
      <c r="R298" s="394">
        <f t="shared" si="44"/>
        <v>10</v>
      </c>
      <c r="S298" s="400">
        <v>0</v>
      </c>
      <c r="T298" s="400">
        <v>0</v>
      </c>
      <c r="U298" s="397">
        <f t="shared" si="43"/>
        <v>0</v>
      </c>
    </row>
    <row r="299" spans="1:21" ht="33.75" hidden="1" outlineLevel="1">
      <c r="A299" s="697"/>
      <c r="B299" s="690"/>
      <c r="C299" s="469" t="s">
        <v>390</v>
      </c>
      <c r="D299" s="398">
        <v>235</v>
      </c>
      <c r="E299" s="398">
        <v>9</v>
      </c>
      <c r="F299" s="398">
        <v>25</v>
      </c>
      <c r="G299" s="398">
        <v>20</v>
      </c>
      <c r="H299" s="398">
        <v>10</v>
      </c>
      <c r="I299" s="398">
        <v>157</v>
      </c>
      <c r="J299" s="398">
        <v>46</v>
      </c>
      <c r="K299" s="398">
        <v>0</v>
      </c>
      <c r="L299" s="398">
        <v>2</v>
      </c>
      <c r="M299" s="398">
        <v>2</v>
      </c>
      <c r="N299" s="398">
        <v>3</v>
      </c>
      <c r="O299" s="398">
        <v>13</v>
      </c>
      <c r="P299" s="394">
        <f t="shared" si="41"/>
        <v>456</v>
      </c>
      <c r="Q299" s="395">
        <f t="shared" si="42"/>
        <v>66</v>
      </c>
      <c r="R299" s="394">
        <f t="shared" si="44"/>
        <v>522</v>
      </c>
      <c r="S299" s="400">
        <v>0</v>
      </c>
      <c r="T299" s="400">
        <v>0</v>
      </c>
      <c r="U299" s="397">
        <f t="shared" si="43"/>
        <v>0</v>
      </c>
    </row>
    <row r="300" spans="1:21" ht="22.5" hidden="1" outlineLevel="1">
      <c r="A300" s="697"/>
      <c r="B300" s="690"/>
      <c r="C300" s="469" t="s">
        <v>391</v>
      </c>
      <c r="D300" s="398">
        <v>74</v>
      </c>
      <c r="E300" s="398">
        <v>7</v>
      </c>
      <c r="F300" s="398">
        <v>2</v>
      </c>
      <c r="G300" s="398">
        <v>9</v>
      </c>
      <c r="H300" s="398">
        <v>0</v>
      </c>
      <c r="I300" s="398">
        <v>68</v>
      </c>
      <c r="J300" s="398">
        <v>2</v>
      </c>
      <c r="K300" s="399">
        <v>0</v>
      </c>
      <c r="L300" s="398">
        <v>0</v>
      </c>
      <c r="M300" s="398">
        <v>0</v>
      </c>
      <c r="N300" s="399">
        <v>0</v>
      </c>
      <c r="O300" s="398">
        <v>5</v>
      </c>
      <c r="P300" s="394">
        <f t="shared" si="41"/>
        <v>160</v>
      </c>
      <c r="Q300" s="395">
        <f t="shared" si="42"/>
        <v>7</v>
      </c>
      <c r="R300" s="394">
        <f t="shared" si="44"/>
        <v>167</v>
      </c>
      <c r="S300" s="400">
        <v>0</v>
      </c>
      <c r="T300" s="400">
        <v>0</v>
      </c>
      <c r="U300" s="397">
        <f t="shared" si="43"/>
        <v>0</v>
      </c>
    </row>
    <row r="301" spans="1:21" hidden="1" outlineLevel="1">
      <c r="A301" s="697"/>
      <c r="B301" s="690"/>
      <c r="C301" s="469" t="s">
        <v>392</v>
      </c>
      <c r="D301" s="398">
        <v>65</v>
      </c>
      <c r="E301" s="398">
        <v>2</v>
      </c>
      <c r="F301" s="398">
        <v>3</v>
      </c>
      <c r="G301" s="398">
        <v>6</v>
      </c>
      <c r="H301" s="398">
        <v>1</v>
      </c>
      <c r="I301" s="398">
        <v>57</v>
      </c>
      <c r="J301" s="398">
        <v>0</v>
      </c>
      <c r="K301" s="399">
        <v>0</v>
      </c>
      <c r="L301" s="399">
        <v>0</v>
      </c>
      <c r="M301" s="399">
        <v>0</v>
      </c>
      <c r="N301" s="399">
        <v>0</v>
      </c>
      <c r="O301" s="398">
        <v>0</v>
      </c>
      <c r="P301" s="394">
        <f t="shared" si="41"/>
        <v>134</v>
      </c>
      <c r="Q301" s="395">
        <f t="shared" si="42"/>
        <v>0</v>
      </c>
      <c r="R301" s="394">
        <f t="shared" si="44"/>
        <v>134</v>
      </c>
      <c r="S301" s="400">
        <v>0</v>
      </c>
      <c r="T301" s="400">
        <v>0</v>
      </c>
      <c r="U301" s="397">
        <f t="shared" si="43"/>
        <v>0</v>
      </c>
    </row>
    <row r="302" spans="1:21" ht="22.5" hidden="1" outlineLevel="1">
      <c r="A302" s="697"/>
      <c r="B302" s="690"/>
      <c r="C302" s="469" t="s">
        <v>393</v>
      </c>
      <c r="D302" s="398">
        <v>332</v>
      </c>
      <c r="E302" s="398">
        <v>13</v>
      </c>
      <c r="F302" s="398">
        <v>28</v>
      </c>
      <c r="G302" s="398">
        <v>28</v>
      </c>
      <c r="H302" s="398">
        <v>11</v>
      </c>
      <c r="I302" s="398">
        <v>234</v>
      </c>
      <c r="J302" s="398">
        <v>22</v>
      </c>
      <c r="K302" s="399">
        <v>0</v>
      </c>
      <c r="L302" s="399">
        <v>1</v>
      </c>
      <c r="M302" s="398">
        <v>0</v>
      </c>
      <c r="N302" s="399">
        <v>0</v>
      </c>
      <c r="O302" s="398">
        <v>10</v>
      </c>
      <c r="P302" s="394">
        <f t="shared" si="41"/>
        <v>646</v>
      </c>
      <c r="Q302" s="395">
        <f t="shared" si="42"/>
        <v>33</v>
      </c>
      <c r="R302" s="394">
        <f t="shared" si="44"/>
        <v>679</v>
      </c>
      <c r="S302" s="400">
        <v>0</v>
      </c>
      <c r="T302" s="400">
        <v>0</v>
      </c>
      <c r="U302" s="397">
        <f t="shared" si="43"/>
        <v>0</v>
      </c>
    </row>
    <row r="303" spans="1:21" ht="33.75" hidden="1" outlineLevel="1">
      <c r="A303" s="697"/>
      <c r="B303" s="469" t="s">
        <v>394</v>
      </c>
      <c r="C303" s="469" t="s">
        <v>395</v>
      </c>
      <c r="D303" s="398">
        <v>281</v>
      </c>
      <c r="E303" s="398">
        <v>19</v>
      </c>
      <c r="F303" s="398">
        <v>20</v>
      </c>
      <c r="G303" s="398">
        <v>41</v>
      </c>
      <c r="H303" s="398">
        <v>11</v>
      </c>
      <c r="I303" s="398">
        <v>199</v>
      </c>
      <c r="J303" s="398">
        <v>3</v>
      </c>
      <c r="K303" s="399">
        <v>0</v>
      </c>
      <c r="L303" s="399">
        <v>1</v>
      </c>
      <c r="M303" s="399">
        <v>0</v>
      </c>
      <c r="N303" s="399">
        <v>0</v>
      </c>
      <c r="O303" s="399">
        <v>0</v>
      </c>
      <c r="P303" s="394">
        <f t="shared" si="41"/>
        <v>571</v>
      </c>
      <c r="Q303" s="395">
        <f t="shared" si="42"/>
        <v>4</v>
      </c>
      <c r="R303" s="394">
        <f t="shared" si="44"/>
        <v>575</v>
      </c>
      <c r="S303" s="400">
        <v>0</v>
      </c>
      <c r="T303" s="400">
        <v>0</v>
      </c>
      <c r="U303" s="397">
        <f t="shared" si="43"/>
        <v>0</v>
      </c>
    </row>
    <row r="304" spans="1:21" hidden="1" outlineLevel="1">
      <c r="A304" s="697"/>
      <c r="B304" s="690" t="s">
        <v>396</v>
      </c>
      <c r="C304" s="469" t="s">
        <v>397</v>
      </c>
      <c r="D304" s="398">
        <v>73</v>
      </c>
      <c r="E304" s="398">
        <v>7</v>
      </c>
      <c r="F304" s="398">
        <v>4</v>
      </c>
      <c r="G304" s="398">
        <v>8</v>
      </c>
      <c r="H304" s="398">
        <v>6</v>
      </c>
      <c r="I304" s="398">
        <v>43</v>
      </c>
      <c r="J304" s="399">
        <v>0</v>
      </c>
      <c r="K304" s="399">
        <v>0</v>
      </c>
      <c r="L304" s="399">
        <v>0</v>
      </c>
      <c r="M304" s="399">
        <v>0</v>
      </c>
      <c r="N304" s="399">
        <v>0</v>
      </c>
      <c r="O304" s="399">
        <v>0</v>
      </c>
      <c r="P304" s="394">
        <f t="shared" si="41"/>
        <v>141</v>
      </c>
      <c r="Q304" s="395">
        <f t="shared" si="42"/>
        <v>0</v>
      </c>
      <c r="R304" s="394">
        <f t="shared" si="44"/>
        <v>141</v>
      </c>
      <c r="S304" s="400">
        <v>0</v>
      </c>
      <c r="T304" s="400">
        <v>0</v>
      </c>
      <c r="U304" s="397">
        <f t="shared" si="43"/>
        <v>0</v>
      </c>
    </row>
    <row r="305" spans="1:21" hidden="1" outlineLevel="1">
      <c r="A305" s="697"/>
      <c r="B305" s="690"/>
      <c r="C305" s="469" t="s">
        <v>398</v>
      </c>
      <c r="D305" s="398">
        <v>14</v>
      </c>
      <c r="E305" s="398">
        <v>1</v>
      </c>
      <c r="F305" s="399">
        <v>3</v>
      </c>
      <c r="G305" s="398">
        <v>1</v>
      </c>
      <c r="H305" s="399">
        <v>0</v>
      </c>
      <c r="I305" s="398">
        <v>23</v>
      </c>
      <c r="J305" s="399">
        <v>1</v>
      </c>
      <c r="K305" s="399">
        <v>0</v>
      </c>
      <c r="L305" s="399">
        <v>0</v>
      </c>
      <c r="M305" s="399">
        <v>0</v>
      </c>
      <c r="N305" s="399">
        <v>0</v>
      </c>
      <c r="O305" s="398">
        <v>1</v>
      </c>
      <c r="P305" s="394">
        <f t="shared" si="41"/>
        <v>42</v>
      </c>
      <c r="Q305" s="395">
        <f t="shared" si="42"/>
        <v>2</v>
      </c>
      <c r="R305" s="394">
        <f t="shared" si="44"/>
        <v>44</v>
      </c>
      <c r="S305" s="400">
        <v>0</v>
      </c>
      <c r="T305" s="400">
        <v>0</v>
      </c>
      <c r="U305" s="397">
        <f t="shared" si="43"/>
        <v>0</v>
      </c>
    </row>
    <row r="306" spans="1:21" hidden="1" outlineLevel="1">
      <c r="A306" s="697"/>
      <c r="B306" s="690" t="s">
        <v>399</v>
      </c>
      <c r="C306" s="469" t="s">
        <v>400</v>
      </c>
      <c r="D306" s="398">
        <v>21</v>
      </c>
      <c r="E306" s="399">
        <v>2</v>
      </c>
      <c r="F306" s="399">
        <v>6</v>
      </c>
      <c r="G306" s="398">
        <v>4</v>
      </c>
      <c r="H306" s="399">
        <v>4</v>
      </c>
      <c r="I306" s="398">
        <v>16</v>
      </c>
      <c r="J306" s="399">
        <v>1</v>
      </c>
      <c r="K306" s="399">
        <v>0</v>
      </c>
      <c r="L306" s="399">
        <v>0</v>
      </c>
      <c r="M306" s="399">
        <v>1</v>
      </c>
      <c r="N306" s="399">
        <v>0</v>
      </c>
      <c r="O306" s="398">
        <v>0</v>
      </c>
      <c r="P306" s="394">
        <f t="shared" si="41"/>
        <v>53</v>
      </c>
      <c r="Q306" s="395">
        <f t="shared" si="42"/>
        <v>2</v>
      </c>
      <c r="R306" s="394">
        <f t="shared" si="44"/>
        <v>55</v>
      </c>
      <c r="S306" s="400">
        <v>0</v>
      </c>
      <c r="T306" s="400">
        <v>0</v>
      </c>
      <c r="U306" s="397">
        <f t="shared" si="43"/>
        <v>0</v>
      </c>
    </row>
    <row r="307" spans="1:21" ht="22.5" hidden="1" outlineLevel="1">
      <c r="A307" s="697"/>
      <c r="B307" s="690"/>
      <c r="C307" s="469" t="s">
        <v>401</v>
      </c>
      <c r="D307" s="398">
        <v>161</v>
      </c>
      <c r="E307" s="398">
        <v>13</v>
      </c>
      <c r="F307" s="398">
        <v>26</v>
      </c>
      <c r="G307" s="398">
        <v>22</v>
      </c>
      <c r="H307" s="398">
        <v>7</v>
      </c>
      <c r="I307" s="398">
        <v>144</v>
      </c>
      <c r="J307" s="399">
        <v>0</v>
      </c>
      <c r="K307" s="399">
        <v>0</v>
      </c>
      <c r="L307" s="399">
        <v>0</v>
      </c>
      <c r="M307" s="399">
        <v>0</v>
      </c>
      <c r="N307" s="399">
        <v>0</v>
      </c>
      <c r="O307" s="399">
        <v>1</v>
      </c>
      <c r="P307" s="394">
        <f t="shared" si="41"/>
        <v>373</v>
      </c>
      <c r="Q307" s="395">
        <f t="shared" si="42"/>
        <v>1</v>
      </c>
      <c r="R307" s="394">
        <f t="shared" si="44"/>
        <v>374</v>
      </c>
      <c r="S307" s="400">
        <v>1</v>
      </c>
      <c r="T307" s="400">
        <v>0</v>
      </c>
      <c r="U307" s="397">
        <f t="shared" si="43"/>
        <v>1</v>
      </c>
    </row>
    <row r="308" spans="1:21" ht="22.5" hidden="1" outlineLevel="1">
      <c r="A308" s="697"/>
      <c r="B308" s="690"/>
      <c r="C308" s="469" t="s">
        <v>402</v>
      </c>
      <c r="D308" s="398">
        <v>113</v>
      </c>
      <c r="E308" s="398">
        <v>7</v>
      </c>
      <c r="F308" s="399">
        <v>10</v>
      </c>
      <c r="G308" s="398">
        <v>13</v>
      </c>
      <c r="H308" s="398">
        <v>1</v>
      </c>
      <c r="I308" s="398">
        <v>65</v>
      </c>
      <c r="J308" s="399">
        <v>1</v>
      </c>
      <c r="K308" s="399">
        <v>0</v>
      </c>
      <c r="L308" s="399">
        <v>0</v>
      </c>
      <c r="M308" s="399">
        <v>1</v>
      </c>
      <c r="N308" s="399">
        <v>0</v>
      </c>
      <c r="O308" s="399">
        <v>0</v>
      </c>
      <c r="P308" s="394">
        <f t="shared" si="41"/>
        <v>209</v>
      </c>
      <c r="Q308" s="395">
        <f t="shared" si="42"/>
        <v>2</v>
      </c>
      <c r="R308" s="394">
        <f t="shared" si="44"/>
        <v>211</v>
      </c>
      <c r="S308" s="400">
        <v>0</v>
      </c>
      <c r="T308" s="400">
        <v>0</v>
      </c>
      <c r="U308" s="397">
        <f t="shared" si="43"/>
        <v>0</v>
      </c>
    </row>
    <row r="309" spans="1:21" ht="22.5" hidden="1" outlineLevel="1">
      <c r="A309" s="697"/>
      <c r="B309" s="690"/>
      <c r="C309" s="469" t="s">
        <v>403</v>
      </c>
      <c r="D309" s="398">
        <v>75</v>
      </c>
      <c r="E309" s="398">
        <v>5</v>
      </c>
      <c r="F309" s="398">
        <v>13</v>
      </c>
      <c r="G309" s="398">
        <v>10</v>
      </c>
      <c r="H309" s="398">
        <v>2</v>
      </c>
      <c r="I309" s="398">
        <v>54</v>
      </c>
      <c r="J309" s="399">
        <v>0</v>
      </c>
      <c r="K309" s="399">
        <v>0</v>
      </c>
      <c r="L309" s="399">
        <v>0</v>
      </c>
      <c r="M309" s="399">
        <v>0</v>
      </c>
      <c r="N309" s="399">
        <v>0</v>
      </c>
      <c r="O309" s="398">
        <v>2</v>
      </c>
      <c r="P309" s="394">
        <f t="shared" si="41"/>
        <v>159</v>
      </c>
      <c r="Q309" s="395">
        <f t="shared" si="42"/>
        <v>2</v>
      </c>
      <c r="R309" s="394">
        <f t="shared" si="44"/>
        <v>161</v>
      </c>
      <c r="S309" s="400">
        <v>0</v>
      </c>
      <c r="T309" s="400">
        <v>0</v>
      </c>
      <c r="U309" s="397">
        <f t="shared" si="43"/>
        <v>0</v>
      </c>
    </row>
    <row r="310" spans="1:21" ht="22.5" hidden="1" outlineLevel="1">
      <c r="A310" s="697"/>
      <c r="B310" s="690"/>
      <c r="C310" s="469" t="s">
        <v>404</v>
      </c>
      <c r="D310" s="398">
        <v>6</v>
      </c>
      <c r="E310" s="399">
        <v>0</v>
      </c>
      <c r="F310" s="399">
        <v>0</v>
      </c>
      <c r="G310" s="399">
        <v>2</v>
      </c>
      <c r="H310" s="399">
        <v>0</v>
      </c>
      <c r="I310" s="398">
        <v>7</v>
      </c>
      <c r="J310" s="399">
        <v>0</v>
      </c>
      <c r="K310" s="399">
        <v>0</v>
      </c>
      <c r="L310" s="399">
        <v>0</v>
      </c>
      <c r="M310" s="399">
        <v>0</v>
      </c>
      <c r="N310" s="399">
        <v>0</v>
      </c>
      <c r="O310" s="399">
        <v>0</v>
      </c>
      <c r="P310" s="394">
        <f t="shared" si="41"/>
        <v>15</v>
      </c>
      <c r="Q310" s="395">
        <f t="shared" si="42"/>
        <v>0</v>
      </c>
      <c r="R310" s="394">
        <f t="shared" si="44"/>
        <v>15</v>
      </c>
      <c r="S310" s="400">
        <v>0</v>
      </c>
      <c r="T310" s="400">
        <v>0</v>
      </c>
      <c r="U310" s="397">
        <f t="shared" si="43"/>
        <v>0</v>
      </c>
    </row>
    <row r="311" spans="1:21" ht="22.5" hidden="1" outlineLevel="1">
      <c r="A311" s="697"/>
      <c r="B311" s="690"/>
      <c r="C311" s="469" t="s">
        <v>405</v>
      </c>
      <c r="D311" s="398">
        <v>7</v>
      </c>
      <c r="E311" s="399">
        <v>0</v>
      </c>
      <c r="F311" s="398">
        <v>3</v>
      </c>
      <c r="G311" s="398">
        <v>1</v>
      </c>
      <c r="H311" s="398">
        <v>1</v>
      </c>
      <c r="I311" s="398">
        <v>8</v>
      </c>
      <c r="J311" s="399">
        <v>0</v>
      </c>
      <c r="K311" s="399">
        <v>0</v>
      </c>
      <c r="L311" s="399">
        <v>0</v>
      </c>
      <c r="M311" s="399">
        <v>0</v>
      </c>
      <c r="N311" s="399">
        <v>0</v>
      </c>
      <c r="O311" s="399">
        <v>0</v>
      </c>
      <c r="P311" s="394">
        <f t="shared" si="41"/>
        <v>20</v>
      </c>
      <c r="Q311" s="395">
        <f t="shared" si="42"/>
        <v>0</v>
      </c>
      <c r="R311" s="394">
        <f t="shared" si="44"/>
        <v>20</v>
      </c>
      <c r="S311" s="400">
        <v>0</v>
      </c>
      <c r="T311" s="400">
        <v>0</v>
      </c>
      <c r="U311" s="397">
        <f t="shared" si="43"/>
        <v>0</v>
      </c>
    </row>
    <row r="312" spans="1:21" ht="22.5" hidden="1" outlineLevel="1">
      <c r="A312" s="697"/>
      <c r="B312" s="690"/>
      <c r="C312" s="469" t="s">
        <v>406</v>
      </c>
      <c r="D312" s="398">
        <v>131</v>
      </c>
      <c r="E312" s="398">
        <v>3</v>
      </c>
      <c r="F312" s="398">
        <v>17</v>
      </c>
      <c r="G312" s="398">
        <v>18</v>
      </c>
      <c r="H312" s="398">
        <v>5</v>
      </c>
      <c r="I312" s="398">
        <v>123</v>
      </c>
      <c r="J312" s="398">
        <v>0</v>
      </c>
      <c r="K312" s="399">
        <v>0</v>
      </c>
      <c r="L312" s="399">
        <v>0</v>
      </c>
      <c r="M312" s="399">
        <v>0</v>
      </c>
      <c r="N312" s="398">
        <v>0</v>
      </c>
      <c r="O312" s="398">
        <v>3</v>
      </c>
      <c r="P312" s="394">
        <f t="shared" si="41"/>
        <v>297</v>
      </c>
      <c r="Q312" s="395">
        <f t="shared" si="42"/>
        <v>3</v>
      </c>
      <c r="R312" s="394">
        <f t="shared" si="44"/>
        <v>300</v>
      </c>
      <c r="S312" s="400">
        <v>0</v>
      </c>
      <c r="T312" s="400">
        <v>0</v>
      </c>
      <c r="U312" s="397">
        <f t="shared" si="43"/>
        <v>0</v>
      </c>
    </row>
    <row r="313" spans="1:21" ht="14.1" customHeight="1" collapsed="1">
      <c r="A313" s="696" t="s">
        <v>407</v>
      </c>
      <c r="B313" s="696"/>
      <c r="C313" s="696"/>
      <c r="D313" s="248">
        <f t="shared" ref="D313:T313" si="48">SUM(D314:D317)</f>
        <v>2827</v>
      </c>
      <c r="E313" s="248">
        <f t="shared" si="48"/>
        <v>235</v>
      </c>
      <c r="F313" s="248">
        <f t="shared" si="48"/>
        <v>325</v>
      </c>
      <c r="G313" s="248">
        <f t="shared" si="48"/>
        <v>368</v>
      </c>
      <c r="H313" s="248">
        <f t="shared" si="48"/>
        <v>106</v>
      </c>
      <c r="I313" s="248">
        <f t="shared" si="48"/>
        <v>2105</v>
      </c>
      <c r="J313" s="248">
        <f t="shared" si="48"/>
        <v>246</v>
      </c>
      <c r="K313" s="248">
        <f t="shared" si="48"/>
        <v>21</v>
      </c>
      <c r="L313" s="248">
        <f t="shared" si="48"/>
        <v>18</v>
      </c>
      <c r="M313" s="248">
        <f t="shared" si="48"/>
        <v>22</v>
      </c>
      <c r="N313" s="248">
        <f t="shared" si="48"/>
        <v>7</v>
      </c>
      <c r="O313" s="248">
        <f t="shared" si="48"/>
        <v>95</v>
      </c>
      <c r="P313" s="249">
        <f t="shared" si="41"/>
        <v>5966</v>
      </c>
      <c r="Q313" s="249">
        <f t="shared" si="42"/>
        <v>409</v>
      </c>
      <c r="R313" s="249">
        <f t="shared" si="44"/>
        <v>6375</v>
      </c>
      <c r="S313" s="249">
        <f t="shared" si="48"/>
        <v>15</v>
      </c>
      <c r="T313" s="249">
        <f t="shared" si="48"/>
        <v>7</v>
      </c>
      <c r="U313" s="249">
        <f t="shared" si="43"/>
        <v>22</v>
      </c>
    </row>
    <row r="314" spans="1:21" ht="22.5" hidden="1" outlineLevel="1">
      <c r="A314" s="683" t="s">
        <v>407</v>
      </c>
      <c r="B314" s="469" t="s">
        <v>408</v>
      </c>
      <c r="C314" s="469" t="s">
        <v>409</v>
      </c>
      <c r="D314" s="398">
        <v>455</v>
      </c>
      <c r="E314" s="398">
        <v>72</v>
      </c>
      <c r="F314" s="398">
        <v>72</v>
      </c>
      <c r="G314" s="398">
        <v>67</v>
      </c>
      <c r="H314" s="398">
        <v>12</v>
      </c>
      <c r="I314" s="398">
        <v>283</v>
      </c>
      <c r="J314" s="398">
        <v>15</v>
      </c>
      <c r="K314" s="399">
        <v>4</v>
      </c>
      <c r="L314" s="398">
        <v>3</v>
      </c>
      <c r="M314" s="398">
        <v>2</v>
      </c>
      <c r="N314" s="398">
        <v>1</v>
      </c>
      <c r="O314" s="398">
        <v>9</v>
      </c>
      <c r="P314" s="394">
        <f t="shared" si="41"/>
        <v>961</v>
      </c>
      <c r="Q314" s="395">
        <f t="shared" si="42"/>
        <v>34</v>
      </c>
      <c r="R314" s="394">
        <f t="shared" si="44"/>
        <v>995</v>
      </c>
      <c r="S314" s="400">
        <v>3</v>
      </c>
      <c r="T314" s="400">
        <v>0</v>
      </c>
      <c r="U314" s="397">
        <f t="shared" si="43"/>
        <v>3</v>
      </c>
    </row>
    <row r="315" spans="1:21" ht="67.5" hidden="1" outlineLevel="1">
      <c r="A315" s="683"/>
      <c r="B315" s="469" t="s">
        <v>410</v>
      </c>
      <c r="C315" s="469" t="s">
        <v>411</v>
      </c>
      <c r="D315" s="398">
        <v>224</v>
      </c>
      <c r="E315" s="398">
        <v>16</v>
      </c>
      <c r="F315" s="398">
        <v>26</v>
      </c>
      <c r="G315" s="398">
        <v>40</v>
      </c>
      <c r="H315" s="398">
        <v>8</v>
      </c>
      <c r="I315" s="398">
        <v>240</v>
      </c>
      <c r="J315" s="399">
        <v>0</v>
      </c>
      <c r="K315" s="399">
        <v>2</v>
      </c>
      <c r="L315" s="399">
        <v>0</v>
      </c>
      <c r="M315" s="399">
        <v>0</v>
      </c>
      <c r="N315" s="399">
        <v>1</v>
      </c>
      <c r="O315" s="398">
        <v>2</v>
      </c>
      <c r="P315" s="394">
        <f t="shared" si="41"/>
        <v>554</v>
      </c>
      <c r="Q315" s="395">
        <f t="shared" si="42"/>
        <v>5</v>
      </c>
      <c r="R315" s="394">
        <f t="shared" si="44"/>
        <v>559</v>
      </c>
      <c r="S315" s="400">
        <v>0</v>
      </c>
      <c r="T315" s="400">
        <v>0</v>
      </c>
      <c r="U315" s="397">
        <f t="shared" si="43"/>
        <v>0</v>
      </c>
    </row>
    <row r="316" spans="1:21" ht="22.5" hidden="1" outlineLevel="1">
      <c r="A316" s="683"/>
      <c r="B316" s="690" t="s">
        <v>412</v>
      </c>
      <c r="C316" s="469" t="s">
        <v>413</v>
      </c>
      <c r="D316" s="398">
        <v>48</v>
      </c>
      <c r="E316" s="398">
        <v>4</v>
      </c>
      <c r="F316" s="398">
        <v>8</v>
      </c>
      <c r="G316" s="398">
        <v>5</v>
      </c>
      <c r="H316" s="399">
        <v>2</v>
      </c>
      <c r="I316" s="398">
        <v>21</v>
      </c>
      <c r="J316" s="398">
        <v>45</v>
      </c>
      <c r="K316" s="398">
        <v>6</v>
      </c>
      <c r="L316" s="398">
        <v>3</v>
      </c>
      <c r="M316" s="398">
        <v>2</v>
      </c>
      <c r="N316" s="398">
        <v>0</v>
      </c>
      <c r="O316" s="398">
        <v>8</v>
      </c>
      <c r="P316" s="394">
        <f t="shared" si="41"/>
        <v>88</v>
      </c>
      <c r="Q316" s="395">
        <f t="shared" si="42"/>
        <v>64</v>
      </c>
      <c r="R316" s="394">
        <f t="shared" si="44"/>
        <v>152</v>
      </c>
      <c r="S316" s="400">
        <v>1</v>
      </c>
      <c r="T316" s="400">
        <v>0</v>
      </c>
      <c r="U316" s="397">
        <f t="shared" si="43"/>
        <v>1</v>
      </c>
    </row>
    <row r="317" spans="1:21" ht="22.5" hidden="1" outlineLevel="1">
      <c r="A317" s="683"/>
      <c r="B317" s="690"/>
      <c r="C317" s="469" t="s">
        <v>414</v>
      </c>
      <c r="D317" s="398">
        <v>2100</v>
      </c>
      <c r="E317" s="398">
        <v>143</v>
      </c>
      <c r="F317" s="398">
        <v>219</v>
      </c>
      <c r="G317" s="398">
        <v>256</v>
      </c>
      <c r="H317" s="398">
        <v>84</v>
      </c>
      <c r="I317" s="398">
        <v>1561</v>
      </c>
      <c r="J317" s="398">
        <v>186</v>
      </c>
      <c r="K317" s="398">
        <v>9</v>
      </c>
      <c r="L317" s="398">
        <v>12</v>
      </c>
      <c r="M317" s="398">
        <v>18</v>
      </c>
      <c r="N317" s="398">
        <v>5</v>
      </c>
      <c r="O317" s="398">
        <v>76</v>
      </c>
      <c r="P317" s="394">
        <f t="shared" si="41"/>
        <v>4363</v>
      </c>
      <c r="Q317" s="395">
        <f t="shared" si="42"/>
        <v>306</v>
      </c>
      <c r="R317" s="394">
        <f t="shared" si="44"/>
        <v>4669</v>
      </c>
      <c r="S317" s="400">
        <v>11</v>
      </c>
      <c r="T317" s="400">
        <v>7</v>
      </c>
      <c r="U317" s="397">
        <f t="shared" si="43"/>
        <v>18</v>
      </c>
    </row>
    <row r="318" spans="1:21" ht="14.1" customHeight="1" collapsed="1">
      <c r="A318" s="682" t="s">
        <v>415</v>
      </c>
      <c r="B318" s="682"/>
      <c r="C318" s="682"/>
      <c r="D318" s="248">
        <f t="shared" ref="D318:T318" si="49">SUM(D319:D326)</f>
        <v>634</v>
      </c>
      <c r="E318" s="248">
        <f t="shared" si="49"/>
        <v>64</v>
      </c>
      <c r="F318" s="248">
        <f t="shared" si="49"/>
        <v>80</v>
      </c>
      <c r="G318" s="248">
        <f t="shared" si="49"/>
        <v>106</v>
      </c>
      <c r="H318" s="248">
        <f t="shared" si="49"/>
        <v>28</v>
      </c>
      <c r="I318" s="248">
        <f t="shared" si="49"/>
        <v>513</v>
      </c>
      <c r="J318" s="248">
        <f t="shared" si="49"/>
        <v>13</v>
      </c>
      <c r="K318" s="248">
        <f t="shared" si="49"/>
        <v>0</v>
      </c>
      <c r="L318" s="248">
        <f t="shared" si="49"/>
        <v>1</v>
      </c>
      <c r="M318" s="248">
        <f t="shared" si="49"/>
        <v>0</v>
      </c>
      <c r="N318" s="248">
        <f t="shared" si="49"/>
        <v>0</v>
      </c>
      <c r="O318" s="248">
        <f t="shared" si="49"/>
        <v>7</v>
      </c>
      <c r="P318" s="249">
        <f t="shared" si="41"/>
        <v>1425</v>
      </c>
      <c r="Q318" s="249">
        <f t="shared" si="42"/>
        <v>21</v>
      </c>
      <c r="R318" s="249">
        <f t="shared" si="44"/>
        <v>1446</v>
      </c>
      <c r="S318" s="249">
        <f t="shared" si="49"/>
        <v>13</v>
      </c>
      <c r="T318" s="249">
        <f t="shared" si="49"/>
        <v>0</v>
      </c>
      <c r="U318" s="249">
        <f t="shared" si="43"/>
        <v>13</v>
      </c>
    </row>
    <row r="319" spans="1:21" hidden="1" outlineLevel="1">
      <c r="A319" s="683" t="s">
        <v>415</v>
      </c>
      <c r="B319" s="690" t="s">
        <v>416</v>
      </c>
      <c r="C319" s="469" t="s">
        <v>417</v>
      </c>
      <c r="D319" s="398">
        <v>277</v>
      </c>
      <c r="E319" s="398">
        <v>34</v>
      </c>
      <c r="F319" s="398">
        <v>40</v>
      </c>
      <c r="G319" s="398">
        <v>58</v>
      </c>
      <c r="H319" s="398">
        <v>11</v>
      </c>
      <c r="I319" s="398">
        <v>281</v>
      </c>
      <c r="J319" s="398">
        <v>6</v>
      </c>
      <c r="K319" s="399">
        <v>0</v>
      </c>
      <c r="L319" s="399">
        <v>1</v>
      </c>
      <c r="M319" s="399">
        <v>0</v>
      </c>
      <c r="N319" s="399">
        <v>0</v>
      </c>
      <c r="O319" s="398">
        <v>0</v>
      </c>
      <c r="P319" s="394">
        <f t="shared" si="41"/>
        <v>701</v>
      </c>
      <c r="Q319" s="395">
        <f t="shared" si="42"/>
        <v>7</v>
      </c>
      <c r="R319" s="394">
        <f t="shared" si="44"/>
        <v>708</v>
      </c>
      <c r="S319" s="400">
        <v>11</v>
      </c>
      <c r="T319" s="400">
        <v>0</v>
      </c>
      <c r="U319" s="397">
        <f t="shared" si="43"/>
        <v>11</v>
      </c>
    </row>
    <row r="320" spans="1:21" ht="22.5" hidden="1" outlineLevel="1">
      <c r="A320" s="683"/>
      <c r="B320" s="690"/>
      <c r="C320" s="469" t="s">
        <v>418</v>
      </c>
      <c r="D320" s="398">
        <v>76</v>
      </c>
      <c r="E320" s="398">
        <v>6</v>
      </c>
      <c r="F320" s="398">
        <v>13</v>
      </c>
      <c r="G320" s="398">
        <v>11</v>
      </c>
      <c r="H320" s="398">
        <v>6</v>
      </c>
      <c r="I320" s="398">
        <v>55</v>
      </c>
      <c r="J320" s="399">
        <v>2</v>
      </c>
      <c r="K320" s="399">
        <v>0</v>
      </c>
      <c r="L320" s="399">
        <v>0</v>
      </c>
      <c r="M320" s="399">
        <v>0</v>
      </c>
      <c r="N320" s="399">
        <v>0</v>
      </c>
      <c r="O320" s="399">
        <v>0</v>
      </c>
      <c r="P320" s="394">
        <f t="shared" si="41"/>
        <v>167</v>
      </c>
      <c r="Q320" s="395">
        <f t="shared" si="42"/>
        <v>2</v>
      </c>
      <c r="R320" s="394">
        <f t="shared" si="44"/>
        <v>169</v>
      </c>
      <c r="S320" s="400">
        <v>2</v>
      </c>
      <c r="T320" s="400">
        <v>0</v>
      </c>
      <c r="U320" s="397">
        <f t="shared" si="43"/>
        <v>2</v>
      </c>
    </row>
    <row r="321" spans="1:21" ht="33.75" hidden="1" outlineLevel="1">
      <c r="A321" s="683"/>
      <c r="B321" s="469" t="s">
        <v>419</v>
      </c>
      <c r="C321" s="469" t="s">
        <v>420</v>
      </c>
      <c r="D321" s="398">
        <v>114</v>
      </c>
      <c r="E321" s="398">
        <v>11</v>
      </c>
      <c r="F321" s="398">
        <v>5</v>
      </c>
      <c r="G321" s="398">
        <v>18</v>
      </c>
      <c r="H321" s="398">
        <v>3</v>
      </c>
      <c r="I321" s="398">
        <v>67</v>
      </c>
      <c r="J321" s="399">
        <v>1</v>
      </c>
      <c r="K321" s="399">
        <v>0</v>
      </c>
      <c r="L321" s="399">
        <v>0</v>
      </c>
      <c r="M321" s="398">
        <v>0</v>
      </c>
      <c r="N321" s="399">
        <v>0</v>
      </c>
      <c r="O321" s="398">
        <v>0</v>
      </c>
      <c r="P321" s="394">
        <f t="shared" si="41"/>
        <v>218</v>
      </c>
      <c r="Q321" s="395">
        <f t="shared" si="42"/>
        <v>1</v>
      </c>
      <c r="R321" s="394">
        <f t="shared" si="44"/>
        <v>219</v>
      </c>
      <c r="S321" s="400">
        <v>0</v>
      </c>
      <c r="T321" s="400">
        <v>0</v>
      </c>
      <c r="U321" s="397">
        <f t="shared" si="43"/>
        <v>0</v>
      </c>
    </row>
    <row r="322" spans="1:21" ht="33.75" hidden="1" outlineLevel="1">
      <c r="A322" s="683"/>
      <c r="B322" s="469" t="s">
        <v>421</v>
      </c>
      <c r="C322" s="469" t="s">
        <v>422</v>
      </c>
      <c r="D322" s="398">
        <v>104</v>
      </c>
      <c r="E322" s="398">
        <v>4</v>
      </c>
      <c r="F322" s="398">
        <v>16</v>
      </c>
      <c r="G322" s="398">
        <v>12</v>
      </c>
      <c r="H322" s="398">
        <v>2</v>
      </c>
      <c r="I322" s="398">
        <v>32</v>
      </c>
      <c r="J322" s="398">
        <v>2</v>
      </c>
      <c r="K322" s="399">
        <v>0</v>
      </c>
      <c r="L322" s="399">
        <v>0</v>
      </c>
      <c r="M322" s="399">
        <v>0</v>
      </c>
      <c r="N322" s="399">
        <v>0</v>
      </c>
      <c r="O322" s="398">
        <v>4</v>
      </c>
      <c r="P322" s="394">
        <f t="shared" si="41"/>
        <v>170</v>
      </c>
      <c r="Q322" s="395">
        <f t="shared" si="42"/>
        <v>6</v>
      </c>
      <c r="R322" s="394">
        <f t="shared" si="44"/>
        <v>176</v>
      </c>
      <c r="S322" s="400">
        <v>0</v>
      </c>
      <c r="T322" s="400">
        <v>0</v>
      </c>
      <c r="U322" s="397">
        <f t="shared" si="43"/>
        <v>0</v>
      </c>
    </row>
    <row r="323" spans="1:21" ht="22.5" hidden="1" outlineLevel="1">
      <c r="A323" s="683"/>
      <c r="B323" s="469" t="s">
        <v>423</v>
      </c>
      <c r="C323" s="469" t="s">
        <v>424</v>
      </c>
      <c r="D323" s="398">
        <v>34</v>
      </c>
      <c r="E323" s="398">
        <v>8</v>
      </c>
      <c r="F323" s="398">
        <v>2</v>
      </c>
      <c r="G323" s="398">
        <v>5</v>
      </c>
      <c r="H323" s="398">
        <v>4</v>
      </c>
      <c r="I323" s="398">
        <v>41</v>
      </c>
      <c r="J323" s="399">
        <v>0</v>
      </c>
      <c r="K323" s="399">
        <v>0</v>
      </c>
      <c r="L323" s="399">
        <v>0</v>
      </c>
      <c r="M323" s="399">
        <v>0</v>
      </c>
      <c r="N323" s="399">
        <v>0</v>
      </c>
      <c r="O323" s="399">
        <v>0</v>
      </c>
      <c r="P323" s="394">
        <f t="shared" si="41"/>
        <v>94</v>
      </c>
      <c r="Q323" s="395">
        <f t="shared" si="42"/>
        <v>0</v>
      </c>
      <c r="R323" s="394">
        <f t="shared" si="44"/>
        <v>94</v>
      </c>
      <c r="S323" s="400">
        <v>0</v>
      </c>
      <c r="T323" s="400">
        <v>0</v>
      </c>
      <c r="U323" s="397">
        <f t="shared" si="43"/>
        <v>0</v>
      </c>
    </row>
    <row r="324" spans="1:21" hidden="1" outlineLevel="1">
      <c r="A324" s="683"/>
      <c r="B324" s="690" t="s">
        <v>425</v>
      </c>
      <c r="C324" s="469" t="s">
        <v>426</v>
      </c>
      <c r="D324" s="398">
        <v>12</v>
      </c>
      <c r="E324" s="398">
        <v>0</v>
      </c>
      <c r="F324" s="398">
        <v>0</v>
      </c>
      <c r="G324" s="398">
        <v>0</v>
      </c>
      <c r="H324" s="398">
        <v>0</v>
      </c>
      <c r="I324" s="398">
        <v>6</v>
      </c>
      <c r="J324" s="398">
        <v>1</v>
      </c>
      <c r="K324" s="399">
        <v>0</v>
      </c>
      <c r="L324" s="399">
        <v>0</v>
      </c>
      <c r="M324" s="399">
        <v>0</v>
      </c>
      <c r="N324" s="399">
        <v>0</v>
      </c>
      <c r="O324" s="399">
        <v>0</v>
      </c>
      <c r="P324" s="394">
        <f t="shared" si="41"/>
        <v>18</v>
      </c>
      <c r="Q324" s="395">
        <f t="shared" si="42"/>
        <v>1</v>
      </c>
      <c r="R324" s="394">
        <f t="shared" si="44"/>
        <v>19</v>
      </c>
      <c r="S324" s="400">
        <v>0</v>
      </c>
      <c r="T324" s="400">
        <v>0</v>
      </c>
      <c r="U324" s="397">
        <f t="shared" si="43"/>
        <v>0</v>
      </c>
    </row>
    <row r="325" spans="1:21" hidden="1" outlineLevel="1">
      <c r="A325" s="683"/>
      <c r="B325" s="690"/>
      <c r="C325" s="469" t="s">
        <v>427</v>
      </c>
      <c r="D325" s="398">
        <v>7</v>
      </c>
      <c r="E325" s="399">
        <v>1</v>
      </c>
      <c r="F325" s="399">
        <v>3</v>
      </c>
      <c r="G325" s="398">
        <v>1</v>
      </c>
      <c r="H325" s="399">
        <v>2</v>
      </c>
      <c r="I325" s="398">
        <v>14</v>
      </c>
      <c r="J325" s="398">
        <v>1</v>
      </c>
      <c r="K325" s="399">
        <v>0</v>
      </c>
      <c r="L325" s="399">
        <v>0</v>
      </c>
      <c r="M325" s="399">
        <v>0</v>
      </c>
      <c r="N325" s="399">
        <v>0</v>
      </c>
      <c r="O325" s="399">
        <v>3</v>
      </c>
      <c r="P325" s="394">
        <f t="shared" si="41"/>
        <v>28</v>
      </c>
      <c r="Q325" s="395">
        <f t="shared" si="42"/>
        <v>4</v>
      </c>
      <c r="R325" s="394">
        <f t="shared" si="44"/>
        <v>32</v>
      </c>
      <c r="S325" s="400">
        <v>0</v>
      </c>
      <c r="T325" s="400">
        <v>0</v>
      </c>
      <c r="U325" s="397">
        <f t="shared" si="43"/>
        <v>0</v>
      </c>
    </row>
    <row r="326" spans="1:21" ht="22.5" hidden="1" outlineLevel="1">
      <c r="A326" s="683"/>
      <c r="B326" s="690"/>
      <c r="C326" s="469" t="s">
        <v>428</v>
      </c>
      <c r="D326" s="398">
        <v>10</v>
      </c>
      <c r="E326" s="399">
        <v>0</v>
      </c>
      <c r="F326" s="398">
        <v>1</v>
      </c>
      <c r="G326" s="398">
        <v>1</v>
      </c>
      <c r="H326" s="399">
        <v>0</v>
      </c>
      <c r="I326" s="398">
        <v>17</v>
      </c>
      <c r="J326" s="399">
        <v>0</v>
      </c>
      <c r="K326" s="399">
        <v>0</v>
      </c>
      <c r="L326" s="399">
        <v>0</v>
      </c>
      <c r="M326" s="399">
        <v>0</v>
      </c>
      <c r="N326" s="399">
        <v>0</v>
      </c>
      <c r="O326" s="399">
        <v>0</v>
      </c>
      <c r="P326" s="394">
        <f t="shared" si="41"/>
        <v>29</v>
      </c>
      <c r="Q326" s="395">
        <f t="shared" si="42"/>
        <v>0</v>
      </c>
      <c r="R326" s="394">
        <f t="shared" si="44"/>
        <v>29</v>
      </c>
      <c r="S326" s="400">
        <v>0</v>
      </c>
      <c r="T326" s="400">
        <v>0</v>
      </c>
      <c r="U326" s="397">
        <f t="shared" si="43"/>
        <v>0</v>
      </c>
    </row>
    <row r="327" spans="1:21" ht="14.1" customHeight="1" collapsed="1">
      <c r="A327" s="682" t="s">
        <v>429</v>
      </c>
      <c r="B327" s="682"/>
      <c r="C327" s="682"/>
      <c r="D327" s="248">
        <f t="shared" ref="D327:T327" si="50">SUM(D328:D332)</f>
        <v>2393</v>
      </c>
      <c r="E327" s="248">
        <f t="shared" si="50"/>
        <v>134</v>
      </c>
      <c r="F327" s="248">
        <f t="shared" si="50"/>
        <v>222</v>
      </c>
      <c r="G327" s="248">
        <f t="shared" si="50"/>
        <v>292</v>
      </c>
      <c r="H327" s="248">
        <f t="shared" si="50"/>
        <v>101</v>
      </c>
      <c r="I327" s="248">
        <f t="shared" si="50"/>
        <v>1826</v>
      </c>
      <c r="J327" s="248">
        <f t="shared" si="50"/>
        <v>124</v>
      </c>
      <c r="K327" s="248">
        <f t="shared" si="50"/>
        <v>5</v>
      </c>
      <c r="L327" s="248">
        <f t="shared" si="50"/>
        <v>11</v>
      </c>
      <c r="M327" s="248">
        <f t="shared" si="50"/>
        <v>11</v>
      </c>
      <c r="N327" s="248">
        <f t="shared" si="50"/>
        <v>2</v>
      </c>
      <c r="O327" s="248">
        <f t="shared" si="50"/>
        <v>62</v>
      </c>
      <c r="P327" s="249">
        <f t="shared" ref="P327:P390" si="51">SUM(D327:I327)</f>
        <v>4968</v>
      </c>
      <c r="Q327" s="249">
        <f t="shared" ref="Q327:Q390" si="52">SUM(J327:O327)</f>
        <v>215</v>
      </c>
      <c r="R327" s="249">
        <f t="shared" si="44"/>
        <v>5183</v>
      </c>
      <c r="S327" s="249">
        <f t="shared" si="50"/>
        <v>1</v>
      </c>
      <c r="T327" s="249">
        <f t="shared" si="50"/>
        <v>0</v>
      </c>
      <c r="U327" s="249">
        <f t="shared" ref="U327:U390" si="53">+T327+S327</f>
        <v>1</v>
      </c>
    </row>
    <row r="328" spans="1:21" hidden="1" outlineLevel="1">
      <c r="A328" s="683" t="s">
        <v>429</v>
      </c>
      <c r="B328" s="690" t="s">
        <v>430</v>
      </c>
      <c r="C328" s="469" t="s">
        <v>431</v>
      </c>
      <c r="D328" s="398">
        <v>834</v>
      </c>
      <c r="E328" s="398">
        <v>46</v>
      </c>
      <c r="F328" s="398">
        <v>69</v>
      </c>
      <c r="G328" s="398">
        <v>82</v>
      </c>
      <c r="H328" s="398">
        <v>21</v>
      </c>
      <c r="I328" s="398">
        <v>643</v>
      </c>
      <c r="J328" s="398">
        <v>48</v>
      </c>
      <c r="K328" s="399">
        <v>2</v>
      </c>
      <c r="L328" s="399">
        <v>5</v>
      </c>
      <c r="M328" s="398">
        <v>4</v>
      </c>
      <c r="N328" s="399">
        <v>0</v>
      </c>
      <c r="O328" s="398">
        <v>22</v>
      </c>
      <c r="P328" s="394">
        <f t="shared" si="51"/>
        <v>1695</v>
      </c>
      <c r="Q328" s="395">
        <f t="shared" si="52"/>
        <v>81</v>
      </c>
      <c r="R328" s="394">
        <f t="shared" ref="R328:R391" si="54">+Q328+P328</f>
        <v>1776</v>
      </c>
      <c r="S328" s="400">
        <v>1</v>
      </c>
      <c r="T328" s="400">
        <v>0</v>
      </c>
      <c r="U328" s="397">
        <f t="shared" si="53"/>
        <v>1</v>
      </c>
    </row>
    <row r="329" spans="1:21" hidden="1" outlineLevel="1">
      <c r="A329" s="683"/>
      <c r="B329" s="690"/>
      <c r="C329" s="469" t="s">
        <v>432</v>
      </c>
      <c r="D329" s="398">
        <v>108</v>
      </c>
      <c r="E329" s="398">
        <v>8</v>
      </c>
      <c r="F329" s="398">
        <v>13</v>
      </c>
      <c r="G329" s="398">
        <v>16</v>
      </c>
      <c r="H329" s="398">
        <v>7</v>
      </c>
      <c r="I329" s="398">
        <v>136</v>
      </c>
      <c r="J329" s="398">
        <v>4</v>
      </c>
      <c r="K329" s="399">
        <v>0</v>
      </c>
      <c r="L329" s="399">
        <v>0</v>
      </c>
      <c r="M329" s="399">
        <v>1</v>
      </c>
      <c r="N329" s="399">
        <v>0</v>
      </c>
      <c r="O329" s="398">
        <v>5</v>
      </c>
      <c r="P329" s="394">
        <f t="shared" si="51"/>
        <v>288</v>
      </c>
      <c r="Q329" s="395">
        <f t="shared" si="52"/>
        <v>10</v>
      </c>
      <c r="R329" s="394">
        <f t="shared" si="54"/>
        <v>298</v>
      </c>
      <c r="S329" s="400">
        <v>0</v>
      </c>
      <c r="T329" s="400">
        <v>0</v>
      </c>
      <c r="U329" s="397">
        <f t="shared" si="53"/>
        <v>0</v>
      </c>
    </row>
    <row r="330" spans="1:21" hidden="1" outlineLevel="1">
      <c r="A330" s="683"/>
      <c r="B330" s="690"/>
      <c r="C330" s="469" t="s">
        <v>433</v>
      </c>
      <c r="D330" s="398">
        <v>175</v>
      </c>
      <c r="E330" s="398">
        <v>12</v>
      </c>
      <c r="F330" s="398">
        <v>19</v>
      </c>
      <c r="G330" s="398">
        <v>14</v>
      </c>
      <c r="H330" s="398">
        <v>8</v>
      </c>
      <c r="I330" s="398">
        <v>76</v>
      </c>
      <c r="J330" s="398">
        <v>14</v>
      </c>
      <c r="K330" s="399">
        <v>1</v>
      </c>
      <c r="L330" s="399">
        <v>2</v>
      </c>
      <c r="M330" s="399">
        <v>0</v>
      </c>
      <c r="N330" s="399">
        <v>0</v>
      </c>
      <c r="O330" s="398">
        <v>5</v>
      </c>
      <c r="P330" s="394">
        <f t="shared" si="51"/>
        <v>304</v>
      </c>
      <c r="Q330" s="395">
        <f t="shared" si="52"/>
        <v>22</v>
      </c>
      <c r="R330" s="394">
        <f t="shared" si="54"/>
        <v>326</v>
      </c>
      <c r="S330" s="400">
        <v>0</v>
      </c>
      <c r="T330" s="400">
        <v>0</v>
      </c>
      <c r="U330" s="397">
        <f t="shared" si="53"/>
        <v>0</v>
      </c>
    </row>
    <row r="331" spans="1:21" hidden="1" outlineLevel="1">
      <c r="A331" s="683"/>
      <c r="B331" s="690"/>
      <c r="C331" s="469" t="s">
        <v>434</v>
      </c>
      <c r="D331" s="398">
        <v>6</v>
      </c>
      <c r="E331" s="399">
        <v>0</v>
      </c>
      <c r="F331" s="398">
        <v>1</v>
      </c>
      <c r="G331" s="398">
        <v>1</v>
      </c>
      <c r="H331" s="398">
        <v>0</v>
      </c>
      <c r="I331" s="398">
        <v>4</v>
      </c>
      <c r="J331" s="398">
        <v>1</v>
      </c>
      <c r="K331" s="399">
        <v>0</v>
      </c>
      <c r="L331" s="398">
        <v>0</v>
      </c>
      <c r="M331" s="399">
        <v>0</v>
      </c>
      <c r="N331" s="399">
        <v>0</v>
      </c>
      <c r="O331" s="398">
        <v>0</v>
      </c>
      <c r="P331" s="394">
        <f t="shared" si="51"/>
        <v>12</v>
      </c>
      <c r="Q331" s="395">
        <f t="shared" si="52"/>
        <v>1</v>
      </c>
      <c r="R331" s="394">
        <f t="shared" si="54"/>
        <v>13</v>
      </c>
      <c r="S331" s="400">
        <v>0</v>
      </c>
      <c r="T331" s="400">
        <v>0</v>
      </c>
      <c r="U331" s="397">
        <f t="shared" si="53"/>
        <v>0</v>
      </c>
    </row>
    <row r="332" spans="1:21" hidden="1" outlineLevel="1">
      <c r="A332" s="683"/>
      <c r="B332" s="690"/>
      <c r="C332" s="469" t="s">
        <v>435</v>
      </c>
      <c r="D332" s="398">
        <v>1270</v>
      </c>
      <c r="E332" s="398">
        <v>68</v>
      </c>
      <c r="F332" s="398">
        <v>120</v>
      </c>
      <c r="G332" s="398">
        <v>179</v>
      </c>
      <c r="H332" s="398">
        <v>65</v>
      </c>
      <c r="I332" s="398">
        <v>967</v>
      </c>
      <c r="J332" s="398">
        <v>57</v>
      </c>
      <c r="K332" s="398">
        <v>2</v>
      </c>
      <c r="L332" s="398">
        <v>4</v>
      </c>
      <c r="M332" s="398">
        <v>6</v>
      </c>
      <c r="N332" s="398">
        <v>2</v>
      </c>
      <c r="O332" s="398">
        <v>30</v>
      </c>
      <c r="P332" s="394">
        <f t="shared" si="51"/>
        <v>2669</v>
      </c>
      <c r="Q332" s="395">
        <f t="shared" si="52"/>
        <v>101</v>
      </c>
      <c r="R332" s="394">
        <f t="shared" si="54"/>
        <v>2770</v>
      </c>
      <c r="S332" s="400">
        <v>0</v>
      </c>
      <c r="T332" s="400">
        <v>0</v>
      </c>
      <c r="U332" s="397">
        <f t="shared" si="53"/>
        <v>0</v>
      </c>
    </row>
    <row r="333" spans="1:21" ht="14.1" customHeight="1" collapsed="1">
      <c r="A333" s="682" t="s">
        <v>436</v>
      </c>
      <c r="B333" s="682"/>
      <c r="C333" s="682"/>
      <c r="D333" s="248">
        <f t="shared" ref="D333:T333" si="55">SUM(D334:D345)</f>
        <v>258</v>
      </c>
      <c r="E333" s="248">
        <f t="shared" si="55"/>
        <v>13</v>
      </c>
      <c r="F333" s="248">
        <f t="shared" si="55"/>
        <v>26</v>
      </c>
      <c r="G333" s="248">
        <f t="shared" si="55"/>
        <v>23</v>
      </c>
      <c r="H333" s="248">
        <f t="shared" si="55"/>
        <v>6</v>
      </c>
      <c r="I333" s="248">
        <f t="shared" si="55"/>
        <v>239</v>
      </c>
      <c r="J333" s="248">
        <f t="shared" si="55"/>
        <v>81</v>
      </c>
      <c r="K333" s="248">
        <f t="shared" si="55"/>
        <v>3</v>
      </c>
      <c r="L333" s="248">
        <f t="shared" si="55"/>
        <v>3</v>
      </c>
      <c r="M333" s="248">
        <f t="shared" si="55"/>
        <v>5</v>
      </c>
      <c r="N333" s="248">
        <f t="shared" si="55"/>
        <v>5</v>
      </c>
      <c r="O333" s="248">
        <f t="shared" si="55"/>
        <v>43</v>
      </c>
      <c r="P333" s="249">
        <f t="shared" si="51"/>
        <v>565</v>
      </c>
      <c r="Q333" s="249">
        <f t="shared" si="52"/>
        <v>140</v>
      </c>
      <c r="R333" s="249">
        <f t="shared" si="54"/>
        <v>705</v>
      </c>
      <c r="S333" s="249">
        <f t="shared" si="55"/>
        <v>5</v>
      </c>
      <c r="T333" s="249">
        <f t="shared" si="55"/>
        <v>1</v>
      </c>
      <c r="U333" s="249">
        <f t="shared" si="53"/>
        <v>6</v>
      </c>
    </row>
    <row r="334" spans="1:21" hidden="1" outlineLevel="1">
      <c r="A334" s="693" t="s">
        <v>436</v>
      </c>
      <c r="B334" s="690" t="s">
        <v>437</v>
      </c>
      <c r="C334" s="469" t="s">
        <v>438</v>
      </c>
      <c r="D334" s="399">
        <v>4</v>
      </c>
      <c r="E334" s="399">
        <v>0</v>
      </c>
      <c r="F334" s="399">
        <v>0</v>
      </c>
      <c r="G334" s="399">
        <v>0</v>
      </c>
      <c r="H334" s="399">
        <v>0</v>
      </c>
      <c r="I334" s="399">
        <v>8</v>
      </c>
      <c r="J334" s="399">
        <v>0</v>
      </c>
      <c r="K334" s="399">
        <v>0</v>
      </c>
      <c r="L334" s="399">
        <v>0</v>
      </c>
      <c r="M334" s="399">
        <v>0</v>
      </c>
      <c r="N334" s="399">
        <v>0</v>
      </c>
      <c r="O334" s="399">
        <v>0</v>
      </c>
      <c r="P334" s="394">
        <f t="shared" si="51"/>
        <v>12</v>
      </c>
      <c r="Q334" s="395">
        <f t="shared" si="52"/>
        <v>0</v>
      </c>
      <c r="R334" s="394">
        <f t="shared" si="54"/>
        <v>12</v>
      </c>
      <c r="S334" s="400">
        <v>0</v>
      </c>
      <c r="T334" s="400">
        <v>0</v>
      </c>
      <c r="U334" s="397">
        <f t="shared" si="53"/>
        <v>0</v>
      </c>
    </row>
    <row r="335" spans="1:21" ht="15" hidden="1" customHeight="1" outlineLevel="1">
      <c r="A335" s="694"/>
      <c r="B335" s="690"/>
      <c r="C335" s="469" t="s">
        <v>439</v>
      </c>
      <c r="D335" s="398">
        <v>28</v>
      </c>
      <c r="E335" s="399">
        <v>0</v>
      </c>
      <c r="F335" s="399">
        <v>1</v>
      </c>
      <c r="G335" s="398">
        <v>0</v>
      </c>
      <c r="H335" s="399">
        <v>0</v>
      </c>
      <c r="I335" s="398">
        <v>26</v>
      </c>
      <c r="J335" s="398">
        <v>3</v>
      </c>
      <c r="K335" s="399">
        <v>0</v>
      </c>
      <c r="L335" s="399">
        <v>0</v>
      </c>
      <c r="M335" s="399">
        <v>0</v>
      </c>
      <c r="N335" s="399">
        <v>0</v>
      </c>
      <c r="O335" s="398">
        <v>0</v>
      </c>
      <c r="P335" s="394">
        <f t="shared" si="51"/>
        <v>55</v>
      </c>
      <c r="Q335" s="395">
        <f t="shared" si="52"/>
        <v>3</v>
      </c>
      <c r="R335" s="394">
        <f t="shared" si="54"/>
        <v>58</v>
      </c>
      <c r="S335" s="400">
        <v>0</v>
      </c>
      <c r="T335" s="400">
        <v>0</v>
      </c>
      <c r="U335" s="397">
        <f t="shared" si="53"/>
        <v>0</v>
      </c>
    </row>
    <row r="336" spans="1:21" ht="22.5" hidden="1" outlineLevel="1">
      <c r="A336" s="694"/>
      <c r="B336" s="690"/>
      <c r="C336" s="469" t="s">
        <v>440</v>
      </c>
      <c r="D336" s="399">
        <v>1</v>
      </c>
      <c r="E336" s="399">
        <v>0</v>
      </c>
      <c r="F336" s="399">
        <v>0</v>
      </c>
      <c r="G336" s="399">
        <v>0</v>
      </c>
      <c r="H336" s="399">
        <v>0</v>
      </c>
      <c r="I336" s="398">
        <v>1</v>
      </c>
      <c r="J336" s="399">
        <v>0</v>
      </c>
      <c r="K336" s="399">
        <v>0</v>
      </c>
      <c r="L336" s="399">
        <v>0</v>
      </c>
      <c r="M336" s="399">
        <v>0</v>
      </c>
      <c r="N336" s="399">
        <v>0</v>
      </c>
      <c r="O336" s="399">
        <v>1</v>
      </c>
      <c r="P336" s="394">
        <f t="shared" si="51"/>
        <v>2</v>
      </c>
      <c r="Q336" s="395">
        <f t="shared" si="52"/>
        <v>1</v>
      </c>
      <c r="R336" s="394">
        <f t="shared" si="54"/>
        <v>3</v>
      </c>
      <c r="S336" s="400">
        <v>0</v>
      </c>
      <c r="T336" s="400">
        <v>0</v>
      </c>
      <c r="U336" s="397">
        <f t="shared" si="53"/>
        <v>0</v>
      </c>
    </row>
    <row r="337" spans="1:21" ht="15" hidden="1" customHeight="1" outlineLevel="1">
      <c r="A337" s="694"/>
      <c r="B337" s="469"/>
      <c r="C337" s="469" t="s">
        <v>441</v>
      </c>
      <c r="D337" s="398">
        <v>0</v>
      </c>
      <c r="E337" s="399">
        <v>0</v>
      </c>
      <c r="F337" s="399">
        <v>0</v>
      </c>
      <c r="G337" s="399">
        <v>0</v>
      </c>
      <c r="H337" s="399">
        <v>0</v>
      </c>
      <c r="I337" s="398">
        <v>0</v>
      </c>
      <c r="J337" s="399">
        <v>0</v>
      </c>
      <c r="K337" s="399">
        <v>0</v>
      </c>
      <c r="L337" s="399">
        <v>0</v>
      </c>
      <c r="M337" s="399">
        <v>0</v>
      </c>
      <c r="N337" s="399">
        <v>0</v>
      </c>
      <c r="O337" s="399">
        <v>0</v>
      </c>
      <c r="P337" s="394">
        <f t="shared" si="51"/>
        <v>0</v>
      </c>
      <c r="Q337" s="395">
        <f t="shared" si="52"/>
        <v>0</v>
      </c>
      <c r="R337" s="394">
        <f t="shared" si="54"/>
        <v>0</v>
      </c>
      <c r="S337" s="400">
        <v>0</v>
      </c>
      <c r="T337" s="400">
        <v>0</v>
      </c>
      <c r="U337" s="397">
        <f t="shared" si="53"/>
        <v>0</v>
      </c>
    </row>
    <row r="338" spans="1:21" ht="22.5" hidden="1" outlineLevel="1">
      <c r="A338" s="694"/>
      <c r="B338" s="469" t="s">
        <v>442</v>
      </c>
      <c r="C338" s="469" t="s">
        <v>443</v>
      </c>
      <c r="D338" s="398">
        <v>0</v>
      </c>
      <c r="E338" s="399">
        <v>0</v>
      </c>
      <c r="F338" s="399">
        <v>0</v>
      </c>
      <c r="G338" s="399">
        <v>0</v>
      </c>
      <c r="H338" s="399">
        <v>0</v>
      </c>
      <c r="I338" s="398">
        <v>1</v>
      </c>
      <c r="J338" s="399">
        <v>0</v>
      </c>
      <c r="K338" s="399">
        <v>0</v>
      </c>
      <c r="L338" s="399">
        <v>0</v>
      </c>
      <c r="M338" s="399">
        <v>0</v>
      </c>
      <c r="N338" s="399">
        <v>0</v>
      </c>
      <c r="O338" s="399">
        <v>0</v>
      </c>
      <c r="P338" s="394">
        <f t="shared" si="51"/>
        <v>1</v>
      </c>
      <c r="Q338" s="395">
        <f t="shared" si="52"/>
        <v>0</v>
      </c>
      <c r="R338" s="394">
        <f t="shared" si="54"/>
        <v>1</v>
      </c>
      <c r="S338" s="400">
        <v>0</v>
      </c>
      <c r="T338" s="400">
        <v>0</v>
      </c>
      <c r="U338" s="397">
        <f t="shared" si="53"/>
        <v>0</v>
      </c>
    </row>
    <row r="339" spans="1:21" ht="22.5" hidden="1" outlineLevel="1">
      <c r="A339" s="694"/>
      <c r="B339" s="469" t="s">
        <v>444</v>
      </c>
      <c r="C339" s="469" t="s">
        <v>445</v>
      </c>
      <c r="D339" s="398">
        <v>8</v>
      </c>
      <c r="E339" s="399">
        <v>0</v>
      </c>
      <c r="F339" s="399">
        <v>0</v>
      </c>
      <c r="G339" s="399">
        <v>1</v>
      </c>
      <c r="H339" s="398">
        <v>0</v>
      </c>
      <c r="I339" s="398">
        <v>8</v>
      </c>
      <c r="J339" s="399">
        <v>0</v>
      </c>
      <c r="K339" s="399">
        <v>0</v>
      </c>
      <c r="L339" s="399">
        <v>0</v>
      </c>
      <c r="M339" s="399">
        <v>0</v>
      </c>
      <c r="N339" s="399">
        <v>0</v>
      </c>
      <c r="O339" s="399">
        <v>0</v>
      </c>
      <c r="P339" s="394">
        <f t="shared" si="51"/>
        <v>17</v>
      </c>
      <c r="Q339" s="395">
        <f t="shared" si="52"/>
        <v>0</v>
      </c>
      <c r="R339" s="394">
        <f t="shared" si="54"/>
        <v>17</v>
      </c>
      <c r="S339" s="400">
        <v>0</v>
      </c>
      <c r="T339" s="400">
        <v>0</v>
      </c>
      <c r="U339" s="397">
        <f t="shared" si="53"/>
        <v>0</v>
      </c>
    </row>
    <row r="340" spans="1:21" ht="22.5" hidden="1" outlineLevel="1">
      <c r="A340" s="694"/>
      <c r="B340" s="469" t="s">
        <v>446</v>
      </c>
      <c r="C340" s="469" t="s">
        <v>447</v>
      </c>
      <c r="D340" s="398">
        <v>27</v>
      </c>
      <c r="E340" s="399">
        <v>0</v>
      </c>
      <c r="F340" s="399">
        <v>1</v>
      </c>
      <c r="G340" s="398">
        <v>2</v>
      </c>
      <c r="H340" s="398">
        <v>1</v>
      </c>
      <c r="I340" s="398">
        <v>20</v>
      </c>
      <c r="J340" s="398">
        <v>3</v>
      </c>
      <c r="K340" s="399">
        <v>0</v>
      </c>
      <c r="L340" s="399">
        <v>0</v>
      </c>
      <c r="M340" s="399">
        <v>0</v>
      </c>
      <c r="N340" s="398">
        <v>0</v>
      </c>
      <c r="O340" s="398">
        <v>4</v>
      </c>
      <c r="P340" s="394">
        <f t="shared" si="51"/>
        <v>51</v>
      </c>
      <c r="Q340" s="395">
        <f t="shared" si="52"/>
        <v>7</v>
      </c>
      <c r="R340" s="394">
        <f t="shared" si="54"/>
        <v>58</v>
      </c>
      <c r="S340" s="400">
        <v>0</v>
      </c>
      <c r="T340" s="400">
        <v>0</v>
      </c>
      <c r="U340" s="397">
        <f t="shared" si="53"/>
        <v>0</v>
      </c>
    </row>
    <row r="341" spans="1:21" ht="33.75" hidden="1" outlineLevel="1">
      <c r="A341" s="694"/>
      <c r="B341" s="469" t="s">
        <v>448</v>
      </c>
      <c r="C341" s="469" t="s">
        <v>449</v>
      </c>
      <c r="D341" s="398">
        <v>45</v>
      </c>
      <c r="E341" s="399">
        <v>2</v>
      </c>
      <c r="F341" s="398">
        <v>8</v>
      </c>
      <c r="G341" s="398">
        <v>4</v>
      </c>
      <c r="H341" s="398">
        <v>1</v>
      </c>
      <c r="I341" s="398">
        <v>32</v>
      </c>
      <c r="J341" s="398">
        <v>52</v>
      </c>
      <c r="K341" s="398">
        <v>2</v>
      </c>
      <c r="L341" s="399">
        <v>1</v>
      </c>
      <c r="M341" s="399">
        <v>3</v>
      </c>
      <c r="N341" s="398">
        <v>5</v>
      </c>
      <c r="O341" s="398">
        <v>20</v>
      </c>
      <c r="P341" s="394">
        <f t="shared" si="51"/>
        <v>92</v>
      </c>
      <c r="Q341" s="395">
        <f t="shared" si="52"/>
        <v>83</v>
      </c>
      <c r="R341" s="394">
        <f t="shared" si="54"/>
        <v>175</v>
      </c>
      <c r="S341" s="400">
        <v>4</v>
      </c>
      <c r="T341" s="400">
        <v>1</v>
      </c>
      <c r="U341" s="397">
        <f t="shared" si="53"/>
        <v>5</v>
      </c>
    </row>
    <row r="342" spans="1:21" ht="15" hidden="1" customHeight="1" outlineLevel="1">
      <c r="A342" s="694"/>
      <c r="B342" s="690" t="s">
        <v>450</v>
      </c>
      <c r="C342" s="469" t="s">
        <v>451</v>
      </c>
      <c r="D342" s="398">
        <v>25</v>
      </c>
      <c r="E342" s="399">
        <v>0</v>
      </c>
      <c r="F342" s="398">
        <v>0</v>
      </c>
      <c r="G342" s="399">
        <v>3</v>
      </c>
      <c r="H342" s="399">
        <v>1</v>
      </c>
      <c r="I342" s="398">
        <v>20</v>
      </c>
      <c r="J342" s="398">
        <v>3</v>
      </c>
      <c r="K342" s="399">
        <v>0</v>
      </c>
      <c r="L342" s="399">
        <v>1</v>
      </c>
      <c r="M342" s="399">
        <v>0</v>
      </c>
      <c r="N342" s="399">
        <v>0</v>
      </c>
      <c r="O342" s="398">
        <v>1</v>
      </c>
      <c r="P342" s="394">
        <f t="shared" si="51"/>
        <v>49</v>
      </c>
      <c r="Q342" s="395">
        <f t="shared" si="52"/>
        <v>5</v>
      </c>
      <c r="R342" s="394">
        <f t="shared" si="54"/>
        <v>54</v>
      </c>
      <c r="S342" s="400">
        <v>0</v>
      </c>
      <c r="T342" s="400">
        <v>0</v>
      </c>
      <c r="U342" s="397">
        <f t="shared" si="53"/>
        <v>0</v>
      </c>
    </row>
    <row r="343" spans="1:21" ht="33.75" hidden="1" outlineLevel="1">
      <c r="A343" s="694"/>
      <c r="B343" s="690"/>
      <c r="C343" s="469" t="s">
        <v>452</v>
      </c>
      <c r="D343" s="398">
        <v>7</v>
      </c>
      <c r="E343" s="398">
        <v>0</v>
      </c>
      <c r="F343" s="399">
        <v>0</v>
      </c>
      <c r="G343" s="398">
        <v>0</v>
      </c>
      <c r="H343" s="399">
        <v>1</v>
      </c>
      <c r="I343" s="398">
        <v>9</v>
      </c>
      <c r="J343" s="398">
        <v>1</v>
      </c>
      <c r="K343" s="399">
        <v>0</v>
      </c>
      <c r="L343" s="399">
        <v>0</v>
      </c>
      <c r="M343" s="398">
        <v>0</v>
      </c>
      <c r="N343" s="399">
        <v>0</v>
      </c>
      <c r="O343" s="398">
        <v>0</v>
      </c>
      <c r="P343" s="394">
        <f t="shared" si="51"/>
        <v>17</v>
      </c>
      <c r="Q343" s="395">
        <f t="shared" si="52"/>
        <v>1</v>
      </c>
      <c r="R343" s="394">
        <f t="shared" si="54"/>
        <v>18</v>
      </c>
      <c r="S343" s="400">
        <v>0</v>
      </c>
      <c r="T343" s="400">
        <v>0</v>
      </c>
      <c r="U343" s="397">
        <f t="shared" si="53"/>
        <v>0</v>
      </c>
    </row>
    <row r="344" spans="1:21" ht="33.75" hidden="1" outlineLevel="1">
      <c r="A344" s="694"/>
      <c r="B344" s="690"/>
      <c r="C344" s="469" t="s">
        <v>453</v>
      </c>
      <c r="D344" s="399">
        <v>0</v>
      </c>
      <c r="E344" s="399">
        <v>0</v>
      </c>
      <c r="F344" s="399">
        <v>0</v>
      </c>
      <c r="G344" s="399">
        <v>0</v>
      </c>
      <c r="H344" s="399">
        <v>0</v>
      </c>
      <c r="I344" s="398">
        <v>0</v>
      </c>
      <c r="J344" s="398">
        <v>0</v>
      </c>
      <c r="K344" s="399">
        <v>0</v>
      </c>
      <c r="L344" s="399">
        <v>0</v>
      </c>
      <c r="M344" s="399">
        <v>0</v>
      </c>
      <c r="N344" s="399">
        <v>0</v>
      </c>
      <c r="O344" s="399">
        <v>0</v>
      </c>
      <c r="P344" s="394">
        <f t="shared" si="51"/>
        <v>0</v>
      </c>
      <c r="Q344" s="395">
        <f t="shared" si="52"/>
        <v>0</v>
      </c>
      <c r="R344" s="394">
        <f t="shared" si="54"/>
        <v>0</v>
      </c>
      <c r="S344" s="400">
        <v>0</v>
      </c>
      <c r="T344" s="400">
        <v>0</v>
      </c>
      <c r="U344" s="397">
        <f t="shared" si="53"/>
        <v>0</v>
      </c>
    </row>
    <row r="345" spans="1:21" ht="22.5" hidden="1" outlineLevel="1">
      <c r="A345" s="695"/>
      <c r="B345" s="690"/>
      <c r="C345" s="469" t="s">
        <v>454</v>
      </c>
      <c r="D345" s="398">
        <v>113</v>
      </c>
      <c r="E345" s="398">
        <v>11</v>
      </c>
      <c r="F345" s="398">
        <v>16</v>
      </c>
      <c r="G345" s="398">
        <v>13</v>
      </c>
      <c r="H345" s="399">
        <v>2</v>
      </c>
      <c r="I345" s="398">
        <v>114</v>
      </c>
      <c r="J345" s="398">
        <v>19</v>
      </c>
      <c r="K345" s="398">
        <v>1</v>
      </c>
      <c r="L345" s="399">
        <v>1</v>
      </c>
      <c r="M345" s="399">
        <v>2</v>
      </c>
      <c r="N345" s="399">
        <v>0</v>
      </c>
      <c r="O345" s="398">
        <v>17</v>
      </c>
      <c r="P345" s="394">
        <f t="shared" si="51"/>
        <v>269</v>
      </c>
      <c r="Q345" s="395">
        <f t="shared" si="52"/>
        <v>40</v>
      </c>
      <c r="R345" s="394">
        <f t="shared" si="54"/>
        <v>309</v>
      </c>
      <c r="S345" s="400">
        <v>1</v>
      </c>
      <c r="T345" s="400">
        <v>0</v>
      </c>
      <c r="U345" s="397">
        <f t="shared" si="53"/>
        <v>1</v>
      </c>
    </row>
    <row r="346" spans="1:21" ht="14.1" customHeight="1" collapsed="1">
      <c r="A346" s="682" t="s">
        <v>455</v>
      </c>
      <c r="B346" s="682"/>
      <c r="C346" s="682"/>
      <c r="D346" s="248">
        <f t="shared" ref="D346:T346" si="56">SUM(D347:D355)</f>
        <v>1885</v>
      </c>
      <c r="E346" s="248">
        <f t="shared" si="56"/>
        <v>88</v>
      </c>
      <c r="F346" s="248">
        <f t="shared" si="56"/>
        <v>142</v>
      </c>
      <c r="G346" s="248">
        <f t="shared" si="56"/>
        <v>189</v>
      </c>
      <c r="H346" s="248">
        <f t="shared" si="56"/>
        <v>50</v>
      </c>
      <c r="I346" s="248">
        <f t="shared" si="56"/>
        <v>1170</v>
      </c>
      <c r="J346" s="248">
        <f t="shared" si="56"/>
        <v>46</v>
      </c>
      <c r="K346" s="248">
        <f t="shared" si="56"/>
        <v>1</v>
      </c>
      <c r="L346" s="248">
        <f t="shared" si="56"/>
        <v>1</v>
      </c>
      <c r="M346" s="248">
        <f t="shared" si="56"/>
        <v>0</v>
      </c>
      <c r="N346" s="248">
        <f t="shared" si="56"/>
        <v>1</v>
      </c>
      <c r="O346" s="248">
        <f t="shared" si="56"/>
        <v>19</v>
      </c>
      <c r="P346" s="249">
        <f t="shared" si="51"/>
        <v>3524</v>
      </c>
      <c r="Q346" s="249">
        <f t="shared" si="52"/>
        <v>68</v>
      </c>
      <c r="R346" s="249">
        <f t="shared" si="54"/>
        <v>3592</v>
      </c>
      <c r="S346" s="249">
        <f t="shared" si="56"/>
        <v>12</v>
      </c>
      <c r="T346" s="249">
        <f t="shared" si="56"/>
        <v>0</v>
      </c>
      <c r="U346" s="249">
        <f t="shared" si="53"/>
        <v>12</v>
      </c>
    </row>
    <row r="347" spans="1:21" hidden="1" outlineLevel="1">
      <c r="A347" s="683" t="s">
        <v>455</v>
      </c>
      <c r="B347" s="690" t="s">
        <v>456</v>
      </c>
      <c r="C347" s="469" t="s">
        <v>457</v>
      </c>
      <c r="D347" s="398">
        <v>127</v>
      </c>
      <c r="E347" s="398">
        <v>4</v>
      </c>
      <c r="F347" s="398">
        <v>7</v>
      </c>
      <c r="G347" s="398">
        <v>13</v>
      </c>
      <c r="H347" s="398">
        <v>0</v>
      </c>
      <c r="I347" s="398">
        <v>91</v>
      </c>
      <c r="J347" s="398">
        <v>0</v>
      </c>
      <c r="K347" s="399">
        <v>1</v>
      </c>
      <c r="L347" s="399">
        <v>0</v>
      </c>
      <c r="M347" s="399">
        <v>0</v>
      </c>
      <c r="N347" s="399">
        <v>0</v>
      </c>
      <c r="O347" s="399">
        <v>1</v>
      </c>
      <c r="P347" s="394">
        <f t="shared" si="51"/>
        <v>242</v>
      </c>
      <c r="Q347" s="395">
        <f t="shared" si="52"/>
        <v>2</v>
      </c>
      <c r="R347" s="394">
        <f t="shared" si="54"/>
        <v>244</v>
      </c>
      <c r="S347" s="400">
        <v>2</v>
      </c>
      <c r="T347" s="400">
        <v>0</v>
      </c>
      <c r="U347" s="397">
        <f t="shared" si="53"/>
        <v>2</v>
      </c>
    </row>
    <row r="348" spans="1:21" hidden="1" outlineLevel="1">
      <c r="A348" s="683"/>
      <c r="B348" s="690"/>
      <c r="C348" s="469" t="s">
        <v>458</v>
      </c>
      <c r="D348" s="398">
        <v>245</v>
      </c>
      <c r="E348" s="398">
        <v>23</v>
      </c>
      <c r="F348" s="398">
        <v>26</v>
      </c>
      <c r="G348" s="398">
        <v>20</v>
      </c>
      <c r="H348" s="398">
        <v>9</v>
      </c>
      <c r="I348" s="398">
        <v>201</v>
      </c>
      <c r="J348" s="398">
        <v>9</v>
      </c>
      <c r="K348" s="398">
        <v>0</v>
      </c>
      <c r="L348" s="398">
        <v>0</v>
      </c>
      <c r="M348" s="398">
        <v>0</v>
      </c>
      <c r="N348" s="398">
        <v>0</v>
      </c>
      <c r="O348" s="398">
        <v>2</v>
      </c>
      <c r="P348" s="394">
        <f t="shared" si="51"/>
        <v>524</v>
      </c>
      <c r="Q348" s="395">
        <f t="shared" si="52"/>
        <v>11</v>
      </c>
      <c r="R348" s="394">
        <f t="shared" si="54"/>
        <v>535</v>
      </c>
      <c r="S348" s="400">
        <v>0</v>
      </c>
      <c r="T348" s="400">
        <v>0</v>
      </c>
      <c r="U348" s="397">
        <f t="shared" si="53"/>
        <v>0</v>
      </c>
    </row>
    <row r="349" spans="1:21" ht="22.5" hidden="1" outlineLevel="1">
      <c r="A349" s="683"/>
      <c r="B349" s="690"/>
      <c r="C349" s="469" t="s">
        <v>459</v>
      </c>
      <c r="D349" s="398">
        <v>14</v>
      </c>
      <c r="E349" s="398">
        <v>1</v>
      </c>
      <c r="F349" s="399">
        <v>1</v>
      </c>
      <c r="G349" s="399">
        <v>1</v>
      </c>
      <c r="H349" s="399">
        <v>1</v>
      </c>
      <c r="I349" s="398">
        <v>8</v>
      </c>
      <c r="J349" s="399">
        <v>0</v>
      </c>
      <c r="K349" s="399">
        <v>0</v>
      </c>
      <c r="L349" s="399">
        <v>0</v>
      </c>
      <c r="M349" s="399">
        <v>0</v>
      </c>
      <c r="N349" s="399">
        <v>0</v>
      </c>
      <c r="O349" s="399">
        <v>0</v>
      </c>
      <c r="P349" s="394">
        <f t="shared" si="51"/>
        <v>26</v>
      </c>
      <c r="Q349" s="395">
        <f t="shared" si="52"/>
        <v>0</v>
      </c>
      <c r="R349" s="394">
        <f t="shared" si="54"/>
        <v>26</v>
      </c>
      <c r="S349" s="400">
        <v>0</v>
      </c>
      <c r="T349" s="400">
        <v>0</v>
      </c>
      <c r="U349" s="397">
        <f t="shared" si="53"/>
        <v>0</v>
      </c>
    </row>
    <row r="350" spans="1:21" hidden="1" outlineLevel="1">
      <c r="A350" s="683"/>
      <c r="B350" s="690"/>
      <c r="C350" s="469" t="s">
        <v>460</v>
      </c>
      <c r="D350" s="398">
        <v>264</v>
      </c>
      <c r="E350" s="399">
        <v>3</v>
      </c>
      <c r="F350" s="398">
        <v>8</v>
      </c>
      <c r="G350" s="398">
        <v>10</v>
      </c>
      <c r="H350" s="399">
        <v>1</v>
      </c>
      <c r="I350" s="398">
        <v>86</v>
      </c>
      <c r="J350" s="398">
        <v>2</v>
      </c>
      <c r="K350" s="399">
        <v>0</v>
      </c>
      <c r="L350" s="399">
        <v>0</v>
      </c>
      <c r="M350" s="399">
        <v>0</v>
      </c>
      <c r="N350" s="399">
        <v>0</v>
      </c>
      <c r="O350" s="399">
        <v>1</v>
      </c>
      <c r="P350" s="394">
        <f t="shared" si="51"/>
        <v>372</v>
      </c>
      <c r="Q350" s="395">
        <f t="shared" si="52"/>
        <v>3</v>
      </c>
      <c r="R350" s="394">
        <f t="shared" si="54"/>
        <v>375</v>
      </c>
      <c r="S350" s="400">
        <v>0</v>
      </c>
      <c r="T350" s="400">
        <v>0</v>
      </c>
      <c r="U350" s="397">
        <f t="shared" si="53"/>
        <v>0</v>
      </c>
    </row>
    <row r="351" spans="1:21" hidden="1" outlineLevel="1">
      <c r="A351" s="683"/>
      <c r="B351" s="690"/>
      <c r="C351" s="469" t="s">
        <v>461</v>
      </c>
      <c r="D351" s="398">
        <v>433</v>
      </c>
      <c r="E351" s="398">
        <v>26</v>
      </c>
      <c r="F351" s="398">
        <v>41</v>
      </c>
      <c r="G351" s="398">
        <v>56</v>
      </c>
      <c r="H351" s="398">
        <v>16</v>
      </c>
      <c r="I351" s="398">
        <v>283</v>
      </c>
      <c r="J351" s="398">
        <v>4</v>
      </c>
      <c r="K351" s="399">
        <v>0</v>
      </c>
      <c r="L351" s="399">
        <v>0</v>
      </c>
      <c r="M351" s="399">
        <v>0</v>
      </c>
      <c r="N351" s="399">
        <v>0</v>
      </c>
      <c r="O351" s="399">
        <v>0</v>
      </c>
      <c r="P351" s="394">
        <f t="shared" si="51"/>
        <v>855</v>
      </c>
      <c r="Q351" s="395">
        <f t="shared" si="52"/>
        <v>4</v>
      </c>
      <c r="R351" s="394">
        <f t="shared" si="54"/>
        <v>859</v>
      </c>
      <c r="S351" s="400">
        <v>3</v>
      </c>
      <c r="T351" s="400">
        <v>0</v>
      </c>
      <c r="U351" s="397">
        <f t="shared" si="53"/>
        <v>3</v>
      </c>
    </row>
    <row r="352" spans="1:21" ht="22.5" hidden="1" outlineLevel="1">
      <c r="A352" s="683"/>
      <c r="B352" s="690"/>
      <c r="C352" s="469" t="s">
        <v>462</v>
      </c>
      <c r="D352" s="398">
        <v>144</v>
      </c>
      <c r="E352" s="398">
        <v>11</v>
      </c>
      <c r="F352" s="398">
        <v>22</v>
      </c>
      <c r="G352" s="398">
        <v>17</v>
      </c>
      <c r="H352" s="398">
        <v>6</v>
      </c>
      <c r="I352" s="398">
        <v>63</v>
      </c>
      <c r="J352" s="398">
        <v>7</v>
      </c>
      <c r="K352" s="399">
        <v>0</v>
      </c>
      <c r="L352" s="398">
        <v>1</v>
      </c>
      <c r="M352" s="399">
        <v>0</v>
      </c>
      <c r="N352" s="399">
        <v>0</v>
      </c>
      <c r="O352" s="398">
        <v>4</v>
      </c>
      <c r="P352" s="394">
        <f t="shared" si="51"/>
        <v>263</v>
      </c>
      <c r="Q352" s="395">
        <f t="shared" si="52"/>
        <v>12</v>
      </c>
      <c r="R352" s="394">
        <f t="shared" si="54"/>
        <v>275</v>
      </c>
      <c r="S352" s="400">
        <v>0</v>
      </c>
      <c r="T352" s="400">
        <v>0</v>
      </c>
      <c r="U352" s="397">
        <f t="shared" si="53"/>
        <v>0</v>
      </c>
    </row>
    <row r="353" spans="1:21" ht="22.5" hidden="1" outlineLevel="1">
      <c r="A353" s="683"/>
      <c r="B353" s="690"/>
      <c r="C353" s="469" t="s">
        <v>463</v>
      </c>
      <c r="D353" s="398">
        <v>332</v>
      </c>
      <c r="E353" s="398">
        <v>13</v>
      </c>
      <c r="F353" s="398">
        <v>25</v>
      </c>
      <c r="G353" s="398">
        <v>33</v>
      </c>
      <c r="H353" s="398">
        <v>8</v>
      </c>
      <c r="I353" s="398">
        <v>211</v>
      </c>
      <c r="J353" s="398">
        <v>15</v>
      </c>
      <c r="K353" s="399">
        <v>0</v>
      </c>
      <c r="L353" s="398">
        <v>0</v>
      </c>
      <c r="M353" s="398">
        <v>0</v>
      </c>
      <c r="N353" s="399">
        <v>0</v>
      </c>
      <c r="O353" s="398">
        <v>3</v>
      </c>
      <c r="P353" s="394">
        <f t="shared" si="51"/>
        <v>622</v>
      </c>
      <c r="Q353" s="395">
        <f t="shared" si="52"/>
        <v>18</v>
      </c>
      <c r="R353" s="394">
        <f t="shared" si="54"/>
        <v>640</v>
      </c>
      <c r="S353" s="400">
        <v>6</v>
      </c>
      <c r="T353" s="400">
        <v>0</v>
      </c>
      <c r="U353" s="397">
        <f t="shared" si="53"/>
        <v>6</v>
      </c>
    </row>
    <row r="354" spans="1:21" hidden="1" outlineLevel="1">
      <c r="A354" s="683"/>
      <c r="B354" s="690"/>
      <c r="C354" s="469" t="s">
        <v>464</v>
      </c>
      <c r="D354" s="398">
        <v>8</v>
      </c>
      <c r="E354" s="399">
        <v>0</v>
      </c>
      <c r="F354" s="398">
        <v>0</v>
      </c>
      <c r="G354" s="399">
        <v>1</v>
      </c>
      <c r="H354" s="399">
        <v>0</v>
      </c>
      <c r="I354" s="398">
        <v>5</v>
      </c>
      <c r="J354" s="399">
        <v>0</v>
      </c>
      <c r="K354" s="399">
        <v>0</v>
      </c>
      <c r="L354" s="399">
        <v>0</v>
      </c>
      <c r="M354" s="399">
        <v>0</v>
      </c>
      <c r="N354" s="399">
        <v>0</v>
      </c>
      <c r="O354" s="399">
        <v>1</v>
      </c>
      <c r="P354" s="394">
        <f t="shared" si="51"/>
        <v>14</v>
      </c>
      <c r="Q354" s="395">
        <f t="shared" si="52"/>
        <v>1</v>
      </c>
      <c r="R354" s="394">
        <f t="shared" si="54"/>
        <v>15</v>
      </c>
      <c r="S354" s="400">
        <v>0</v>
      </c>
      <c r="T354" s="400">
        <v>0</v>
      </c>
      <c r="U354" s="397">
        <f t="shared" si="53"/>
        <v>0</v>
      </c>
    </row>
    <row r="355" spans="1:21" ht="33.75" hidden="1" outlineLevel="1">
      <c r="A355" s="683"/>
      <c r="B355" s="469" t="s">
        <v>465</v>
      </c>
      <c r="C355" s="469" t="s">
        <v>466</v>
      </c>
      <c r="D355" s="398">
        <v>318</v>
      </c>
      <c r="E355" s="398">
        <v>7</v>
      </c>
      <c r="F355" s="398">
        <v>12</v>
      </c>
      <c r="G355" s="398">
        <v>38</v>
      </c>
      <c r="H355" s="398">
        <v>9</v>
      </c>
      <c r="I355" s="398">
        <v>222</v>
      </c>
      <c r="J355" s="399">
        <v>9</v>
      </c>
      <c r="K355" s="399">
        <v>0</v>
      </c>
      <c r="L355" s="399">
        <v>0</v>
      </c>
      <c r="M355" s="399">
        <v>0</v>
      </c>
      <c r="N355" s="399">
        <v>1</v>
      </c>
      <c r="O355" s="399">
        <v>7</v>
      </c>
      <c r="P355" s="394">
        <f t="shared" si="51"/>
        <v>606</v>
      </c>
      <c r="Q355" s="395">
        <f t="shared" si="52"/>
        <v>17</v>
      </c>
      <c r="R355" s="394">
        <f t="shared" si="54"/>
        <v>623</v>
      </c>
      <c r="S355" s="400">
        <v>1</v>
      </c>
      <c r="T355" s="400">
        <v>0</v>
      </c>
      <c r="U355" s="397">
        <f t="shared" si="53"/>
        <v>1</v>
      </c>
    </row>
    <row r="356" spans="1:21" ht="14.1" customHeight="1" collapsed="1">
      <c r="A356" s="682" t="s">
        <v>467</v>
      </c>
      <c r="B356" s="682"/>
      <c r="C356" s="682"/>
      <c r="D356" s="248">
        <f t="shared" ref="D356:T356" si="57">SUM(D357:D364)</f>
        <v>779</v>
      </c>
      <c r="E356" s="248">
        <f t="shared" si="57"/>
        <v>26</v>
      </c>
      <c r="F356" s="248">
        <f t="shared" si="57"/>
        <v>55</v>
      </c>
      <c r="G356" s="248">
        <f t="shared" si="57"/>
        <v>45</v>
      </c>
      <c r="H356" s="248">
        <f t="shared" si="57"/>
        <v>17</v>
      </c>
      <c r="I356" s="248">
        <f t="shared" si="57"/>
        <v>322</v>
      </c>
      <c r="J356" s="248">
        <f t="shared" si="57"/>
        <v>22</v>
      </c>
      <c r="K356" s="248">
        <f t="shared" si="57"/>
        <v>1</v>
      </c>
      <c r="L356" s="248">
        <f t="shared" si="57"/>
        <v>0</v>
      </c>
      <c r="M356" s="248">
        <f t="shared" si="57"/>
        <v>3</v>
      </c>
      <c r="N356" s="248">
        <f t="shared" si="57"/>
        <v>0</v>
      </c>
      <c r="O356" s="248">
        <f t="shared" si="57"/>
        <v>4</v>
      </c>
      <c r="P356" s="249">
        <f t="shared" si="51"/>
        <v>1244</v>
      </c>
      <c r="Q356" s="249">
        <f t="shared" si="52"/>
        <v>30</v>
      </c>
      <c r="R356" s="249">
        <f t="shared" si="54"/>
        <v>1274</v>
      </c>
      <c r="S356" s="249">
        <f t="shared" si="57"/>
        <v>0</v>
      </c>
      <c r="T356" s="249">
        <f t="shared" si="57"/>
        <v>1</v>
      </c>
      <c r="U356" s="249">
        <f t="shared" si="53"/>
        <v>1</v>
      </c>
    </row>
    <row r="357" spans="1:21" hidden="1" outlineLevel="1">
      <c r="A357" s="683" t="s">
        <v>467</v>
      </c>
      <c r="B357" s="690" t="s">
        <v>468</v>
      </c>
      <c r="C357" s="469" t="s">
        <v>469</v>
      </c>
      <c r="D357" s="398">
        <v>297</v>
      </c>
      <c r="E357" s="398">
        <v>15</v>
      </c>
      <c r="F357" s="398">
        <v>33</v>
      </c>
      <c r="G357" s="398">
        <v>25</v>
      </c>
      <c r="H357" s="398">
        <v>11</v>
      </c>
      <c r="I357" s="398">
        <v>137</v>
      </c>
      <c r="J357" s="398">
        <v>12</v>
      </c>
      <c r="K357" s="399">
        <v>1</v>
      </c>
      <c r="L357" s="399">
        <v>0</v>
      </c>
      <c r="M357" s="398">
        <v>3</v>
      </c>
      <c r="N357" s="399">
        <v>0</v>
      </c>
      <c r="O357" s="399">
        <v>0</v>
      </c>
      <c r="P357" s="394">
        <f t="shared" si="51"/>
        <v>518</v>
      </c>
      <c r="Q357" s="395">
        <f t="shared" si="52"/>
        <v>16</v>
      </c>
      <c r="R357" s="394">
        <f t="shared" si="54"/>
        <v>534</v>
      </c>
      <c r="S357" s="400">
        <v>0</v>
      </c>
      <c r="T357" s="400">
        <v>0</v>
      </c>
      <c r="U357" s="397">
        <f t="shared" si="53"/>
        <v>0</v>
      </c>
    </row>
    <row r="358" spans="1:21" hidden="1" outlineLevel="1">
      <c r="A358" s="683"/>
      <c r="B358" s="690"/>
      <c r="C358" s="469" t="s">
        <v>470</v>
      </c>
      <c r="D358" s="398">
        <v>55</v>
      </c>
      <c r="E358" s="399">
        <v>0</v>
      </c>
      <c r="F358" s="398">
        <v>2</v>
      </c>
      <c r="G358" s="398">
        <v>2</v>
      </c>
      <c r="H358" s="399">
        <v>1</v>
      </c>
      <c r="I358" s="398">
        <v>17</v>
      </c>
      <c r="J358" s="399">
        <v>0</v>
      </c>
      <c r="K358" s="399">
        <v>0</v>
      </c>
      <c r="L358" s="399">
        <v>0</v>
      </c>
      <c r="M358" s="399">
        <v>0</v>
      </c>
      <c r="N358" s="399">
        <v>0</v>
      </c>
      <c r="O358" s="399">
        <v>0</v>
      </c>
      <c r="P358" s="394">
        <f t="shared" si="51"/>
        <v>77</v>
      </c>
      <c r="Q358" s="395">
        <f t="shared" si="52"/>
        <v>0</v>
      </c>
      <c r="R358" s="394">
        <f t="shared" si="54"/>
        <v>77</v>
      </c>
      <c r="S358" s="400">
        <v>0</v>
      </c>
      <c r="T358" s="400">
        <v>0</v>
      </c>
      <c r="U358" s="397">
        <f t="shared" si="53"/>
        <v>0</v>
      </c>
    </row>
    <row r="359" spans="1:21" hidden="1" outlineLevel="1">
      <c r="A359" s="683"/>
      <c r="B359" s="690"/>
      <c r="C359" s="469" t="s">
        <v>471</v>
      </c>
      <c r="D359" s="398">
        <v>276</v>
      </c>
      <c r="E359" s="398">
        <v>8</v>
      </c>
      <c r="F359" s="398">
        <v>12</v>
      </c>
      <c r="G359" s="398">
        <v>9</v>
      </c>
      <c r="H359" s="398">
        <v>4</v>
      </c>
      <c r="I359" s="398">
        <v>97</v>
      </c>
      <c r="J359" s="398">
        <v>2</v>
      </c>
      <c r="K359" s="399">
        <v>0</v>
      </c>
      <c r="L359" s="399">
        <v>0</v>
      </c>
      <c r="M359" s="399">
        <v>0</v>
      </c>
      <c r="N359" s="399">
        <v>0</v>
      </c>
      <c r="O359" s="399">
        <v>0</v>
      </c>
      <c r="P359" s="394">
        <f t="shared" si="51"/>
        <v>406</v>
      </c>
      <c r="Q359" s="395">
        <f t="shared" si="52"/>
        <v>2</v>
      </c>
      <c r="R359" s="394">
        <f t="shared" si="54"/>
        <v>408</v>
      </c>
      <c r="S359" s="400">
        <v>0</v>
      </c>
      <c r="T359" s="400">
        <v>0</v>
      </c>
      <c r="U359" s="397">
        <f t="shared" si="53"/>
        <v>0</v>
      </c>
    </row>
    <row r="360" spans="1:21" hidden="1" outlineLevel="1">
      <c r="A360" s="683"/>
      <c r="B360" s="690"/>
      <c r="C360" s="469" t="s">
        <v>472</v>
      </c>
      <c r="D360" s="398">
        <v>35</v>
      </c>
      <c r="E360" s="399">
        <v>1</v>
      </c>
      <c r="F360" s="399">
        <v>0</v>
      </c>
      <c r="G360" s="399">
        <v>1</v>
      </c>
      <c r="H360" s="399">
        <v>0</v>
      </c>
      <c r="I360" s="398">
        <v>9</v>
      </c>
      <c r="J360" s="398">
        <v>1</v>
      </c>
      <c r="K360" s="399">
        <v>0</v>
      </c>
      <c r="L360" s="399">
        <v>0</v>
      </c>
      <c r="M360" s="399">
        <v>0</v>
      </c>
      <c r="N360" s="399">
        <v>0</v>
      </c>
      <c r="O360" s="399">
        <v>0</v>
      </c>
      <c r="P360" s="394">
        <f t="shared" si="51"/>
        <v>46</v>
      </c>
      <c r="Q360" s="395">
        <f t="shared" si="52"/>
        <v>1</v>
      </c>
      <c r="R360" s="394">
        <f t="shared" si="54"/>
        <v>47</v>
      </c>
      <c r="S360" s="400">
        <v>0</v>
      </c>
      <c r="T360" s="400">
        <v>0</v>
      </c>
      <c r="U360" s="397">
        <f t="shared" si="53"/>
        <v>0</v>
      </c>
    </row>
    <row r="361" spans="1:21" hidden="1" outlineLevel="1">
      <c r="A361" s="683"/>
      <c r="B361" s="690" t="s">
        <v>473</v>
      </c>
      <c r="C361" s="469" t="s">
        <v>474</v>
      </c>
      <c r="D361" s="398">
        <v>1</v>
      </c>
      <c r="E361" s="399">
        <v>0</v>
      </c>
      <c r="F361" s="399">
        <v>1</v>
      </c>
      <c r="G361" s="399">
        <v>0</v>
      </c>
      <c r="H361" s="399">
        <v>0</v>
      </c>
      <c r="I361" s="398">
        <v>0</v>
      </c>
      <c r="J361" s="399">
        <v>0</v>
      </c>
      <c r="K361" s="399">
        <v>0</v>
      </c>
      <c r="L361" s="399">
        <v>0</v>
      </c>
      <c r="M361" s="399">
        <v>0</v>
      </c>
      <c r="N361" s="399">
        <v>0</v>
      </c>
      <c r="O361" s="399">
        <v>0</v>
      </c>
      <c r="P361" s="394">
        <f t="shared" si="51"/>
        <v>2</v>
      </c>
      <c r="Q361" s="395">
        <f t="shared" si="52"/>
        <v>0</v>
      </c>
      <c r="R361" s="394">
        <f t="shared" si="54"/>
        <v>2</v>
      </c>
      <c r="S361" s="400">
        <v>0</v>
      </c>
      <c r="T361" s="400">
        <v>0</v>
      </c>
      <c r="U361" s="397">
        <f t="shared" si="53"/>
        <v>0</v>
      </c>
    </row>
    <row r="362" spans="1:21" ht="22.5" hidden="1" outlineLevel="1">
      <c r="A362" s="683"/>
      <c r="B362" s="690"/>
      <c r="C362" s="469" t="s">
        <v>475</v>
      </c>
      <c r="D362" s="398">
        <v>36</v>
      </c>
      <c r="E362" s="399">
        <v>0</v>
      </c>
      <c r="F362" s="399">
        <v>3</v>
      </c>
      <c r="G362" s="398">
        <v>3</v>
      </c>
      <c r="H362" s="399">
        <v>0</v>
      </c>
      <c r="I362" s="398">
        <v>10</v>
      </c>
      <c r="J362" s="399">
        <v>2</v>
      </c>
      <c r="K362" s="399">
        <v>0</v>
      </c>
      <c r="L362" s="399">
        <v>0</v>
      </c>
      <c r="M362" s="399">
        <v>0</v>
      </c>
      <c r="N362" s="399">
        <v>0</v>
      </c>
      <c r="O362" s="398">
        <v>1</v>
      </c>
      <c r="P362" s="394">
        <f t="shared" si="51"/>
        <v>52</v>
      </c>
      <c r="Q362" s="395">
        <f t="shared" si="52"/>
        <v>3</v>
      </c>
      <c r="R362" s="394">
        <f t="shared" si="54"/>
        <v>55</v>
      </c>
      <c r="S362" s="400">
        <v>0</v>
      </c>
      <c r="T362" s="400">
        <v>0</v>
      </c>
      <c r="U362" s="397">
        <f t="shared" si="53"/>
        <v>0</v>
      </c>
    </row>
    <row r="363" spans="1:21" hidden="1" outlineLevel="1">
      <c r="A363" s="683"/>
      <c r="B363" s="690"/>
      <c r="C363" s="469" t="s">
        <v>476</v>
      </c>
      <c r="D363" s="398">
        <v>18</v>
      </c>
      <c r="E363" s="399">
        <v>1</v>
      </c>
      <c r="F363" s="398">
        <v>1</v>
      </c>
      <c r="G363" s="398">
        <v>1</v>
      </c>
      <c r="H363" s="399">
        <v>0</v>
      </c>
      <c r="I363" s="398">
        <v>8</v>
      </c>
      <c r="J363" s="399">
        <v>0</v>
      </c>
      <c r="K363" s="399">
        <v>0</v>
      </c>
      <c r="L363" s="399">
        <v>0</v>
      </c>
      <c r="M363" s="399">
        <v>0</v>
      </c>
      <c r="N363" s="399">
        <v>0</v>
      </c>
      <c r="O363" s="399">
        <v>0</v>
      </c>
      <c r="P363" s="394">
        <f t="shared" si="51"/>
        <v>29</v>
      </c>
      <c r="Q363" s="395">
        <f t="shared" si="52"/>
        <v>0</v>
      </c>
      <c r="R363" s="394">
        <f t="shared" si="54"/>
        <v>29</v>
      </c>
      <c r="S363" s="400">
        <v>0</v>
      </c>
      <c r="T363" s="400">
        <v>0</v>
      </c>
      <c r="U363" s="397">
        <f t="shared" si="53"/>
        <v>0</v>
      </c>
    </row>
    <row r="364" spans="1:21" ht="33.75" hidden="1" outlineLevel="1">
      <c r="A364" s="683"/>
      <c r="B364" s="469" t="s">
        <v>477</v>
      </c>
      <c r="C364" s="469" t="s">
        <v>478</v>
      </c>
      <c r="D364" s="398">
        <v>61</v>
      </c>
      <c r="E364" s="399">
        <v>1</v>
      </c>
      <c r="F364" s="398">
        <v>3</v>
      </c>
      <c r="G364" s="398">
        <v>4</v>
      </c>
      <c r="H364" s="399">
        <v>1</v>
      </c>
      <c r="I364" s="398">
        <v>44</v>
      </c>
      <c r="J364" s="398">
        <v>5</v>
      </c>
      <c r="K364" s="399">
        <v>0</v>
      </c>
      <c r="L364" s="399">
        <v>0</v>
      </c>
      <c r="M364" s="398">
        <v>0</v>
      </c>
      <c r="N364" s="399">
        <v>0</v>
      </c>
      <c r="O364" s="398">
        <v>3</v>
      </c>
      <c r="P364" s="394">
        <f t="shared" si="51"/>
        <v>114</v>
      </c>
      <c r="Q364" s="395">
        <f t="shared" si="52"/>
        <v>8</v>
      </c>
      <c r="R364" s="394">
        <f t="shared" si="54"/>
        <v>122</v>
      </c>
      <c r="S364" s="400">
        <v>0</v>
      </c>
      <c r="T364" s="400">
        <v>1</v>
      </c>
      <c r="U364" s="397">
        <f t="shared" si="53"/>
        <v>1</v>
      </c>
    </row>
    <row r="365" spans="1:21" ht="14.1" customHeight="1" collapsed="1">
      <c r="A365" s="682" t="s">
        <v>479</v>
      </c>
      <c r="B365" s="682"/>
      <c r="C365" s="682"/>
      <c r="D365" s="248">
        <v>113</v>
      </c>
      <c r="E365" s="248">
        <v>3</v>
      </c>
      <c r="F365" s="248">
        <v>10</v>
      </c>
      <c r="G365" s="248">
        <v>11</v>
      </c>
      <c r="H365" s="248">
        <v>6</v>
      </c>
      <c r="I365" s="248">
        <v>86</v>
      </c>
      <c r="J365" s="248">
        <v>2</v>
      </c>
      <c r="K365" s="248">
        <v>0</v>
      </c>
      <c r="L365" s="248">
        <v>0</v>
      </c>
      <c r="M365" s="248">
        <v>0</v>
      </c>
      <c r="N365" s="248">
        <v>0</v>
      </c>
      <c r="O365" s="248">
        <v>0</v>
      </c>
      <c r="P365" s="249">
        <f t="shared" si="51"/>
        <v>229</v>
      </c>
      <c r="Q365" s="249">
        <f t="shared" si="52"/>
        <v>2</v>
      </c>
      <c r="R365" s="249">
        <f t="shared" si="54"/>
        <v>231</v>
      </c>
      <c r="S365" s="249">
        <v>0</v>
      </c>
      <c r="T365" s="249">
        <v>0</v>
      </c>
      <c r="U365" s="249">
        <f t="shared" si="53"/>
        <v>0</v>
      </c>
    </row>
    <row r="366" spans="1:21" ht="14.1" customHeight="1" collapsed="1">
      <c r="A366" s="682" t="s">
        <v>480</v>
      </c>
      <c r="B366" s="682"/>
      <c r="C366" s="682"/>
      <c r="D366" s="248">
        <v>78</v>
      </c>
      <c r="E366" s="248">
        <v>2</v>
      </c>
      <c r="F366" s="248">
        <v>5</v>
      </c>
      <c r="G366" s="248">
        <v>7</v>
      </c>
      <c r="H366" s="248">
        <v>1</v>
      </c>
      <c r="I366" s="248">
        <v>41</v>
      </c>
      <c r="J366" s="248">
        <v>2</v>
      </c>
      <c r="K366" s="248">
        <v>0</v>
      </c>
      <c r="L366" s="248">
        <v>0</v>
      </c>
      <c r="M366" s="248">
        <v>0</v>
      </c>
      <c r="N366" s="248">
        <v>0</v>
      </c>
      <c r="O366" s="248">
        <v>1</v>
      </c>
      <c r="P366" s="249">
        <f t="shared" si="51"/>
        <v>134</v>
      </c>
      <c r="Q366" s="249">
        <f t="shared" si="52"/>
        <v>3</v>
      </c>
      <c r="R366" s="249">
        <f t="shared" si="54"/>
        <v>137</v>
      </c>
      <c r="S366" s="249">
        <v>0</v>
      </c>
      <c r="T366" s="249">
        <v>0</v>
      </c>
      <c r="U366" s="249">
        <f t="shared" si="53"/>
        <v>0</v>
      </c>
    </row>
    <row r="367" spans="1:21" ht="14.1" customHeight="1" collapsed="1">
      <c r="A367" s="696" t="s">
        <v>481</v>
      </c>
      <c r="B367" s="696"/>
      <c r="C367" s="696"/>
      <c r="D367" s="248">
        <f t="shared" ref="D367:T367" si="58">SUM(D368:D373)</f>
        <v>923</v>
      </c>
      <c r="E367" s="248">
        <f t="shared" si="58"/>
        <v>35</v>
      </c>
      <c r="F367" s="248">
        <f t="shared" si="58"/>
        <v>68</v>
      </c>
      <c r="G367" s="248">
        <f t="shared" si="58"/>
        <v>110</v>
      </c>
      <c r="H367" s="248">
        <f t="shared" si="58"/>
        <v>38</v>
      </c>
      <c r="I367" s="248">
        <f t="shared" si="58"/>
        <v>587</v>
      </c>
      <c r="J367" s="248">
        <f t="shared" si="58"/>
        <v>136</v>
      </c>
      <c r="K367" s="248">
        <f t="shared" si="58"/>
        <v>1</v>
      </c>
      <c r="L367" s="248">
        <f t="shared" si="58"/>
        <v>0</v>
      </c>
      <c r="M367" s="248">
        <f t="shared" si="58"/>
        <v>6</v>
      </c>
      <c r="N367" s="248">
        <f t="shared" si="58"/>
        <v>0</v>
      </c>
      <c r="O367" s="248">
        <f t="shared" si="58"/>
        <v>18</v>
      </c>
      <c r="P367" s="249">
        <f t="shared" si="51"/>
        <v>1761</v>
      </c>
      <c r="Q367" s="249">
        <f t="shared" si="52"/>
        <v>161</v>
      </c>
      <c r="R367" s="249">
        <f t="shared" si="54"/>
        <v>1922</v>
      </c>
      <c r="S367" s="249">
        <f t="shared" si="58"/>
        <v>1</v>
      </c>
      <c r="T367" s="249">
        <f t="shared" si="58"/>
        <v>0</v>
      </c>
      <c r="U367" s="249">
        <f t="shared" si="53"/>
        <v>1</v>
      </c>
    </row>
    <row r="368" spans="1:21" hidden="1" outlineLevel="1">
      <c r="A368" s="683" t="s">
        <v>481</v>
      </c>
      <c r="B368" s="690" t="s">
        <v>482</v>
      </c>
      <c r="C368" s="469" t="s">
        <v>483</v>
      </c>
      <c r="D368" s="398">
        <v>581</v>
      </c>
      <c r="E368" s="398">
        <v>23</v>
      </c>
      <c r="F368" s="398">
        <v>51</v>
      </c>
      <c r="G368" s="398">
        <v>77</v>
      </c>
      <c r="H368" s="398">
        <v>21</v>
      </c>
      <c r="I368" s="398">
        <v>374</v>
      </c>
      <c r="J368" s="398">
        <v>31</v>
      </c>
      <c r="K368" s="398">
        <v>0</v>
      </c>
      <c r="L368" s="398">
        <v>0</v>
      </c>
      <c r="M368" s="399">
        <v>1</v>
      </c>
      <c r="N368" s="398">
        <v>0</v>
      </c>
      <c r="O368" s="398">
        <v>7</v>
      </c>
      <c r="P368" s="394">
        <f t="shared" si="51"/>
        <v>1127</v>
      </c>
      <c r="Q368" s="395">
        <f t="shared" si="52"/>
        <v>39</v>
      </c>
      <c r="R368" s="394">
        <f t="shared" si="54"/>
        <v>1166</v>
      </c>
      <c r="S368" s="400">
        <v>1</v>
      </c>
      <c r="T368" s="400">
        <v>0</v>
      </c>
      <c r="U368" s="397">
        <f t="shared" si="53"/>
        <v>1</v>
      </c>
    </row>
    <row r="369" spans="1:21" hidden="1" outlineLevel="1">
      <c r="A369" s="683"/>
      <c r="B369" s="690"/>
      <c r="C369" s="469" t="s">
        <v>484</v>
      </c>
      <c r="D369" s="398">
        <v>12</v>
      </c>
      <c r="E369" s="399">
        <v>0</v>
      </c>
      <c r="F369" s="399">
        <v>1</v>
      </c>
      <c r="G369" s="398">
        <v>1</v>
      </c>
      <c r="H369" s="399">
        <v>0</v>
      </c>
      <c r="I369" s="398">
        <v>9</v>
      </c>
      <c r="J369" s="399">
        <v>0</v>
      </c>
      <c r="K369" s="399">
        <v>0</v>
      </c>
      <c r="L369" s="399">
        <v>0</v>
      </c>
      <c r="M369" s="399">
        <v>0</v>
      </c>
      <c r="N369" s="399">
        <v>0</v>
      </c>
      <c r="O369" s="399">
        <v>0</v>
      </c>
      <c r="P369" s="394">
        <f t="shared" si="51"/>
        <v>23</v>
      </c>
      <c r="Q369" s="395">
        <f t="shared" si="52"/>
        <v>0</v>
      </c>
      <c r="R369" s="394">
        <f t="shared" si="54"/>
        <v>23</v>
      </c>
      <c r="S369" s="400">
        <v>0</v>
      </c>
      <c r="T369" s="400">
        <v>0</v>
      </c>
      <c r="U369" s="397">
        <f t="shared" si="53"/>
        <v>0</v>
      </c>
    </row>
    <row r="370" spans="1:21" ht="22.5" hidden="1" outlineLevel="1">
      <c r="A370" s="683"/>
      <c r="B370" s="690" t="s">
        <v>485</v>
      </c>
      <c r="C370" s="469" t="s">
        <v>486</v>
      </c>
      <c r="D370" s="398">
        <v>85</v>
      </c>
      <c r="E370" s="399">
        <v>2</v>
      </c>
      <c r="F370" s="398">
        <v>3</v>
      </c>
      <c r="G370" s="398">
        <v>11</v>
      </c>
      <c r="H370" s="398">
        <v>4</v>
      </c>
      <c r="I370" s="398">
        <v>73</v>
      </c>
      <c r="J370" s="398">
        <v>5</v>
      </c>
      <c r="K370" s="399">
        <v>0</v>
      </c>
      <c r="L370" s="399">
        <v>0</v>
      </c>
      <c r="M370" s="398">
        <v>1</v>
      </c>
      <c r="N370" s="399">
        <v>0</v>
      </c>
      <c r="O370" s="399">
        <v>4</v>
      </c>
      <c r="P370" s="394">
        <f t="shared" si="51"/>
        <v>178</v>
      </c>
      <c r="Q370" s="395">
        <f t="shared" si="52"/>
        <v>10</v>
      </c>
      <c r="R370" s="394">
        <f t="shared" si="54"/>
        <v>188</v>
      </c>
      <c r="S370" s="400">
        <v>0</v>
      </c>
      <c r="T370" s="400">
        <v>0</v>
      </c>
      <c r="U370" s="397">
        <f t="shared" si="53"/>
        <v>0</v>
      </c>
    </row>
    <row r="371" spans="1:21" ht="22.5" hidden="1" outlineLevel="1">
      <c r="A371" s="683"/>
      <c r="B371" s="690"/>
      <c r="C371" s="469" t="s">
        <v>487</v>
      </c>
      <c r="D371" s="398">
        <v>6</v>
      </c>
      <c r="E371" s="399">
        <v>0</v>
      </c>
      <c r="F371" s="399">
        <v>2</v>
      </c>
      <c r="G371" s="399">
        <v>3</v>
      </c>
      <c r="H371" s="399">
        <v>0</v>
      </c>
      <c r="I371" s="398">
        <v>5</v>
      </c>
      <c r="J371" s="399">
        <v>0</v>
      </c>
      <c r="K371" s="399">
        <v>1</v>
      </c>
      <c r="L371" s="399">
        <v>0</v>
      </c>
      <c r="M371" s="399">
        <v>0</v>
      </c>
      <c r="N371" s="399">
        <v>0</v>
      </c>
      <c r="O371" s="399">
        <v>1</v>
      </c>
      <c r="P371" s="394">
        <f t="shared" si="51"/>
        <v>16</v>
      </c>
      <c r="Q371" s="395">
        <f t="shared" si="52"/>
        <v>2</v>
      </c>
      <c r="R371" s="394">
        <f t="shared" si="54"/>
        <v>18</v>
      </c>
      <c r="S371" s="400">
        <v>0</v>
      </c>
      <c r="T371" s="400">
        <v>0</v>
      </c>
      <c r="U371" s="397">
        <f t="shared" si="53"/>
        <v>0</v>
      </c>
    </row>
    <row r="372" spans="1:21" hidden="1" outlineLevel="1">
      <c r="A372" s="683"/>
      <c r="B372" s="690" t="s">
        <v>488</v>
      </c>
      <c r="C372" s="469" t="s">
        <v>489</v>
      </c>
      <c r="D372" s="398">
        <v>35</v>
      </c>
      <c r="E372" s="398">
        <v>1</v>
      </c>
      <c r="F372" s="398">
        <v>2</v>
      </c>
      <c r="G372" s="398">
        <v>7</v>
      </c>
      <c r="H372" s="398">
        <v>2</v>
      </c>
      <c r="I372" s="398">
        <v>26</v>
      </c>
      <c r="J372" s="398">
        <v>1</v>
      </c>
      <c r="K372" s="399">
        <v>0</v>
      </c>
      <c r="L372" s="398">
        <v>0</v>
      </c>
      <c r="M372" s="398">
        <v>0</v>
      </c>
      <c r="N372" s="399">
        <v>0</v>
      </c>
      <c r="O372" s="398">
        <v>0</v>
      </c>
      <c r="P372" s="394">
        <f t="shared" si="51"/>
        <v>73</v>
      </c>
      <c r="Q372" s="395">
        <f t="shared" si="52"/>
        <v>1</v>
      </c>
      <c r="R372" s="394">
        <f t="shared" si="54"/>
        <v>74</v>
      </c>
      <c r="S372" s="400">
        <v>0</v>
      </c>
      <c r="T372" s="400">
        <v>0</v>
      </c>
      <c r="U372" s="397">
        <f t="shared" si="53"/>
        <v>0</v>
      </c>
    </row>
    <row r="373" spans="1:21" ht="22.5" hidden="1" outlineLevel="1">
      <c r="A373" s="683"/>
      <c r="B373" s="690"/>
      <c r="C373" s="469" t="s">
        <v>490</v>
      </c>
      <c r="D373" s="398">
        <v>204</v>
      </c>
      <c r="E373" s="398">
        <v>9</v>
      </c>
      <c r="F373" s="398">
        <v>9</v>
      </c>
      <c r="G373" s="398">
        <v>11</v>
      </c>
      <c r="H373" s="398">
        <v>11</v>
      </c>
      <c r="I373" s="398">
        <v>100</v>
      </c>
      <c r="J373" s="398">
        <v>99</v>
      </c>
      <c r="K373" s="399">
        <v>0</v>
      </c>
      <c r="L373" s="398">
        <v>0</v>
      </c>
      <c r="M373" s="398">
        <v>4</v>
      </c>
      <c r="N373" s="399">
        <v>0</v>
      </c>
      <c r="O373" s="398">
        <v>6</v>
      </c>
      <c r="P373" s="394">
        <f t="shared" si="51"/>
        <v>344</v>
      </c>
      <c r="Q373" s="395">
        <f t="shared" si="52"/>
        <v>109</v>
      </c>
      <c r="R373" s="394">
        <f t="shared" si="54"/>
        <v>453</v>
      </c>
      <c r="S373" s="400">
        <v>0</v>
      </c>
      <c r="T373" s="400">
        <v>0</v>
      </c>
      <c r="U373" s="397">
        <f t="shared" si="53"/>
        <v>0</v>
      </c>
    </row>
    <row r="374" spans="1:21" ht="14.1" customHeight="1" collapsed="1">
      <c r="A374" s="682" t="s">
        <v>491</v>
      </c>
      <c r="B374" s="682"/>
      <c r="C374" s="682"/>
      <c r="D374" s="248">
        <f t="shared" ref="D374:T374" si="59">+D375+D376</f>
        <v>37</v>
      </c>
      <c r="E374" s="248">
        <f t="shared" si="59"/>
        <v>0</v>
      </c>
      <c r="F374" s="248">
        <f t="shared" si="59"/>
        <v>0</v>
      </c>
      <c r="G374" s="248">
        <f t="shared" si="59"/>
        <v>1</v>
      </c>
      <c r="H374" s="248">
        <f t="shared" si="59"/>
        <v>0</v>
      </c>
      <c r="I374" s="248">
        <f t="shared" si="59"/>
        <v>7</v>
      </c>
      <c r="J374" s="248">
        <f t="shared" si="59"/>
        <v>0</v>
      </c>
      <c r="K374" s="248">
        <f t="shared" si="59"/>
        <v>0</v>
      </c>
      <c r="L374" s="248">
        <f t="shared" si="59"/>
        <v>0</v>
      </c>
      <c r="M374" s="248">
        <f t="shared" si="59"/>
        <v>0</v>
      </c>
      <c r="N374" s="248">
        <f t="shared" si="59"/>
        <v>0</v>
      </c>
      <c r="O374" s="248">
        <f t="shared" si="59"/>
        <v>0</v>
      </c>
      <c r="P374" s="249">
        <f t="shared" si="51"/>
        <v>45</v>
      </c>
      <c r="Q374" s="249">
        <f t="shared" si="52"/>
        <v>0</v>
      </c>
      <c r="R374" s="249">
        <f t="shared" si="54"/>
        <v>45</v>
      </c>
      <c r="S374" s="249">
        <f t="shared" si="59"/>
        <v>0</v>
      </c>
      <c r="T374" s="249">
        <f t="shared" si="59"/>
        <v>0</v>
      </c>
      <c r="U374" s="249">
        <f t="shared" si="53"/>
        <v>0</v>
      </c>
    </row>
    <row r="375" spans="1:21" ht="22.5" hidden="1" outlineLevel="1">
      <c r="A375" s="683" t="s">
        <v>491</v>
      </c>
      <c r="B375" s="690" t="s">
        <v>492</v>
      </c>
      <c r="C375" s="469" t="s">
        <v>492</v>
      </c>
      <c r="D375" s="398">
        <v>37</v>
      </c>
      <c r="E375" s="398">
        <v>0</v>
      </c>
      <c r="F375" s="399">
        <v>0</v>
      </c>
      <c r="G375" s="399">
        <v>1</v>
      </c>
      <c r="H375" s="399">
        <v>0</v>
      </c>
      <c r="I375" s="398">
        <v>7</v>
      </c>
      <c r="J375" s="399">
        <v>0</v>
      </c>
      <c r="K375" s="399">
        <v>0</v>
      </c>
      <c r="L375" s="399">
        <v>0</v>
      </c>
      <c r="M375" s="399">
        <v>0</v>
      </c>
      <c r="N375" s="399">
        <v>0</v>
      </c>
      <c r="O375" s="398">
        <v>0</v>
      </c>
      <c r="P375" s="394">
        <f t="shared" si="51"/>
        <v>45</v>
      </c>
      <c r="Q375" s="395">
        <f t="shared" si="52"/>
        <v>0</v>
      </c>
      <c r="R375" s="394">
        <f t="shared" si="54"/>
        <v>45</v>
      </c>
      <c r="S375" s="400">
        <v>0</v>
      </c>
      <c r="T375" s="400">
        <v>0</v>
      </c>
      <c r="U375" s="397">
        <f t="shared" si="53"/>
        <v>0</v>
      </c>
    </row>
    <row r="376" spans="1:21" hidden="1" outlineLevel="1">
      <c r="A376" s="683"/>
      <c r="B376" s="690"/>
      <c r="C376" s="469" t="s">
        <v>493</v>
      </c>
      <c r="D376" s="399">
        <v>0</v>
      </c>
      <c r="E376" s="399">
        <v>0</v>
      </c>
      <c r="F376" s="399">
        <v>0</v>
      </c>
      <c r="G376" s="399">
        <v>0</v>
      </c>
      <c r="H376" s="399">
        <v>0</v>
      </c>
      <c r="I376" s="399">
        <v>0</v>
      </c>
      <c r="J376" s="399">
        <v>0</v>
      </c>
      <c r="K376" s="399">
        <v>0</v>
      </c>
      <c r="L376" s="399">
        <v>0</v>
      </c>
      <c r="M376" s="399">
        <v>0</v>
      </c>
      <c r="N376" s="399">
        <v>0</v>
      </c>
      <c r="O376" s="399">
        <v>0</v>
      </c>
      <c r="P376" s="394">
        <f t="shared" si="51"/>
        <v>0</v>
      </c>
      <c r="Q376" s="395">
        <f t="shared" si="52"/>
        <v>0</v>
      </c>
      <c r="R376" s="394">
        <f t="shared" si="54"/>
        <v>0</v>
      </c>
      <c r="S376" s="400">
        <v>0</v>
      </c>
      <c r="T376" s="400">
        <v>0</v>
      </c>
      <c r="U376" s="397">
        <f t="shared" si="53"/>
        <v>0</v>
      </c>
    </row>
    <row r="377" spans="1:21" ht="14.1" customHeight="1" collapsed="1">
      <c r="A377" s="682" t="s">
        <v>494</v>
      </c>
      <c r="B377" s="682"/>
      <c r="C377" s="682"/>
      <c r="D377" s="248">
        <f t="shared" ref="D377:T377" si="60">+D378+D379</f>
        <v>8223</v>
      </c>
      <c r="E377" s="248">
        <f t="shared" si="60"/>
        <v>124</v>
      </c>
      <c r="F377" s="248">
        <f t="shared" si="60"/>
        <v>253</v>
      </c>
      <c r="G377" s="248">
        <f t="shared" si="60"/>
        <v>445</v>
      </c>
      <c r="H377" s="248">
        <f t="shared" si="60"/>
        <v>118</v>
      </c>
      <c r="I377" s="248">
        <f t="shared" si="60"/>
        <v>4310</v>
      </c>
      <c r="J377" s="248">
        <f t="shared" si="60"/>
        <v>25</v>
      </c>
      <c r="K377" s="248">
        <f t="shared" si="60"/>
        <v>0</v>
      </c>
      <c r="L377" s="248">
        <f t="shared" si="60"/>
        <v>2</v>
      </c>
      <c r="M377" s="248">
        <f t="shared" si="60"/>
        <v>2</v>
      </c>
      <c r="N377" s="248">
        <f t="shared" si="60"/>
        <v>0</v>
      </c>
      <c r="O377" s="248">
        <f t="shared" si="60"/>
        <v>6</v>
      </c>
      <c r="P377" s="249">
        <f t="shared" si="51"/>
        <v>13473</v>
      </c>
      <c r="Q377" s="249">
        <f t="shared" si="52"/>
        <v>35</v>
      </c>
      <c r="R377" s="249">
        <f t="shared" si="54"/>
        <v>13508</v>
      </c>
      <c r="S377" s="249">
        <f t="shared" si="60"/>
        <v>5</v>
      </c>
      <c r="T377" s="249">
        <f t="shared" si="60"/>
        <v>0</v>
      </c>
      <c r="U377" s="249">
        <f t="shared" si="53"/>
        <v>5</v>
      </c>
    </row>
    <row r="378" spans="1:21" ht="22.5" hidden="1" outlineLevel="1">
      <c r="A378" s="683" t="s">
        <v>494</v>
      </c>
      <c r="B378" s="469" t="s">
        <v>495</v>
      </c>
      <c r="C378" s="469" t="s">
        <v>496</v>
      </c>
      <c r="D378" s="398">
        <v>126</v>
      </c>
      <c r="E378" s="399">
        <v>1</v>
      </c>
      <c r="F378" s="399">
        <v>4</v>
      </c>
      <c r="G378" s="399">
        <v>7</v>
      </c>
      <c r="H378" s="399">
        <v>2</v>
      </c>
      <c r="I378" s="398">
        <v>40</v>
      </c>
      <c r="J378" s="398">
        <v>7</v>
      </c>
      <c r="K378" s="399">
        <v>0</v>
      </c>
      <c r="L378" s="399">
        <v>0</v>
      </c>
      <c r="M378" s="399">
        <v>0</v>
      </c>
      <c r="N378" s="399">
        <v>0</v>
      </c>
      <c r="O378" s="399">
        <v>0</v>
      </c>
      <c r="P378" s="394">
        <f t="shared" si="51"/>
        <v>180</v>
      </c>
      <c r="Q378" s="395">
        <f t="shared" si="52"/>
        <v>7</v>
      </c>
      <c r="R378" s="394">
        <f t="shared" si="54"/>
        <v>187</v>
      </c>
      <c r="S378" s="400">
        <v>0</v>
      </c>
      <c r="T378" s="400">
        <v>0</v>
      </c>
      <c r="U378" s="397">
        <f t="shared" si="53"/>
        <v>0</v>
      </c>
    </row>
    <row r="379" spans="1:21" ht="45" hidden="1" outlineLevel="1">
      <c r="A379" s="683"/>
      <c r="B379" s="469" t="s">
        <v>497</v>
      </c>
      <c r="C379" s="469" t="s">
        <v>498</v>
      </c>
      <c r="D379" s="398">
        <v>8097</v>
      </c>
      <c r="E379" s="398">
        <v>123</v>
      </c>
      <c r="F379" s="398">
        <v>249</v>
      </c>
      <c r="G379" s="398">
        <v>438</v>
      </c>
      <c r="H379" s="398">
        <v>116</v>
      </c>
      <c r="I379" s="398">
        <v>4270</v>
      </c>
      <c r="J379" s="398">
        <v>18</v>
      </c>
      <c r="K379" s="398">
        <v>0</v>
      </c>
      <c r="L379" s="399">
        <v>2</v>
      </c>
      <c r="M379" s="399">
        <v>2</v>
      </c>
      <c r="N379" s="398">
        <v>0</v>
      </c>
      <c r="O379" s="398">
        <v>6</v>
      </c>
      <c r="P379" s="394">
        <f t="shared" si="51"/>
        <v>13293</v>
      </c>
      <c r="Q379" s="395">
        <f t="shared" si="52"/>
        <v>28</v>
      </c>
      <c r="R379" s="394">
        <f t="shared" si="54"/>
        <v>13321</v>
      </c>
      <c r="S379" s="400">
        <v>5</v>
      </c>
      <c r="T379" s="400">
        <v>0</v>
      </c>
      <c r="U379" s="397">
        <f t="shared" si="53"/>
        <v>5</v>
      </c>
    </row>
    <row r="380" spans="1:21" ht="14.1" customHeight="1" collapsed="1">
      <c r="A380" s="682" t="s">
        <v>499</v>
      </c>
      <c r="B380" s="682"/>
      <c r="C380" s="682"/>
      <c r="D380" s="248">
        <f t="shared" ref="D380:T380" si="61">SUM(D381:D390)</f>
        <v>4861</v>
      </c>
      <c r="E380" s="248">
        <f t="shared" si="61"/>
        <v>107</v>
      </c>
      <c r="F380" s="248">
        <f t="shared" si="61"/>
        <v>209</v>
      </c>
      <c r="G380" s="248">
        <f t="shared" si="61"/>
        <v>266</v>
      </c>
      <c r="H380" s="248">
        <f t="shared" si="61"/>
        <v>66</v>
      </c>
      <c r="I380" s="248">
        <f t="shared" si="61"/>
        <v>2144</v>
      </c>
      <c r="J380" s="248">
        <f t="shared" si="61"/>
        <v>18</v>
      </c>
      <c r="K380" s="248">
        <f t="shared" si="61"/>
        <v>0</v>
      </c>
      <c r="L380" s="248">
        <f t="shared" si="61"/>
        <v>0</v>
      </c>
      <c r="M380" s="248">
        <f t="shared" si="61"/>
        <v>1</v>
      </c>
      <c r="N380" s="248">
        <f t="shared" si="61"/>
        <v>0</v>
      </c>
      <c r="O380" s="248">
        <f t="shared" si="61"/>
        <v>3</v>
      </c>
      <c r="P380" s="249">
        <f t="shared" si="51"/>
        <v>7653</v>
      </c>
      <c r="Q380" s="249">
        <f t="shared" si="52"/>
        <v>22</v>
      </c>
      <c r="R380" s="249">
        <f t="shared" si="54"/>
        <v>7675</v>
      </c>
      <c r="S380" s="249">
        <f t="shared" si="61"/>
        <v>2</v>
      </c>
      <c r="T380" s="249">
        <f t="shared" si="61"/>
        <v>0</v>
      </c>
      <c r="U380" s="249">
        <f t="shared" si="53"/>
        <v>2</v>
      </c>
    </row>
    <row r="381" spans="1:21" hidden="1" outlineLevel="1">
      <c r="A381" s="683" t="s">
        <v>499</v>
      </c>
      <c r="B381" s="690" t="s">
        <v>500</v>
      </c>
      <c r="C381" s="469" t="s">
        <v>501</v>
      </c>
      <c r="D381" s="398">
        <v>819</v>
      </c>
      <c r="E381" s="398">
        <v>32</v>
      </c>
      <c r="F381" s="398">
        <v>29</v>
      </c>
      <c r="G381" s="398">
        <v>50</v>
      </c>
      <c r="H381" s="398">
        <v>6</v>
      </c>
      <c r="I381" s="398">
        <v>414</v>
      </c>
      <c r="J381" s="398">
        <v>1</v>
      </c>
      <c r="K381" s="399">
        <v>0</v>
      </c>
      <c r="L381" s="399">
        <v>0</v>
      </c>
      <c r="M381" s="399">
        <v>0</v>
      </c>
      <c r="N381" s="399">
        <v>0</v>
      </c>
      <c r="O381" s="399">
        <v>1</v>
      </c>
      <c r="P381" s="394">
        <f t="shared" si="51"/>
        <v>1350</v>
      </c>
      <c r="Q381" s="395">
        <f t="shared" si="52"/>
        <v>2</v>
      </c>
      <c r="R381" s="394">
        <f t="shared" si="54"/>
        <v>1352</v>
      </c>
      <c r="S381" s="400">
        <v>0</v>
      </c>
      <c r="T381" s="400">
        <v>0</v>
      </c>
      <c r="U381" s="397">
        <f t="shared" si="53"/>
        <v>0</v>
      </c>
    </row>
    <row r="382" spans="1:21" ht="22.5" hidden="1" outlineLevel="1">
      <c r="A382" s="683"/>
      <c r="B382" s="690"/>
      <c r="C382" s="469" t="s">
        <v>502</v>
      </c>
      <c r="D382" s="398">
        <v>493</v>
      </c>
      <c r="E382" s="398">
        <v>11</v>
      </c>
      <c r="F382" s="398">
        <v>25</v>
      </c>
      <c r="G382" s="398">
        <v>25</v>
      </c>
      <c r="H382" s="398">
        <v>9</v>
      </c>
      <c r="I382" s="398">
        <v>214</v>
      </c>
      <c r="J382" s="399">
        <v>0</v>
      </c>
      <c r="K382" s="399">
        <v>0</v>
      </c>
      <c r="L382" s="399">
        <v>0</v>
      </c>
      <c r="M382" s="399">
        <v>0</v>
      </c>
      <c r="N382" s="399">
        <v>0</v>
      </c>
      <c r="O382" s="399">
        <v>0</v>
      </c>
      <c r="P382" s="394">
        <f t="shared" si="51"/>
        <v>777</v>
      </c>
      <c r="Q382" s="395">
        <f t="shared" si="52"/>
        <v>0</v>
      </c>
      <c r="R382" s="394">
        <f t="shared" si="54"/>
        <v>777</v>
      </c>
      <c r="S382" s="400">
        <v>0</v>
      </c>
      <c r="T382" s="400">
        <v>0</v>
      </c>
      <c r="U382" s="397">
        <f t="shared" si="53"/>
        <v>0</v>
      </c>
    </row>
    <row r="383" spans="1:21" hidden="1" outlineLevel="1">
      <c r="A383" s="683"/>
      <c r="B383" s="690"/>
      <c r="C383" s="469" t="s">
        <v>503</v>
      </c>
      <c r="D383" s="398">
        <v>655</v>
      </c>
      <c r="E383" s="398">
        <v>11</v>
      </c>
      <c r="F383" s="398">
        <v>20</v>
      </c>
      <c r="G383" s="398">
        <v>37</v>
      </c>
      <c r="H383" s="398">
        <v>5</v>
      </c>
      <c r="I383" s="398">
        <v>262</v>
      </c>
      <c r="J383" s="398">
        <v>4</v>
      </c>
      <c r="K383" s="399">
        <v>0</v>
      </c>
      <c r="L383" s="399">
        <v>0</v>
      </c>
      <c r="M383" s="399">
        <v>0</v>
      </c>
      <c r="N383" s="399">
        <v>0</v>
      </c>
      <c r="O383" s="398">
        <v>1</v>
      </c>
      <c r="P383" s="394">
        <f t="shared" si="51"/>
        <v>990</v>
      </c>
      <c r="Q383" s="395">
        <f t="shared" si="52"/>
        <v>5</v>
      </c>
      <c r="R383" s="394">
        <f t="shared" si="54"/>
        <v>995</v>
      </c>
      <c r="S383" s="400">
        <v>0</v>
      </c>
      <c r="T383" s="400">
        <v>0</v>
      </c>
      <c r="U383" s="397">
        <f t="shared" si="53"/>
        <v>0</v>
      </c>
    </row>
    <row r="384" spans="1:21" hidden="1" outlineLevel="1">
      <c r="A384" s="683"/>
      <c r="B384" s="690"/>
      <c r="C384" s="469" t="s">
        <v>504</v>
      </c>
      <c r="D384" s="398">
        <v>9</v>
      </c>
      <c r="E384" s="398">
        <v>0</v>
      </c>
      <c r="F384" s="398">
        <v>0</v>
      </c>
      <c r="G384" s="398">
        <v>0</v>
      </c>
      <c r="H384" s="398">
        <v>0</v>
      </c>
      <c r="I384" s="398">
        <v>5</v>
      </c>
      <c r="J384" s="399">
        <v>0</v>
      </c>
      <c r="K384" s="399">
        <v>0</v>
      </c>
      <c r="L384" s="399">
        <v>0</v>
      </c>
      <c r="M384" s="399">
        <v>0</v>
      </c>
      <c r="N384" s="399">
        <v>0</v>
      </c>
      <c r="O384" s="399">
        <v>0</v>
      </c>
      <c r="P384" s="394">
        <f t="shared" si="51"/>
        <v>14</v>
      </c>
      <c r="Q384" s="395">
        <f t="shared" si="52"/>
        <v>0</v>
      </c>
      <c r="R384" s="394">
        <f t="shared" si="54"/>
        <v>14</v>
      </c>
      <c r="S384" s="400">
        <v>0</v>
      </c>
      <c r="T384" s="400">
        <v>0</v>
      </c>
      <c r="U384" s="397">
        <f t="shared" si="53"/>
        <v>0</v>
      </c>
    </row>
    <row r="385" spans="1:21" hidden="1" outlineLevel="1">
      <c r="A385" s="683"/>
      <c r="B385" s="690" t="s">
        <v>505</v>
      </c>
      <c r="C385" s="469" t="s">
        <v>506</v>
      </c>
      <c r="D385" s="398">
        <v>500</v>
      </c>
      <c r="E385" s="398">
        <v>8</v>
      </c>
      <c r="F385" s="398">
        <v>17</v>
      </c>
      <c r="G385" s="398">
        <v>29</v>
      </c>
      <c r="H385" s="398">
        <v>9</v>
      </c>
      <c r="I385" s="398">
        <v>243</v>
      </c>
      <c r="J385" s="398">
        <v>1</v>
      </c>
      <c r="K385" s="399">
        <v>0</v>
      </c>
      <c r="L385" s="399">
        <v>0</v>
      </c>
      <c r="M385" s="399">
        <v>0</v>
      </c>
      <c r="N385" s="399">
        <v>0</v>
      </c>
      <c r="O385" s="398">
        <v>0</v>
      </c>
      <c r="P385" s="394">
        <f t="shared" si="51"/>
        <v>806</v>
      </c>
      <c r="Q385" s="395">
        <f t="shared" si="52"/>
        <v>1</v>
      </c>
      <c r="R385" s="394">
        <f t="shared" si="54"/>
        <v>807</v>
      </c>
      <c r="S385" s="400">
        <v>2</v>
      </c>
      <c r="T385" s="400">
        <v>0</v>
      </c>
      <c r="U385" s="397">
        <f t="shared" si="53"/>
        <v>2</v>
      </c>
    </row>
    <row r="386" spans="1:21" ht="22.5" hidden="1" outlineLevel="1">
      <c r="A386" s="683"/>
      <c r="B386" s="690"/>
      <c r="C386" s="469" t="s">
        <v>507</v>
      </c>
      <c r="D386" s="398">
        <v>911</v>
      </c>
      <c r="E386" s="398">
        <v>22</v>
      </c>
      <c r="F386" s="398">
        <v>46</v>
      </c>
      <c r="G386" s="398">
        <v>35</v>
      </c>
      <c r="H386" s="398">
        <v>16</v>
      </c>
      <c r="I386" s="398">
        <v>372</v>
      </c>
      <c r="J386" s="399">
        <v>7</v>
      </c>
      <c r="K386" s="399">
        <v>0</v>
      </c>
      <c r="L386" s="399">
        <v>0</v>
      </c>
      <c r="M386" s="399">
        <v>1</v>
      </c>
      <c r="N386" s="399">
        <v>0</v>
      </c>
      <c r="O386" s="399">
        <v>1</v>
      </c>
      <c r="P386" s="394">
        <f t="shared" si="51"/>
        <v>1402</v>
      </c>
      <c r="Q386" s="395">
        <f t="shared" si="52"/>
        <v>9</v>
      </c>
      <c r="R386" s="394">
        <f t="shared" si="54"/>
        <v>1411</v>
      </c>
      <c r="S386" s="400">
        <v>0</v>
      </c>
      <c r="T386" s="400">
        <v>0</v>
      </c>
      <c r="U386" s="397">
        <f t="shared" si="53"/>
        <v>0</v>
      </c>
    </row>
    <row r="387" spans="1:21" ht="22.5" hidden="1" outlineLevel="1">
      <c r="A387" s="683"/>
      <c r="B387" s="690"/>
      <c r="C387" s="469" t="s">
        <v>508</v>
      </c>
      <c r="D387" s="398">
        <v>1</v>
      </c>
      <c r="E387" s="399">
        <v>0</v>
      </c>
      <c r="F387" s="399">
        <v>0</v>
      </c>
      <c r="G387" s="399">
        <v>0</v>
      </c>
      <c r="H387" s="399">
        <v>0</v>
      </c>
      <c r="I387" s="398">
        <v>1</v>
      </c>
      <c r="J387" s="399">
        <v>0</v>
      </c>
      <c r="K387" s="399">
        <v>0</v>
      </c>
      <c r="L387" s="399">
        <v>0</v>
      </c>
      <c r="M387" s="399">
        <v>0</v>
      </c>
      <c r="N387" s="399">
        <v>0</v>
      </c>
      <c r="O387" s="399">
        <v>0</v>
      </c>
      <c r="P387" s="394">
        <f t="shared" si="51"/>
        <v>2</v>
      </c>
      <c r="Q387" s="395">
        <f t="shared" si="52"/>
        <v>0</v>
      </c>
      <c r="R387" s="394">
        <f t="shared" si="54"/>
        <v>2</v>
      </c>
      <c r="S387" s="400">
        <v>0</v>
      </c>
      <c r="T387" s="400">
        <v>0</v>
      </c>
      <c r="U387" s="397">
        <f t="shared" si="53"/>
        <v>0</v>
      </c>
    </row>
    <row r="388" spans="1:21" hidden="1" outlineLevel="1">
      <c r="A388" s="683"/>
      <c r="B388" s="690" t="s">
        <v>509</v>
      </c>
      <c r="C388" s="469" t="s">
        <v>510</v>
      </c>
      <c r="D388" s="398">
        <v>650</v>
      </c>
      <c r="E388" s="398">
        <v>9</v>
      </c>
      <c r="F388" s="398">
        <v>31</v>
      </c>
      <c r="G388" s="398">
        <v>42</v>
      </c>
      <c r="H388" s="398">
        <v>14</v>
      </c>
      <c r="I388" s="398">
        <v>233</v>
      </c>
      <c r="J388" s="399">
        <v>1</v>
      </c>
      <c r="K388" s="399">
        <v>0</v>
      </c>
      <c r="L388" s="399">
        <v>0</v>
      </c>
      <c r="M388" s="399">
        <v>0</v>
      </c>
      <c r="N388" s="399">
        <v>0</v>
      </c>
      <c r="O388" s="398">
        <v>0</v>
      </c>
      <c r="P388" s="394">
        <f t="shared" si="51"/>
        <v>979</v>
      </c>
      <c r="Q388" s="395">
        <f t="shared" si="52"/>
        <v>1</v>
      </c>
      <c r="R388" s="394">
        <f t="shared" si="54"/>
        <v>980</v>
      </c>
      <c r="S388" s="400">
        <v>0</v>
      </c>
      <c r="T388" s="400">
        <v>0</v>
      </c>
      <c r="U388" s="397">
        <f t="shared" si="53"/>
        <v>0</v>
      </c>
    </row>
    <row r="389" spans="1:21" ht="22.5" hidden="1" outlineLevel="1">
      <c r="A389" s="683"/>
      <c r="B389" s="690"/>
      <c r="C389" s="469" t="s">
        <v>511</v>
      </c>
      <c r="D389" s="398">
        <v>4</v>
      </c>
      <c r="E389" s="398">
        <v>0</v>
      </c>
      <c r="F389" s="398">
        <v>0</v>
      </c>
      <c r="G389" s="398">
        <v>2</v>
      </c>
      <c r="H389" s="398">
        <v>0</v>
      </c>
      <c r="I389" s="398">
        <v>9</v>
      </c>
      <c r="J389" s="399">
        <v>0</v>
      </c>
      <c r="K389" s="399">
        <v>0</v>
      </c>
      <c r="L389" s="399">
        <v>0</v>
      </c>
      <c r="M389" s="399">
        <v>0</v>
      </c>
      <c r="N389" s="399">
        <v>0</v>
      </c>
      <c r="O389" s="399">
        <v>0</v>
      </c>
      <c r="P389" s="394">
        <f t="shared" si="51"/>
        <v>15</v>
      </c>
      <c r="Q389" s="395">
        <f t="shared" si="52"/>
        <v>0</v>
      </c>
      <c r="R389" s="394">
        <f t="shared" si="54"/>
        <v>15</v>
      </c>
      <c r="S389" s="400">
        <v>0</v>
      </c>
      <c r="T389" s="400">
        <v>0</v>
      </c>
      <c r="U389" s="397">
        <f t="shared" si="53"/>
        <v>0</v>
      </c>
    </row>
    <row r="390" spans="1:21" ht="22.5" hidden="1" outlineLevel="1">
      <c r="A390" s="683"/>
      <c r="B390" s="690"/>
      <c r="C390" s="469" t="s">
        <v>512</v>
      </c>
      <c r="D390" s="398">
        <v>819</v>
      </c>
      <c r="E390" s="398">
        <v>14</v>
      </c>
      <c r="F390" s="398">
        <v>41</v>
      </c>
      <c r="G390" s="398">
        <v>46</v>
      </c>
      <c r="H390" s="398">
        <v>7</v>
      </c>
      <c r="I390" s="398">
        <v>391</v>
      </c>
      <c r="J390" s="399">
        <v>4</v>
      </c>
      <c r="K390" s="399">
        <v>0</v>
      </c>
      <c r="L390" s="399">
        <v>0</v>
      </c>
      <c r="M390" s="399">
        <v>0</v>
      </c>
      <c r="N390" s="399">
        <v>0</v>
      </c>
      <c r="O390" s="399">
        <v>0</v>
      </c>
      <c r="P390" s="394">
        <f t="shared" si="51"/>
        <v>1318</v>
      </c>
      <c r="Q390" s="395">
        <f t="shared" si="52"/>
        <v>4</v>
      </c>
      <c r="R390" s="394">
        <f t="shared" si="54"/>
        <v>1322</v>
      </c>
      <c r="S390" s="400">
        <v>0</v>
      </c>
      <c r="T390" s="400">
        <v>0</v>
      </c>
      <c r="U390" s="397">
        <f t="shared" si="53"/>
        <v>0</v>
      </c>
    </row>
    <row r="391" spans="1:21" ht="14.1" customHeight="1" collapsed="1">
      <c r="A391" s="682" t="s">
        <v>513</v>
      </c>
      <c r="B391" s="682"/>
      <c r="C391" s="682"/>
      <c r="D391" s="248">
        <f t="shared" ref="D391:T391" si="62">SUM(D392:D405)</f>
        <v>5069</v>
      </c>
      <c r="E391" s="248">
        <f t="shared" si="62"/>
        <v>112</v>
      </c>
      <c r="F391" s="248">
        <f t="shared" si="62"/>
        <v>218</v>
      </c>
      <c r="G391" s="248">
        <f t="shared" si="62"/>
        <v>308</v>
      </c>
      <c r="H391" s="248">
        <f t="shared" si="62"/>
        <v>69</v>
      </c>
      <c r="I391" s="248">
        <f t="shared" si="62"/>
        <v>2689</v>
      </c>
      <c r="J391" s="248">
        <f t="shared" si="62"/>
        <v>28</v>
      </c>
      <c r="K391" s="248">
        <f t="shared" si="62"/>
        <v>0</v>
      </c>
      <c r="L391" s="248">
        <f t="shared" si="62"/>
        <v>5</v>
      </c>
      <c r="M391" s="248">
        <f t="shared" si="62"/>
        <v>2</v>
      </c>
      <c r="N391" s="248">
        <f t="shared" si="62"/>
        <v>2</v>
      </c>
      <c r="O391" s="248">
        <f t="shared" si="62"/>
        <v>14</v>
      </c>
      <c r="P391" s="249">
        <f t="shared" ref="P391:P454" si="63">SUM(D391:I391)</f>
        <v>8465</v>
      </c>
      <c r="Q391" s="249">
        <f t="shared" ref="Q391:Q454" si="64">SUM(J391:O391)</f>
        <v>51</v>
      </c>
      <c r="R391" s="249">
        <f t="shared" si="54"/>
        <v>8516</v>
      </c>
      <c r="S391" s="249">
        <f t="shared" si="62"/>
        <v>6</v>
      </c>
      <c r="T391" s="249">
        <f t="shared" si="62"/>
        <v>0</v>
      </c>
      <c r="U391" s="249">
        <f t="shared" ref="U391:U454" si="65">+T391+S391</f>
        <v>6</v>
      </c>
    </row>
    <row r="392" spans="1:21" hidden="1" outlineLevel="1">
      <c r="A392" s="683" t="s">
        <v>513</v>
      </c>
      <c r="B392" s="690" t="s">
        <v>514</v>
      </c>
      <c r="C392" s="469" t="s">
        <v>515</v>
      </c>
      <c r="D392" s="398">
        <v>79</v>
      </c>
      <c r="E392" s="398">
        <v>2</v>
      </c>
      <c r="F392" s="398">
        <v>5</v>
      </c>
      <c r="G392" s="398">
        <v>1</v>
      </c>
      <c r="H392" s="398">
        <v>2</v>
      </c>
      <c r="I392" s="398">
        <v>38</v>
      </c>
      <c r="J392" s="399">
        <v>0</v>
      </c>
      <c r="K392" s="399">
        <v>0</v>
      </c>
      <c r="L392" s="399">
        <v>0</v>
      </c>
      <c r="M392" s="399">
        <v>0</v>
      </c>
      <c r="N392" s="399">
        <v>0</v>
      </c>
      <c r="O392" s="399">
        <v>0</v>
      </c>
      <c r="P392" s="394">
        <f t="shared" si="63"/>
        <v>127</v>
      </c>
      <c r="Q392" s="395">
        <f t="shared" si="64"/>
        <v>0</v>
      </c>
      <c r="R392" s="394">
        <f t="shared" ref="R392:R433" si="66">+Q392+P392</f>
        <v>127</v>
      </c>
      <c r="S392" s="400">
        <v>0</v>
      </c>
      <c r="T392" s="400">
        <v>0</v>
      </c>
      <c r="U392" s="397">
        <f t="shared" si="65"/>
        <v>0</v>
      </c>
    </row>
    <row r="393" spans="1:21" hidden="1" outlineLevel="1">
      <c r="A393" s="683"/>
      <c r="B393" s="690"/>
      <c r="C393" s="469" t="s">
        <v>516</v>
      </c>
      <c r="D393" s="398">
        <v>810</v>
      </c>
      <c r="E393" s="398">
        <v>17</v>
      </c>
      <c r="F393" s="398">
        <v>26</v>
      </c>
      <c r="G393" s="398">
        <v>52</v>
      </c>
      <c r="H393" s="398">
        <v>14</v>
      </c>
      <c r="I393" s="398">
        <v>353</v>
      </c>
      <c r="J393" s="398">
        <v>1</v>
      </c>
      <c r="K393" s="399">
        <v>0</v>
      </c>
      <c r="L393" s="399">
        <v>0</v>
      </c>
      <c r="M393" s="399">
        <v>0</v>
      </c>
      <c r="N393" s="399">
        <v>0</v>
      </c>
      <c r="O393" s="399">
        <v>0</v>
      </c>
      <c r="P393" s="394">
        <f t="shared" si="63"/>
        <v>1272</v>
      </c>
      <c r="Q393" s="395">
        <f t="shared" si="64"/>
        <v>1</v>
      </c>
      <c r="R393" s="394">
        <f t="shared" si="66"/>
        <v>1273</v>
      </c>
      <c r="S393" s="400">
        <v>0</v>
      </c>
      <c r="T393" s="400">
        <v>0</v>
      </c>
      <c r="U393" s="397">
        <f t="shared" si="65"/>
        <v>0</v>
      </c>
    </row>
    <row r="394" spans="1:21" hidden="1" outlineLevel="1">
      <c r="A394" s="683"/>
      <c r="B394" s="690"/>
      <c r="C394" s="469" t="s">
        <v>517</v>
      </c>
      <c r="D394" s="398">
        <v>113</v>
      </c>
      <c r="E394" s="399">
        <v>2</v>
      </c>
      <c r="F394" s="399">
        <v>2</v>
      </c>
      <c r="G394" s="398">
        <v>3</v>
      </c>
      <c r="H394" s="399">
        <v>1</v>
      </c>
      <c r="I394" s="398">
        <v>56</v>
      </c>
      <c r="J394" s="399">
        <v>1</v>
      </c>
      <c r="K394" s="399">
        <v>0</v>
      </c>
      <c r="L394" s="399">
        <v>0</v>
      </c>
      <c r="M394" s="399">
        <v>0</v>
      </c>
      <c r="N394" s="399">
        <v>0</v>
      </c>
      <c r="O394" s="399">
        <v>0</v>
      </c>
      <c r="P394" s="394">
        <f t="shared" si="63"/>
        <v>177</v>
      </c>
      <c r="Q394" s="395">
        <f t="shared" si="64"/>
        <v>1</v>
      </c>
      <c r="R394" s="394">
        <f t="shared" si="66"/>
        <v>178</v>
      </c>
      <c r="S394" s="400">
        <v>0</v>
      </c>
      <c r="T394" s="400">
        <v>0</v>
      </c>
      <c r="U394" s="397">
        <f t="shared" si="65"/>
        <v>0</v>
      </c>
    </row>
    <row r="395" spans="1:21" hidden="1" outlineLevel="1">
      <c r="A395" s="683"/>
      <c r="B395" s="690" t="s">
        <v>518</v>
      </c>
      <c r="C395" s="469" t="s">
        <v>519</v>
      </c>
      <c r="D395" s="398">
        <v>756</v>
      </c>
      <c r="E395" s="398">
        <v>10</v>
      </c>
      <c r="F395" s="398">
        <v>34</v>
      </c>
      <c r="G395" s="398">
        <v>36</v>
      </c>
      <c r="H395" s="398">
        <v>13</v>
      </c>
      <c r="I395" s="398">
        <v>366</v>
      </c>
      <c r="J395" s="398">
        <v>9</v>
      </c>
      <c r="K395" s="399">
        <v>0</v>
      </c>
      <c r="L395" s="398">
        <v>0</v>
      </c>
      <c r="M395" s="398">
        <v>0</v>
      </c>
      <c r="N395" s="399">
        <v>0</v>
      </c>
      <c r="O395" s="398">
        <v>5</v>
      </c>
      <c r="P395" s="394">
        <f t="shared" si="63"/>
        <v>1215</v>
      </c>
      <c r="Q395" s="395">
        <f t="shared" si="64"/>
        <v>14</v>
      </c>
      <c r="R395" s="394">
        <f t="shared" si="66"/>
        <v>1229</v>
      </c>
      <c r="S395" s="400">
        <v>1</v>
      </c>
      <c r="T395" s="400">
        <v>0</v>
      </c>
      <c r="U395" s="397">
        <f t="shared" si="65"/>
        <v>1</v>
      </c>
    </row>
    <row r="396" spans="1:21" ht="22.5" hidden="1" outlineLevel="1">
      <c r="A396" s="683"/>
      <c r="B396" s="690"/>
      <c r="C396" s="469" t="s">
        <v>520</v>
      </c>
      <c r="D396" s="398">
        <v>395</v>
      </c>
      <c r="E396" s="398">
        <v>8</v>
      </c>
      <c r="F396" s="398">
        <v>16</v>
      </c>
      <c r="G396" s="398">
        <v>23</v>
      </c>
      <c r="H396" s="398">
        <v>5</v>
      </c>
      <c r="I396" s="398">
        <v>218</v>
      </c>
      <c r="J396" s="398">
        <v>2</v>
      </c>
      <c r="K396" s="399">
        <v>0</v>
      </c>
      <c r="L396" s="399">
        <v>3</v>
      </c>
      <c r="M396" s="398">
        <v>1</v>
      </c>
      <c r="N396" s="398">
        <v>0</v>
      </c>
      <c r="O396" s="398">
        <v>1</v>
      </c>
      <c r="P396" s="394">
        <f t="shared" si="63"/>
        <v>665</v>
      </c>
      <c r="Q396" s="395">
        <f t="shared" si="64"/>
        <v>7</v>
      </c>
      <c r="R396" s="394">
        <f t="shared" si="66"/>
        <v>672</v>
      </c>
      <c r="S396" s="400">
        <v>0</v>
      </c>
      <c r="T396" s="400">
        <v>0</v>
      </c>
      <c r="U396" s="397">
        <f t="shared" si="65"/>
        <v>0</v>
      </c>
    </row>
    <row r="397" spans="1:21" ht="33.75" hidden="1" outlineLevel="1">
      <c r="A397" s="683"/>
      <c r="B397" s="690"/>
      <c r="C397" s="469" t="s">
        <v>521</v>
      </c>
      <c r="D397" s="398">
        <v>207</v>
      </c>
      <c r="E397" s="398">
        <v>11</v>
      </c>
      <c r="F397" s="398">
        <v>9</v>
      </c>
      <c r="G397" s="398">
        <v>18</v>
      </c>
      <c r="H397" s="398">
        <v>2</v>
      </c>
      <c r="I397" s="398">
        <v>97</v>
      </c>
      <c r="J397" s="398">
        <v>3</v>
      </c>
      <c r="K397" s="398">
        <v>0</v>
      </c>
      <c r="L397" s="398">
        <v>0</v>
      </c>
      <c r="M397" s="399">
        <v>0</v>
      </c>
      <c r="N397" s="398">
        <v>0</v>
      </c>
      <c r="O397" s="399">
        <v>2</v>
      </c>
      <c r="P397" s="394">
        <f t="shared" si="63"/>
        <v>344</v>
      </c>
      <c r="Q397" s="395">
        <f t="shared" si="64"/>
        <v>5</v>
      </c>
      <c r="R397" s="394">
        <f t="shared" si="66"/>
        <v>349</v>
      </c>
      <c r="S397" s="400">
        <v>0</v>
      </c>
      <c r="T397" s="400">
        <v>0</v>
      </c>
      <c r="U397" s="397">
        <f t="shared" si="65"/>
        <v>0</v>
      </c>
    </row>
    <row r="398" spans="1:21" hidden="1" outlineLevel="1">
      <c r="A398" s="683"/>
      <c r="B398" s="690"/>
      <c r="C398" s="469" t="s">
        <v>522</v>
      </c>
      <c r="D398" s="398">
        <v>155</v>
      </c>
      <c r="E398" s="398">
        <v>7</v>
      </c>
      <c r="F398" s="398">
        <v>5</v>
      </c>
      <c r="G398" s="398">
        <v>12</v>
      </c>
      <c r="H398" s="398">
        <v>2</v>
      </c>
      <c r="I398" s="398">
        <v>122</v>
      </c>
      <c r="J398" s="398">
        <v>0</v>
      </c>
      <c r="K398" s="399">
        <v>0</v>
      </c>
      <c r="L398" s="399">
        <v>0</v>
      </c>
      <c r="M398" s="399">
        <v>0</v>
      </c>
      <c r="N398" s="399">
        <v>0</v>
      </c>
      <c r="O398" s="398">
        <v>1</v>
      </c>
      <c r="P398" s="394">
        <f t="shared" si="63"/>
        <v>303</v>
      </c>
      <c r="Q398" s="395">
        <f t="shared" si="64"/>
        <v>1</v>
      </c>
      <c r="R398" s="394">
        <f t="shared" si="66"/>
        <v>304</v>
      </c>
      <c r="S398" s="400">
        <v>0</v>
      </c>
      <c r="T398" s="400">
        <v>0</v>
      </c>
      <c r="U398" s="397">
        <f t="shared" si="65"/>
        <v>0</v>
      </c>
    </row>
    <row r="399" spans="1:21" hidden="1" outlineLevel="1">
      <c r="A399" s="683"/>
      <c r="B399" s="690" t="s">
        <v>523</v>
      </c>
      <c r="C399" s="469" t="s">
        <v>524</v>
      </c>
      <c r="D399" s="398">
        <v>80</v>
      </c>
      <c r="E399" s="398">
        <v>1</v>
      </c>
      <c r="F399" s="398">
        <v>3</v>
      </c>
      <c r="G399" s="398">
        <v>5</v>
      </c>
      <c r="H399" s="398">
        <v>3</v>
      </c>
      <c r="I399" s="398">
        <v>63</v>
      </c>
      <c r="J399" s="399">
        <v>0</v>
      </c>
      <c r="K399" s="399">
        <v>0</v>
      </c>
      <c r="L399" s="399">
        <v>2</v>
      </c>
      <c r="M399" s="399">
        <v>0</v>
      </c>
      <c r="N399" s="399">
        <v>0</v>
      </c>
      <c r="O399" s="399">
        <v>0</v>
      </c>
      <c r="P399" s="394">
        <f t="shared" si="63"/>
        <v>155</v>
      </c>
      <c r="Q399" s="395">
        <f t="shared" si="64"/>
        <v>2</v>
      </c>
      <c r="R399" s="394">
        <f t="shared" si="66"/>
        <v>157</v>
      </c>
      <c r="S399" s="400">
        <v>0</v>
      </c>
      <c r="T399" s="400">
        <v>0</v>
      </c>
      <c r="U399" s="397">
        <f t="shared" si="65"/>
        <v>0</v>
      </c>
    </row>
    <row r="400" spans="1:21" hidden="1" outlineLevel="1">
      <c r="A400" s="683"/>
      <c r="B400" s="690"/>
      <c r="C400" s="469" t="s">
        <v>525</v>
      </c>
      <c r="D400" s="398">
        <v>95</v>
      </c>
      <c r="E400" s="398">
        <v>4</v>
      </c>
      <c r="F400" s="398">
        <v>6</v>
      </c>
      <c r="G400" s="398">
        <v>7</v>
      </c>
      <c r="H400" s="398">
        <v>2</v>
      </c>
      <c r="I400" s="398">
        <v>102</v>
      </c>
      <c r="J400" s="399">
        <v>0</v>
      </c>
      <c r="K400" s="399">
        <v>0</v>
      </c>
      <c r="L400" s="399">
        <v>0</v>
      </c>
      <c r="M400" s="399">
        <v>0</v>
      </c>
      <c r="N400" s="399">
        <v>1</v>
      </c>
      <c r="O400" s="399">
        <v>1</v>
      </c>
      <c r="P400" s="394">
        <f t="shared" si="63"/>
        <v>216</v>
      </c>
      <c r="Q400" s="395">
        <f t="shared" si="64"/>
        <v>2</v>
      </c>
      <c r="R400" s="394">
        <f t="shared" si="66"/>
        <v>218</v>
      </c>
      <c r="S400" s="400">
        <v>0</v>
      </c>
      <c r="T400" s="400">
        <v>0</v>
      </c>
      <c r="U400" s="397">
        <f t="shared" si="65"/>
        <v>0</v>
      </c>
    </row>
    <row r="401" spans="1:21" hidden="1" outlineLevel="1">
      <c r="A401" s="683"/>
      <c r="B401" s="690"/>
      <c r="C401" s="469" t="s">
        <v>526</v>
      </c>
      <c r="D401" s="398">
        <v>175</v>
      </c>
      <c r="E401" s="399">
        <v>1</v>
      </c>
      <c r="F401" s="398">
        <v>11</v>
      </c>
      <c r="G401" s="398">
        <v>8</v>
      </c>
      <c r="H401" s="398">
        <v>1</v>
      </c>
      <c r="I401" s="398">
        <v>102</v>
      </c>
      <c r="J401" s="398">
        <v>2</v>
      </c>
      <c r="K401" s="399">
        <v>0</v>
      </c>
      <c r="L401" s="399">
        <v>0</v>
      </c>
      <c r="M401" s="399">
        <v>0</v>
      </c>
      <c r="N401" s="399">
        <v>0</v>
      </c>
      <c r="O401" s="399">
        <v>0</v>
      </c>
      <c r="P401" s="394">
        <f t="shared" si="63"/>
        <v>298</v>
      </c>
      <c r="Q401" s="395">
        <f t="shared" si="64"/>
        <v>2</v>
      </c>
      <c r="R401" s="394">
        <f t="shared" si="66"/>
        <v>300</v>
      </c>
      <c r="S401" s="400">
        <v>0</v>
      </c>
      <c r="T401" s="400">
        <v>0</v>
      </c>
      <c r="U401" s="397">
        <f t="shared" si="65"/>
        <v>0</v>
      </c>
    </row>
    <row r="402" spans="1:21" hidden="1" outlineLevel="1">
      <c r="A402" s="683"/>
      <c r="B402" s="690"/>
      <c r="C402" s="469" t="s">
        <v>527</v>
      </c>
      <c r="D402" s="398">
        <v>106</v>
      </c>
      <c r="E402" s="399">
        <v>1</v>
      </c>
      <c r="F402" s="398">
        <v>4</v>
      </c>
      <c r="G402" s="398">
        <v>7</v>
      </c>
      <c r="H402" s="398">
        <v>2</v>
      </c>
      <c r="I402" s="398">
        <v>64</v>
      </c>
      <c r="J402" s="398">
        <v>2</v>
      </c>
      <c r="K402" s="399">
        <v>0</v>
      </c>
      <c r="L402" s="399">
        <v>0</v>
      </c>
      <c r="M402" s="399">
        <v>0</v>
      </c>
      <c r="N402" s="399">
        <v>0</v>
      </c>
      <c r="O402" s="398">
        <v>0</v>
      </c>
      <c r="P402" s="394">
        <f t="shared" si="63"/>
        <v>184</v>
      </c>
      <c r="Q402" s="395">
        <f t="shared" si="64"/>
        <v>2</v>
      </c>
      <c r="R402" s="394">
        <f t="shared" si="66"/>
        <v>186</v>
      </c>
      <c r="S402" s="400">
        <v>0</v>
      </c>
      <c r="T402" s="400">
        <v>0</v>
      </c>
      <c r="U402" s="397">
        <f t="shared" si="65"/>
        <v>0</v>
      </c>
    </row>
    <row r="403" spans="1:21" ht="22.5" hidden="1" outlineLevel="1">
      <c r="A403" s="683"/>
      <c r="B403" s="690"/>
      <c r="C403" s="469" t="s">
        <v>528</v>
      </c>
      <c r="D403" s="398">
        <v>295</v>
      </c>
      <c r="E403" s="398">
        <v>2</v>
      </c>
      <c r="F403" s="398">
        <v>5</v>
      </c>
      <c r="G403" s="398">
        <v>17</v>
      </c>
      <c r="H403" s="398">
        <v>4</v>
      </c>
      <c r="I403" s="398">
        <v>181</v>
      </c>
      <c r="J403" s="399">
        <v>5</v>
      </c>
      <c r="K403" s="399">
        <v>0</v>
      </c>
      <c r="L403" s="399">
        <v>0</v>
      </c>
      <c r="M403" s="398">
        <v>1</v>
      </c>
      <c r="N403" s="399">
        <v>1</v>
      </c>
      <c r="O403" s="398">
        <v>2</v>
      </c>
      <c r="P403" s="394">
        <f t="shared" si="63"/>
        <v>504</v>
      </c>
      <c r="Q403" s="395">
        <f t="shared" si="64"/>
        <v>9</v>
      </c>
      <c r="R403" s="394">
        <f t="shared" si="66"/>
        <v>513</v>
      </c>
      <c r="S403" s="400">
        <v>1</v>
      </c>
      <c r="T403" s="400">
        <v>0</v>
      </c>
      <c r="U403" s="397">
        <f t="shared" si="65"/>
        <v>1</v>
      </c>
    </row>
    <row r="404" spans="1:21" hidden="1" outlineLevel="1">
      <c r="A404" s="683"/>
      <c r="B404" s="690" t="s">
        <v>529</v>
      </c>
      <c r="C404" s="469" t="s">
        <v>530</v>
      </c>
      <c r="D404" s="398">
        <v>102</v>
      </c>
      <c r="E404" s="398">
        <v>3</v>
      </c>
      <c r="F404" s="398">
        <v>9</v>
      </c>
      <c r="G404" s="398">
        <v>4</v>
      </c>
      <c r="H404" s="399">
        <v>0</v>
      </c>
      <c r="I404" s="398">
        <v>87</v>
      </c>
      <c r="J404" s="399">
        <v>0</v>
      </c>
      <c r="K404" s="399">
        <v>0</v>
      </c>
      <c r="L404" s="399">
        <v>0</v>
      </c>
      <c r="M404" s="399">
        <v>0</v>
      </c>
      <c r="N404" s="399">
        <v>0</v>
      </c>
      <c r="O404" s="399">
        <v>0</v>
      </c>
      <c r="P404" s="394">
        <f t="shared" si="63"/>
        <v>205</v>
      </c>
      <c r="Q404" s="395">
        <f t="shared" si="64"/>
        <v>0</v>
      </c>
      <c r="R404" s="394">
        <f t="shared" si="66"/>
        <v>205</v>
      </c>
      <c r="S404" s="400">
        <v>0</v>
      </c>
      <c r="T404" s="400">
        <v>0</v>
      </c>
      <c r="U404" s="397">
        <f t="shared" si="65"/>
        <v>0</v>
      </c>
    </row>
    <row r="405" spans="1:21" ht="22.5" hidden="1" outlineLevel="1">
      <c r="A405" s="683"/>
      <c r="B405" s="690"/>
      <c r="C405" s="469" t="s">
        <v>531</v>
      </c>
      <c r="D405" s="398">
        <v>1701</v>
      </c>
      <c r="E405" s="398">
        <v>43</v>
      </c>
      <c r="F405" s="398">
        <v>83</v>
      </c>
      <c r="G405" s="398">
        <v>115</v>
      </c>
      <c r="H405" s="398">
        <v>18</v>
      </c>
      <c r="I405" s="398">
        <v>840</v>
      </c>
      <c r="J405" s="398">
        <v>3</v>
      </c>
      <c r="K405" s="399">
        <v>0</v>
      </c>
      <c r="L405" s="399">
        <v>0</v>
      </c>
      <c r="M405" s="399">
        <v>0</v>
      </c>
      <c r="N405" s="398">
        <v>0</v>
      </c>
      <c r="O405" s="398">
        <v>2</v>
      </c>
      <c r="P405" s="394">
        <f t="shared" si="63"/>
        <v>2800</v>
      </c>
      <c r="Q405" s="395">
        <f t="shared" si="64"/>
        <v>5</v>
      </c>
      <c r="R405" s="394">
        <f t="shared" si="66"/>
        <v>2805</v>
      </c>
      <c r="S405" s="400">
        <v>4</v>
      </c>
      <c r="T405" s="400">
        <v>0</v>
      </c>
      <c r="U405" s="397">
        <f t="shared" si="65"/>
        <v>4</v>
      </c>
    </row>
    <row r="406" spans="1:21" ht="18" customHeight="1" collapsed="1">
      <c r="A406" s="682" t="s">
        <v>532</v>
      </c>
      <c r="B406" s="682"/>
      <c r="C406" s="682"/>
      <c r="D406" s="248">
        <f t="shared" ref="D406:T406" si="67">SUM(D407:D412)</f>
        <v>654</v>
      </c>
      <c r="E406" s="248">
        <f t="shared" si="67"/>
        <v>12</v>
      </c>
      <c r="F406" s="248">
        <f t="shared" si="67"/>
        <v>34</v>
      </c>
      <c r="G406" s="248">
        <f t="shared" si="67"/>
        <v>63</v>
      </c>
      <c r="H406" s="248">
        <f t="shared" si="67"/>
        <v>10</v>
      </c>
      <c r="I406" s="248">
        <f t="shared" si="67"/>
        <v>399</v>
      </c>
      <c r="J406" s="248">
        <f t="shared" si="67"/>
        <v>28</v>
      </c>
      <c r="K406" s="248">
        <f t="shared" si="67"/>
        <v>1</v>
      </c>
      <c r="L406" s="248">
        <f t="shared" si="67"/>
        <v>1</v>
      </c>
      <c r="M406" s="248">
        <f t="shared" si="67"/>
        <v>3</v>
      </c>
      <c r="N406" s="248">
        <f t="shared" si="67"/>
        <v>1</v>
      </c>
      <c r="O406" s="248">
        <f t="shared" si="67"/>
        <v>11</v>
      </c>
      <c r="P406" s="249">
        <f t="shared" si="63"/>
        <v>1172</v>
      </c>
      <c r="Q406" s="249">
        <f t="shared" si="64"/>
        <v>45</v>
      </c>
      <c r="R406" s="249">
        <f t="shared" si="66"/>
        <v>1217</v>
      </c>
      <c r="S406" s="249">
        <f t="shared" si="67"/>
        <v>5</v>
      </c>
      <c r="T406" s="249">
        <f t="shared" si="67"/>
        <v>0</v>
      </c>
      <c r="U406" s="249">
        <f t="shared" si="65"/>
        <v>5</v>
      </c>
    </row>
    <row r="407" spans="1:21" ht="22.5" hidden="1" outlineLevel="1">
      <c r="A407" s="683" t="s">
        <v>532</v>
      </c>
      <c r="B407" s="690" t="s">
        <v>533</v>
      </c>
      <c r="C407" s="469" t="s">
        <v>534</v>
      </c>
      <c r="D407" s="398">
        <v>34</v>
      </c>
      <c r="E407" s="399">
        <v>1</v>
      </c>
      <c r="F407" s="399">
        <v>1</v>
      </c>
      <c r="G407" s="399">
        <v>3</v>
      </c>
      <c r="H407" s="398">
        <v>0</v>
      </c>
      <c r="I407" s="398">
        <v>13</v>
      </c>
      <c r="J407" s="399">
        <v>4</v>
      </c>
      <c r="K407" s="399">
        <v>0</v>
      </c>
      <c r="L407" s="399">
        <v>0</v>
      </c>
      <c r="M407" s="399">
        <v>0</v>
      </c>
      <c r="N407" s="399">
        <v>0</v>
      </c>
      <c r="O407" s="399">
        <v>1</v>
      </c>
      <c r="P407" s="394">
        <f t="shared" si="63"/>
        <v>52</v>
      </c>
      <c r="Q407" s="395">
        <f t="shared" si="64"/>
        <v>5</v>
      </c>
      <c r="R407" s="394">
        <f t="shared" si="66"/>
        <v>57</v>
      </c>
      <c r="S407" s="400">
        <v>0</v>
      </c>
      <c r="T407" s="400">
        <v>0</v>
      </c>
      <c r="U407" s="397">
        <f t="shared" si="65"/>
        <v>0</v>
      </c>
    </row>
    <row r="408" spans="1:21" hidden="1" outlineLevel="1">
      <c r="A408" s="683"/>
      <c r="B408" s="690"/>
      <c r="C408" s="469" t="s">
        <v>535</v>
      </c>
      <c r="D408" s="398">
        <v>5</v>
      </c>
      <c r="E408" s="399">
        <v>0</v>
      </c>
      <c r="F408" s="399">
        <v>0</v>
      </c>
      <c r="G408" s="399">
        <v>0</v>
      </c>
      <c r="H408" s="399">
        <v>0</v>
      </c>
      <c r="I408" s="398">
        <v>5</v>
      </c>
      <c r="J408" s="399">
        <v>3</v>
      </c>
      <c r="K408" s="399">
        <v>0</v>
      </c>
      <c r="L408" s="399">
        <v>0</v>
      </c>
      <c r="M408" s="399">
        <v>0</v>
      </c>
      <c r="N408" s="399">
        <v>0</v>
      </c>
      <c r="O408" s="399">
        <v>0</v>
      </c>
      <c r="P408" s="394">
        <f t="shared" si="63"/>
        <v>10</v>
      </c>
      <c r="Q408" s="395">
        <f t="shared" si="64"/>
        <v>3</v>
      </c>
      <c r="R408" s="394">
        <f t="shared" si="66"/>
        <v>13</v>
      </c>
      <c r="S408" s="400">
        <v>0</v>
      </c>
      <c r="T408" s="400">
        <v>0</v>
      </c>
      <c r="U408" s="397">
        <f t="shared" si="65"/>
        <v>0</v>
      </c>
    </row>
    <row r="409" spans="1:21" ht="33.75" hidden="1" outlineLevel="1">
      <c r="A409" s="683"/>
      <c r="B409" s="469" t="s">
        <v>536</v>
      </c>
      <c r="C409" s="469" t="s">
        <v>537</v>
      </c>
      <c r="D409" s="398">
        <v>499</v>
      </c>
      <c r="E409" s="398">
        <v>10</v>
      </c>
      <c r="F409" s="398">
        <v>26</v>
      </c>
      <c r="G409" s="398">
        <v>52</v>
      </c>
      <c r="H409" s="398">
        <v>8</v>
      </c>
      <c r="I409" s="398">
        <v>301</v>
      </c>
      <c r="J409" s="398">
        <v>17</v>
      </c>
      <c r="K409" s="399">
        <v>1</v>
      </c>
      <c r="L409" s="398">
        <v>1</v>
      </c>
      <c r="M409" s="399">
        <v>1</v>
      </c>
      <c r="N409" s="399">
        <v>1</v>
      </c>
      <c r="O409" s="398">
        <v>8</v>
      </c>
      <c r="P409" s="394">
        <f t="shared" si="63"/>
        <v>896</v>
      </c>
      <c r="Q409" s="395">
        <f t="shared" si="64"/>
        <v>29</v>
      </c>
      <c r="R409" s="394">
        <f t="shared" si="66"/>
        <v>925</v>
      </c>
      <c r="S409" s="400">
        <v>4</v>
      </c>
      <c r="T409" s="400">
        <v>0</v>
      </c>
      <c r="U409" s="397">
        <f t="shared" si="65"/>
        <v>4</v>
      </c>
    </row>
    <row r="410" spans="1:21" ht="22.5" hidden="1" outlineLevel="1">
      <c r="A410" s="683"/>
      <c r="B410" s="690" t="s">
        <v>538</v>
      </c>
      <c r="C410" s="469" t="s">
        <v>539</v>
      </c>
      <c r="D410" s="398">
        <v>26</v>
      </c>
      <c r="E410" s="399">
        <v>0</v>
      </c>
      <c r="F410" s="399">
        <v>2</v>
      </c>
      <c r="G410" s="399">
        <v>2</v>
      </c>
      <c r="H410" s="399">
        <v>0</v>
      </c>
      <c r="I410" s="398">
        <v>19</v>
      </c>
      <c r="J410" s="398">
        <v>2</v>
      </c>
      <c r="K410" s="398">
        <v>0</v>
      </c>
      <c r="L410" s="399">
        <v>0</v>
      </c>
      <c r="M410" s="399">
        <v>0</v>
      </c>
      <c r="N410" s="399">
        <v>0</v>
      </c>
      <c r="O410" s="399">
        <v>1</v>
      </c>
      <c r="P410" s="394">
        <f t="shared" si="63"/>
        <v>49</v>
      </c>
      <c r="Q410" s="395">
        <f t="shared" si="64"/>
        <v>3</v>
      </c>
      <c r="R410" s="394">
        <f t="shared" si="66"/>
        <v>52</v>
      </c>
      <c r="S410" s="400">
        <v>0</v>
      </c>
      <c r="T410" s="400">
        <v>0</v>
      </c>
      <c r="U410" s="397">
        <f t="shared" si="65"/>
        <v>0</v>
      </c>
    </row>
    <row r="411" spans="1:21" ht="22.5" hidden="1" outlineLevel="1">
      <c r="A411" s="683"/>
      <c r="B411" s="690"/>
      <c r="C411" s="469" t="s">
        <v>540</v>
      </c>
      <c r="D411" s="398">
        <v>84</v>
      </c>
      <c r="E411" s="398">
        <v>1</v>
      </c>
      <c r="F411" s="398">
        <v>5</v>
      </c>
      <c r="G411" s="398">
        <v>6</v>
      </c>
      <c r="H411" s="399">
        <v>2</v>
      </c>
      <c r="I411" s="398">
        <v>57</v>
      </c>
      <c r="J411" s="398">
        <v>2</v>
      </c>
      <c r="K411" s="399">
        <v>0</v>
      </c>
      <c r="L411" s="399">
        <v>0</v>
      </c>
      <c r="M411" s="398">
        <v>2</v>
      </c>
      <c r="N411" s="399">
        <v>0</v>
      </c>
      <c r="O411" s="398">
        <v>1</v>
      </c>
      <c r="P411" s="394">
        <f t="shared" si="63"/>
        <v>155</v>
      </c>
      <c r="Q411" s="395">
        <f t="shared" si="64"/>
        <v>5</v>
      </c>
      <c r="R411" s="394">
        <f t="shared" si="66"/>
        <v>160</v>
      </c>
      <c r="S411" s="400">
        <v>1</v>
      </c>
      <c r="T411" s="400">
        <v>0</v>
      </c>
      <c r="U411" s="397">
        <f t="shared" si="65"/>
        <v>1</v>
      </c>
    </row>
    <row r="412" spans="1:21" ht="56.25" hidden="1" outlineLevel="1">
      <c r="A412" s="683"/>
      <c r="B412" s="469" t="s">
        <v>541</v>
      </c>
      <c r="C412" s="469" t="s">
        <v>542</v>
      </c>
      <c r="D412" s="398">
        <v>6</v>
      </c>
      <c r="E412" s="399">
        <v>0</v>
      </c>
      <c r="F412" s="399">
        <v>0</v>
      </c>
      <c r="G412" s="399">
        <v>0</v>
      </c>
      <c r="H412" s="399">
        <v>0</v>
      </c>
      <c r="I412" s="398">
        <v>4</v>
      </c>
      <c r="J412" s="398">
        <v>0</v>
      </c>
      <c r="K412" s="399">
        <v>0</v>
      </c>
      <c r="L412" s="399">
        <v>0</v>
      </c>
      <c r="M412" s="399">
        <v>0</v>
      </c>
      <c r="N412" s="399">
        <v>0</v>
      </c>
      <c r="O412" s="399">
        <v>0</v>
      </c>
      <c r="P412" s="394">
        <f t="shared" si="63"/>
        <v>10</v>
      </c>
      <c r="Q412" s="395">
        <f t="shared" si="64"/>
        <v>0</v>
      </c>
      <c r="R412" s="394">
        <f t="shared" si="66"/>
        <v>10</v>
      </c>
      <c r="S412" s="400">
        <v>0</v>
      </c>
      <c r="T412" s="400">
        <v>0</v>
      </c>
      <c r="U412" s="397">
        <f t="shared" si="65"/>
        <v>0</v>
      </c>
    </row>
    <row r="413" spans="1:21" ht="14.1" customHeight="1" collapsed="1">
      <c r="A413" s="682" t="s">
        <v>543</v>
      </c>
      <c r="B413" s="682"/>
      <c r="C413" s="682"/>
      <c r="D413" s="248">
        <f t="shared" ref="D413:T413" si="68">SUM(D414:D461)</f>
        <v>1634</v>
      </c>
      <c r="E413" s="248">
        <f t="shared" si="68"/>
        <v>51</v>
      </c>
      <c r="F413" s="248">
        <f t="shared" si="68"/>
        <v>85</v>
      </c>
      <c r="G413" s="248">
        <f t="shared" si="68"/>
        <v>138</v>
      </c>
      <c r="H413" s="248">
        <f t="shared" si="68"/>
        <v>40</v>
      </c>
      <c r="I413" s="248">
        <f t="shared" si="68"/>
        <v>1162</v>
      </c>
      <c r="J413" s="248">
        <f t="shared" si="68"/>
        <v>265</v>
      </c>
      <c r="K413" s="248">
        <f t="shared" si="68"/>
        <v>8</v>
      </c>
      <c r="L413" s="248">
        <f t="shared" si="68"/>
        <v>19</v>
      </c>
      <c r="M413" s="248">
        <f t="shared" si="68"/>
        <v>25</v>
      </c>
      <c r="N413" s="248">
        <f t="shared" si="68"/>
        <v>3</v>
      </c>
      <c r="O413" s="248">
        <f t="shared" si="68"/>
        <v>121</v>
      </c>
      <c r="P413" s="249">
        <f t="shared" si="63"/>
        <v>3110</v>
      </c>
      <c r="Q413" s="249">
        <f t="shared" si="64"/>
        <v>441</v>
      </c>
      <c r="R413" s="249">
        <f t="shared" si="66"/>
        <v>3551</v>
      </c>
      <c r="S413" s="249">
        <f t="shared" si="68"/>
        <v>10</v>
      </c>
      <c r="T413" s="249">
        <f t="shared" si="68"/>
        <v>0</v>
      </c>
      <c r="U413" s="249">
        <f t="shared" si="65"/>
        <v>10</v>
      </c>
    </row>
    <row r="414" spans="1:21" ht="45" hidden="1" outlineLevel="1">
      <c r="A414" s="683" t="s">
        <v>543</v>
      </c>
      <c r="B414" s="690" t="s">
        <v>544</v>
      </c>
      <c r="C414" s="469" t="s">
        <v>545</v>
      </c>
      <c r="D414" s="398">
        <v>0</v>
      </c>
      <c r="E414" s="399">
        <v>0</v>
      </c>
      <c r="F414" s="399">
        <v>0</v>
      </c>
      <c r="G414" s="399">
        <v>0</v>
      </c>
      <c r="H414" s="399">
        <v>0</v>
      </c>
      <c r="I414" s="399">
        <v>0</v>
      </c>
      <c r="J414" s="399">
        <v>0</v>
      </c>
      <c r="K414" s="399">
        <v>0</v>
      </c>
      <c r="L414" s="399">
        <v>0</v>
      </c>
      <c r="M414" s="399">
        <v>0</v>
      </c>
      <c r="N414" s="399">
        <v>0</v>
      </c>
      <c r="O414" s="399">
        <v>0</v>
      </c>
      <c r="P414" s="394">
        <f t="shared" si="63"/>
        <v>0</v>
      </c>
      <c r="Q414" s="395">
        <f t="shared" si="64"/>
        <v>0</v>
      </c>
      <c r="R414" s="394">
        <f t="shared" si="66"/>
        <v>0</v>
      </c>
      <c r="S414" s="400">
        <v>0</v>
      </c>
      <c r="T414" s="400">
        <v>0</v>
      </c>
      <c r="U414" s="397">
        <f t="shared" si="65"/>
        <v>0</v>
      </c>
    </row>
    <row r="415" spans="1:21" ht="33.75" hidden="1" outlineLevel="1">
      <c r="A415" s="683"/>
      <c r="B415" s="690"/>
      <c r="C415" s="469" t="s">
        <v>546</v>
      </c>
      <c r="D415" s="398">
        <v>54</v>
      </c>
      <c r="E415" s="398">
        <v>1</v>
      </c>
      <c r="F415" s="398">
        <v>6</v>
      </c>
      <c r="G415" s="398">
        <v>9</v>
      </c>
      <c r="H415" s="398">
        <v>3</v>
      </c>
      <c r="I415" s="398">
        <v>57</v>
      </c>
      <c r="J415" s="398">
        <v>3</v>
      </c>
      <c r="K415" s="399">
        <v>0</v>
      </c>
      <c r="L415" s="398">
        <v>0</v>
      </c>
      <c r="M415" s="399">
        <v>0</v>
      </c>
      <c r="N415" s="399">
        <v>0</v>
      </c>
      <c r="O415" s="398">
        <v>2</v>
      </c>
      <c r="P415" s="394">
        <f t="shared" si="63"/>
        <v>130</v>
      </c>
      <c r="Q415" s="395">
        <f t="shared" si="64"/>
        <v>5</v>
      </c>
      <c r="R415" s="394">
        <f t="shared" si="66"/>
        <v>135</v>
      </c>
      <c r="S415" s="400">
        <v>0</v>
      </c>
      <c r="T415" s="400">
        <v>0</v>
      </c>
      <c r="U415" s="397">
        <f t="shared" si="65"/>
        <v>0</v>
      </c>
    </row>
    <row r="416" spans="1:21" ht="22.5" hidden="1" outlineLevel="1">
      <c r="A416" s="683"/>
      <c r="B416" s="690"/>
      <c r="C416" s="469" t="s">
        <v>547</v>
      </c>
      <c r="D416" s="398">
        <v>85</v>
      </c>
      <c r="E416" s="398">
        <v>5</v>
      </c>
      <c r="F416" s="398">
        <v>1</v>
      </c>
      <c r="G416" s="398">
        <v>11</v>
      </c>
      <c r="H416" s="398">
        <v>3</v>
      </c>
      <c r="I416" s="398">
        <v>96</v>
      </c>
      <c r="J416" s="398">
        <v>4</v>
      </c>
      <c r="K416" s="399">
        <v>0</v>
      </c>
      <c r="L416" s="399">
        <v>0</v>
      </c>
      <c r="M416" s="399">
        <v>1</v>
      </c>
      <c r="N416" s="399">
        <v>0</v>
      </c>
      <c r="O416" s="398">
        <v>4</v>
      </c>
      <c r="P416" s="394">
        <f t="shared" si="63"/>
        <v>201</v>
      </c>
      <c r="Q416" s="395">
        <f t="shared" si="64"/>
        <v>9</v>
      </c>
      <c r="R416" s="394">
        <f t="shared" si="66"/>
        <v>210</v>
      </c>
      <c r="S416" s="400">
        <v>2</v>
      </c>
      <c r="T416" s="400">
        <v>0</v>
      </c>
      <c r="U416" s="397">
        <f t="shared" si="65"/>
        <v>2</v>
      </c>
    </row>
    <row r="417" spans="1:21" ht="33.75" hidden="1" outlineLevel="1">
      <c r="A417" s="683"/>
      <c r="B417" s="690"/>
      <c r="C417" s="469" t="s">
        <v>548</v>
      </c>
      <c r="D417" s="398">
        <v>22</v>
      </c>
      <c r="E417" s="399">
        <v>2</v>
      </c>
      <c r="F417" s="398">
        <v>2</v>
      </c>
      <c r="G417" s="399">
        <v>1</v>
      </c>
      <c r="H417" s="399">
        <v>0</v>
      </c>
      <c r="I417" s="398">
        <v>13</v>
      </c>
      <c r="J417" s="399">
        <v>0</v>
      </c>
      <c r="K417" s="399">
        <v>0</v>
      </c>
      <c r="L417" s="399">
        <v>0</v>
      </c>
      <c r="M417" s="399">
        <v>0</v>
      </c>
      <c r="N417" s="399">
        <v>0</v>
      </c>
      <c r="O417" s="399">
        <v>0</v>
      </c>
      <c r="P417" s="394">
        <f t="shared" si="63"/>
        <v>40</v>
      </c>
      <c r="Q417" s="395">
        <f t="shared" si="64"/>
        <v>0</v>
      </c>
      <c r="R417" s="394">
        <f t="shared" si="66"/>
        <v>40</v>
      </c>
      <c r="S417" s="400">
        <v>0</v>
      </c>
      <c r="T417" s="400">
        <v>0</v>
      </c>
      <c r="U417" s="397">
        <f t="shared" si="65"/>
        <v>0</v>
      </c>
    </row>
    <row r="418" spans="1:21" ht="22.5" hidden="1" outlineLevel="1">
      <c r="A418" s="683"/>
      <c r="B418" s="690"/>
      <c r="C418" s="469" t="s">
        <v>549</v>
      </c>
      <c r="D418" s="398">
        <v>6</v>
      </c>
      <c r="E418" s="399">
        <v>0</v>
      </c>
      <c r="F418" s="398">
        <v>0</v>
      </c>
      <c r="G418" s="398">
        <v>0</v>
      </c>
      <c r="H418" s="399">
        <v>0</v>
      </c>
      <c r="I418" s="398">
        <v>4</v>
      </c>
      <c r="J418" s="398">
        <v>0</v>
      </c>
      <c r="K418" s="399">
        <v>0</v>
      </c>
      <c r="L418" s="399">
        <v>0</v>
      </c>
      <c r="M418" s="399">
        <v>0</v>
      </c>
      <c r="N418" s="399">
        <v>0</v>
      </c>
      <c r="O418" s="398">
        <v>0</v>
      </c>
      <c r="P418" s="394">
        <f t="shared" si="63"/>
        <v>10</v>
      </c>
      <c r="Q418" s="395">
        <f t="shared" si="64"/>
        <v>0</v>
      </c>
      <c r="R418" s="394">
        <f t="shared" si="66"/>
        <v>10</v>
      </c>
      <c r="S418" s="400">
        <v>0</v>
      </c>
      <c r="T418" s="400">
        <v>0</v>
      </c>
      <c r="U418" s="397">
        <f t="shared" si="65"/>
        <v>0</v>
      </c>
    </row>
    <row r="419" spans="1:21" ht="22.5" hidden="1" outlineLevel="1">
      <c r="A419" s="683"/>
      <c r="B419" s="690"/>
      <c r="C419" s="469" t="s">
        <v>550</v>
      </c>
      <c r="D419" s="398">
        <v>21</v>
      </c>
      <c r="E419" s="399">
        <v>0</v>
      </c>
      <c r="F419" s="398">
        <v>0</v>
      </c>
      <c r="G419" s="398">
        <v>0</v>
      </c>
      <c r="H419" s="398">
        <v>0</v>
      </c>
      <c r="I419" s="398">
        <v>8</v>
      </c>
      <c r="J419" s="398">
        <v>7</v>
      </c>
      <c r="K419" s="399">
        <v>1</v>
      </c>
      <c r="L419" s="399">
        <v>0</v>
      </c>
      <c r="M419" s="399">
        <v>0</v>
      </c>
      <c r="N419" s="399">
        <v>0</v>
      </c>
      <c r="O419" s="398">
        <v>8</v>
      </c>
      <c r="P419" s="394">
        <f t="shared" si="63"/>
        <v>29</v>
      </c>
      <c r="Q419" s="395">
        <f t="shared" si="64"/>
        <v>16</v>
      </c>
      <c r="R419" s="394">
        <f t="shared" si="66"/>
        <v>45</v>
      </c>
      <c r="S419" s="400">
        <v>0</v>
      </c>
      <c r="T419" s="400">
        <v>0</v>
      </c>
      <c r="U419" s="397">
        <f t="shared" si="65"/>
        <v>0</v>
      </c>
    </row>
    <row r="420" spans="1:21" ht="22.5" hidden="1" outlineLevel="1">
      <c r="A420" s="683"/>
      <c r="B420" s="690"/>
      <c r="C420" s="469" t="s">
        <v>551</v>
      </c>
      <c r="D420" s="398">
        <v>96</v>
      </c>
      <c r="E420" s="399">
        <v>1</v>
      </c>
      <c r="F420" s="398">
        <v>5</v>
      </c>
      <c r="G420" s="398">
        <v>6</v>
      </c>
      <c r="H420" s="398">
        <v>1</v>
      </c>
      <c r="I420" s="398">
        <v>44</v>
      </c>
      <c r="J420" s="398">
        <v>14</v>
      </c>
      <c r="K420" s="399">
        <v>0</v>
      </c>
      <c r="L420" s="398">
        <v>0</v>
      </c>
      <c r="M420" s="399">
        <v>0</v>
      </c>
      <c r="N420" s="399">
        <v>0</v>
      </c>
      <c r="O420" s="398">
        <v>5</v>
      </c>
      <c r="P420" s="394">
        <f t="shared" si="63"/>
        <v>153</v>
      </c>
      <c r="Q420" s="395">
        <f t="shared" si="64"/>
        <v>19</v>
      </c>
      <c r="R420" s="394">
        <f t="shared" si="66"/>
        <v>172</v>
      </c>
      <c r="S420" s="400">
        <v>0</v>
      </c>
      <c r="T420" s="400">
        <v>0</v>
      </c>
      <c r="U420" s="397">
        <f t="shared" si="65"/>
        <v>0</v>
      </c>
    </row>
    <row r="421" spans="1:21" ht="22.5" hidden="1" outlineLevel="1">
      <c r="A421" s="683"/>
      <c r="B421" s="690"/>
      <c r="C421" s="469" t="s">
        <v>552</v>
      </c>
      <c r="D421" s="398">
        <v>66</v>
      </c>
      <c r="E421" s="398">
        <v>1</v>
      </c>
      <c r="F421" s="398">
        <v>1</v>
      </c>
      <c r="G421" s="398">
        <v>8</v>
      </c>
      <c r="H421" s="399">
        <v>1</v>
      </c>
      <c r="I421" s="398">
        <v>36</v>
      </c>
      <c r="J421" s="398">
        <v>14</v>
      </c>
      <c r="K421" s="399">
        <v>0</v>
      </c>
      <c r="L421" s="399">
        <v>0</v>
      </c>
      <c r="M421" s="399">
        <v>0</v>
      </c>
      <c r="N421" s="399">
        <v>0</v>
      </c>
      <c r="O421" s="398">
        <v>4</v>
      </c>
      <c r="P421" s="394">
        <f t="shared" si="63"/>
        <v>113</v>
      </c>
      <c r="Q421" s="395">
        <f t="shared" si="64"/>
        <v>18</v>
      </c>
      <c r="R421" s="394">
        <f t="shared" si="66"/>
        <v>131</v>
      </c>
      <c r="S421" s="400">
        <v>0</v>
      </c>
      <c r="T421" s="400">
        <v>0</v>
      </c>
      <c r="U421" s="397">
        <f t="shared" si="65"/>
        <v>0</v>
      </c>
    </row>
    <row r="422" spans="1:21" hidden="1" outlineLevel="1">
      <c r="A422" s="683"/>
      <c r="B422" s="690"/>
      <c r="C422" s="469" t="s">
        <v>553</v>
      </c>
      <c r="D422" s="398">
        <v>13</v>
      </c>
      <c r="E422" s="399">
        <v>1</v>
      </c>
      <c r="F422" s="399">
        <v>2</v>
      </c>
      <c r="G422" s="398">
        <v>1</v>
      </c>
      <c r="H422" s="399">
        <v>1</v>
      </c>
      <c r="I422" s="398">
        <v>17</v>
      </c>
      <c r="J422" s="398">
        <v>3</v>
      </c>
      <c r="K422" s="399">
        <v>0</v>
      </c>
      <c r="L422" s="399">
        <v>0</v>
      </c>
      <c r="M422" s="399">
        <v>0</v>
      </c>
      <c r="N422" s="399">
        <v>0</v>
      </c>
      <c r="O422" s="398">
        <v>0</v>
      </c>
      <c r="P422" s="394">
        <f t="shared" si="63"/>
        <v>35</v>
      </c>
      <c r="Q422" s="395">
        <f t="shared" si="64"/>
        <v>3</v>
      </c>
      <c r="R422" s="394">
        <f t="shared" si="66"/>
        <v>38</v>
      </c>
      <c r="S422" s="400">
        <v>0</v>
      </c>
      <c r="T422" s="400">
        <v>0</v>
      </c>
      <c r="U422" s="397">
        <f t="shared" si="65"/>
        <v>0</v>
      </c>
    </row>
    <row r="423" spans="1:21" ht="22.5" hidden="1" outlineLevel="1">
      <c r="A423" s="683"/>
      <c r="B423" s="690" t="s">
        <v>554</v>
      </c>
      <c r="C423" s="469" t="s">
        <v>555</v>
      </c>
      <c r="D423" s="398">
        <v>34</v>
      </c>
      <c r="E423" s="398">
        <v>1</v>
      </c>
      <c r="F423" s="398">
        <v>3</v>
      </c>
      <c r="G423" s="398">
        <v>3</v>
      </c>
      <c r="H423" s="398">
        <v>1</v>
      </c>
      <c r="I423" s="398">
        <v>23</v>
      </c>
      <c r="J423" s="398">
        <v>14</v>
      </c>
      <c r="K423" s="399">
        <v>0</v>
      </c>
      <c r="L423" s="399">
        <v>0</v>
      </c>
      <c r="M423" s="398">
        <v>0</v>
      </c>
      <c r="N423" s="399">
        <v>0</v>
      </c>
      <c r="O423" s="398">
        <v>4</v>
      </c>
      <c r="P423" s="394">
        <f t="shared" si="63"/>
        <v>65</v>
      </c>
      <c r="Q423" s="395">
        <f t="shared" si="64"/>
        <v>18</v>
      </c>
      <c r="R423" s="394">
        <f t="shared" si="66"/>
        <v>83</v>
      </c>
      <c r="S423" s="400">
        <v>1</v>
      </c>
      <c r="T423" s="400">
        <v>0</v>
      </c>
      <c r="U423" s="397">
        <f t="shared" si="65"/>
        <v>1</v>
      </c>
    </row>
    <row r="424" spans="1:21" hidden="1" outlineLevel="1">
      <c r="A424" s="683"/>
      <c r="B424" s="690"/>
      <c r="C424" s="469" t="s">
        <v>556</v>
      </c>
      <c r="D424" s="399">
        <v>0</v>
      </c>
      <c r="E424" s="399">
        <v>0</v>
      </c>
      <c r="F424" s="399">
        <v>0</v>
      </c>
      <c r="G424" s="399">
        <v>0</v>
      </c>
      <c r="H424" s="399">
        <v>0</v>
      </c>
      <c r="I424" s="399">
        <v>0</v>
      </c>
      <c r="J424" s="399">
        <v>0</v>
      </c>
      <c r="K424" s="399">
        <v>0</v>
      </c>
      <c r="L424" s="399">
        <v>0</v>
      </c>
      <c r="M424" s="399">
        <v>0</v>
      </c>
      <c r="N424" s="399">
        <v>0</v>
      </c>
      <c r="O424" s="399">
        <v>1</v>
      </c>
      <c r="P424" s="394">
        <f t="shared" si="63"/>
        <v>0</v>
      </c>
      <c r="Q424" s="395">
        <f t="shared" si="64"/>
        <v>1</v>
      </c>
      <c r="R424" s="394">
        <f t="shared" si="66"/>
        <v>1</v>
      </c>
      <c r="S424" s="400">
        <v>0</v>
      </c>
      <c r="T424" s="400">
        <v>0</v>
      </c>
      <c r="U424" s="397">
        <f t="shared" si="65"/>
        <v>0</v>
      </c>
    </row>
    <row r="425" spans="1:21" hidden="1" outlineLevel="1">
      <c r="A425" s="683"/>
      <c r="B425" s="690"/>
      <c r="C425" s="469" t="s">
        <v>557</v>
      </c>
      <c r="D425" s="398">
        <v>1</v>
      </c>
      <c r="E425" s="399">
        <v>0</v>
      </c>
      <c r="F425" s="399">
        <v>0</v>
      </c>
      <c r="G425" s="399">
        <v>0</v>
      </c>
      <c r="H425" s="399">
        <v>0</v>
      </c>
      <c r="I425" s="398">
        <v>2</v>
      </c>
      <c r="J425" s="399">
        <v>1</v>
      </c>
      <c r="K425" s="399">
        <v>0</v>
      </c>
      <c r="L425" s="399">
        <v>0</v>
      </c>
      <c r="M425" s="399">
        <v>0</v>
      </c>
      <c r="N425" s="399">
        <v>0</v>
      </c>
      <c r="O425" s="399">
        <v>1</v>
      </c>
      <c r="P425" s="394">
        <f t="shared" si="63"/>
        <v>3</v>
      </c>
      <c r="Q425" s="395">
        <f t="shared" si="64"/>
        <v>2</v>
      </c>
      <c r="R425" s="394">
        <f t="shared" si="66"/>
        <v>5</v>
      </c>
      <c r="S425" s="400">
        <v>0</v>
      </c>
      <c r="T425" s="400">
        <v>0</v>
      </c>
      <c r="U425" s="397">
        <f t="shared" si="65"/>
        <v>0</v>
      </c>
    </row>
    <row r="426" spans="1:21" hidden="1" outlineLevel="1">
      <c r="A426" s="683"/>
      <c r="B426" s="690"/>
      <c r="C426" s="469" t="s">
        <v>558</v>
      </c>
      <c r="D426" s="399">
        <v>2</v>
      </c>
      <c r="E426" s="399">
        <v>1</v>
      </c>
      <c r="F426" s="399">
        <v>0</v>
      </c>
      <c r="G426" s="399">
        <v>0</v>
      </c>
      <c r="H426" s="399">
        <v>0</v>
      </c>
      <c r="I426" s="398">
        <v>4</v>
      </c>
      <c r="J426" s="399">
        <v>0</v>
      </c>
      <c r="K426" s="399">
        <v>0</v>
      </c>
      <c r="L426" s="399">
        <v>0</v>
      </c>
      <c r="M426" s="399">
        <v>0</v>
      </c>
      <c r="N426" s="399">
        <v>0</v>
      </c>
      <c r="O426" s="399">
        <v>1</v>
      </c>
      <c r="P426" s="394">
        <f t="shared" si="63"/>
        <v>7</v>
      </c>
      <c r="Q426" s="395">
        <f t="shared" si="64"/>
        <v>1</v>
      </c>
      <c r="R426" s="394">
        <f t="shared" si="66"/>
        <v>8</v>
      </c>
      <c r="S426" s="400">
        <v>0</v>
      </c>
      <c r="T426" s="400">
        <v>0</v>
      </c>
      <c r="U426" s="397">
        <f t="shared" si="65"/>
        <v>0</v>
      </c>
    </row>
    <row r="427" spans="1:21" hidden="1" outlineLevel="1">
      <c r="A427" s="683"/>
      <c r="B427" s="690" t="s">
        <v>559</v>
      </c>
      <c r="C427" s="469" t="s">
        <v>560</v>
      </c>
      <c r="D427" s="398">
        <v>26</v>
      </c>
      <c r="E427" s="399">
        <v>1</v>
      </c>
      <c r="F427" s="399">
        <v>3</v>
      </c>
      <c r="G427" s="398">
        <v>1</v>
      </c>
      <c r="H427" s="399">
        <v>0</v>
      </c>
      <c r="I427" s="398">
        <v>20</v>
      </c>
      <c r="J427" s="398">
        <v>9</v>
      </c>
      <c r="K427" s="399">
        <v>1</v>
      </c>
      <c r="L427" s="399">
        <v>1</v>
      </c>
      <c r="M427" s="398">
        <v>6</v>
      </c>
      <c r="N427" s="398">
        <v>0</v>
      </c>
      <c r="O427" s="398">
        <v>9</v>
      </c>
      <c r="P427" s="394">
        <f t="shared" si="63"/>
        <v>51</v>
      </c>
      <c r="Q427" s="395">
        <f t="shared" si="64"/>
        <v>26</v>
      </c>
      <c r="R427" s="394">
        <f t="shared" si="66"/>
        <v>77</v>
      </c>
      <c r="S427" s="400">
        <v>1</v>
      </c>
      <c r="T427" s="400">
        <v>0</v>
      </c>
      <c r="U427" s="397">
        <f t="shared" si="65"/>
        <v>1</v>
      </c>
    </row>
    <row r="428" spans="1:21" hidden="1" outlineLevel="1">
      <c r="A428" s="683"/>
      <c r="B428" s="690"/>
      <c r="C428" s="469" t="s">
        <v>561</v>
      </c>
      <c r="D428" s="398">
        <v>33</v>
      </c>
      <c r="E428" s="398">
        <v>1</v>
      </c>
      <c r="F428" s="398">
        <v>1</v>
      </c>
      <c r="G428" s="399">
        <v>1</v>
      </c>
      <c r="H428" s="399">
        <v>1</v>
      </c>
      <c r="I428" s="398">
        <v>16</v>
      </c>
      <c r="J428" s="399">
        <v>1</v>
      </c>
      <c r="K428" s="399">
        <v>0</v>
      </c>
      <c r="L428" s="399">
        <v>0</v>
      </c>
      <c r="M428" s="399">
        <v>0</v>
      </c>
      <c r="N428" s="398">
        <v>0</v>
      </c>
      <c r="O428" s="398">
        <v>2</v>
      </c>
      <c r="P428" s="394">
        <f t="shared" si="63"/>
        <v>53</v>
      </c>
      <c r="Q428" s="395">
        <f t="shared" si="64"/>
        <v>3</v>
      </c>
      <c r="R428" s="394">
        <f t="shared" si="66"/>
        <v>56</v>
      </c>
      <c r="S428" s="400">
        <v>0</v>
      </c>
      <c r="T428" s="400">
        <v>0</v>
      </c>
      <c r="U428" s="397">
        <f t="shared" si="65"/>
        <v>0</v>
      </c>
    </row>
    <row r="429" spans="1:21" ht="22.5" hidden="1" outlineLevel="1">
      <c r="A429" s="683"/>
      <c r="B429" s="690"/>
      <c r="C429" s="469" t="s">
        <v>562</v>
      </c>
      <c r="D429" s="398">
        <v>21</v>
      </c>
      <c r="E429" s="399">
        <v>0</v>
      </c>
      <c r="F429" s="399">
        <v>0</v>
      </c>
      <c r="G429" s="398">
        <v>1</v>
      </c>
      <c r="H429" s="399">
        <v>0</v>
      </c>
      <c r="I429" s="398">
        <v>7</v>
      </c>
      <c r="J429" s="398">
        <v>3</v>
      </c>
      <c r="K429" s="399">
        <v>0</v>
      </c>
      <c r="L429" s="398">
        <v>0</v>
      </c>
      <c r="M429" s="399">
        <v>0</v>
      </c>
      <c r="N429" s="399">
        <v>0</v>
      </c>
      <c r="O429" s="398">
        <v>3</v>
      </c>
      <c r="P429" s="394">
        <f t="shared" si="63"/>
        <v>29</v>
      </c>
      <c r="Q429" s="395">
        <f t="shared" si="64"/>
        <v>6</v>
      </c>
      <c r="R429" s="394">
        <f t="shared" si="66"/>
        <v>35</v>
      </c>
      <c r="S429" s="400">
        <v>0</v>
      </c>
      <c r="T429" s="400">
        <v>0</v>
      </c>
      <c r="U429" s="397">
        <f t="shared" si="65"/>
        <v>0</v>
      </c>
    </row>
    <row r="430" spans="1:21" hidden="1" outlineLevel="1">
      <c r="A430" s="683"/>
      <c r="B430" s="690"/>
      <c r="C430" s="469" t="s">
        <v>563</v>
      </c>
      <c r="D430" s="398">
        <v>34</v>
      </c>
      <c r="E430" s="399">
        <v>1</v>
      </c>
      <c r="F430" s="399">
        <v>0</v>
      </c>
      <c r="G430" s="398">
        <v>3</v>
      </c>
      <c r="H430" s="399">
        <v>2</v>
      </c>
      <c r="I430" s="398">
        <v>18</v>
      </c>
      <c r="J430" s="398">
        <v>6</v>
      </c>
      <c r="K430" s="399">
        <v>0</v>
      </c>
      <c r="L430" s="399">
        <v>0</v>
      </c>
      <c r="M430" s="398">
        <v>0</v>
      </c>
      <c r="N430" s="399">
        <v>0</v>
      </c>
      <c r="O430" s="398">
        <v>0</v>
      </c>
      <c r="P430" s="394">
        <f t="shared" si="63"/>
        <v>58</v>
      </c>
      <c r="Q430" s="395">
        <f t="shared" si="64"/>
        <v>6</v>
      </c>
      <c r="R430" s="394">
        <f t="shared" si="66"/>
        <v>64</v>
      </c>
      <c r="S430" s="400">
        <v>0</v>
      </c>
      <c r="T430" s="400">
        <v>0</v>
      </c>
      <c r="U430" s="397">
        <f t="shared" si="65"/>
        <v>0</v>
      </c>
    </row>
    <row r="431" spans="1:21" hidden="1" outlineLevel="1">
      <c r="A431" s="683"/>
      <c r="B431" s="690"/>
      <c r="C431" s="469" t="s">
        <v>564</v>
      </c>
      <c r="D431" s="398">
        <v>10</v>
      </c>
      <c r="E431" s="399">
        <v>1</v>
      </c>
      <c r="F431" s="399">
        <v>0</v>
      </c>
      <c r="G431" s="398">
        <v>1</v>
      </c>
      <c r="H431" s="399">
        <v>0</v>
      </c>
      <c r="I431" s="398">
        <v>0</v>
      </c>
      <c r="J431" s="398">
        <v>0</v>
      </c>
      <c r="K431" s="399">
        <v>0</v>
      </c>
      <c r="L431" s="399">
        <v>1</v>
      </c>
      <c r="M431" s="399">
        <v>0</v>
      </c>
      <c r="N431" s="399">
        <v>0</v>
      </c>
      <c r="O431" s="398">
        <v>0</v>
      </c>
      <c r="P431" s="394">
        <f t="shared" si="63"/>
        <v>12</v>
      </c>
      <c r="Q431" s="395">
        <f t="shared" si="64"/>
        <v>1</v>
      </c>
      <c r="R431" s="394">
        <f t="shared" si="66"/>
        <v>13</v>
      </c>
      <c r="S431" s="400">
        <v>0</v>
      </c>
      <c r="T431" s="400">
        <v>0</v>
      </c>
      <c r="U431" s="397">
        <f t="shared" si="65"/>
        <v>0</v>
      </c>
    </row>
    <row r="432" spans="1:21" ht="22.5" hidden="1" outlineLevel="1">
      <c r="A432" s="683"/>
      <c r="B432" s="690"/>
      <c r="C432" s="469" t="s">
        <v>565</v>
      </c>
      <c r="D432" s="398">
        <v>9</v>
      </c>
      <c r="E432" s="399">
        <v>0</v>
      </c>
      <c r="F432" s="399">
        <v>1</v>
      </c>
      <c r="G432" s="399">
        <v>1</v>
      </c>
      <c r="H432" s="399">
        <v>0</v>
      </c>
      <c r="I432" s="398">
        <v>5</v>
      </c>
      <c r="J432" s="399">
        <v>0</v>
      </c>
      <c r="K432" s="399">
        <v>0</v>
      </c>
      <c r="L432" s="399">
        <v>0</v>
      </c>
      <c r="M432" s="399">
        <v>1</v>
      </c>
      <c r="N432" s="399">
        <v>0</v>
      </c>
      <c r="O432" s="399">
        <v>1</v>
      </c>
      <c r="P432" s="394">
        <f t="shared" si="63"/>
        <v>16</v>
      </c>
      <c r="Q432" s="395">
        <f t="shared" si="64"/>
        <v>2</v>
      </c>
      <c r="R432" s="394">
        <f t="shared" si="66"/>
        <v>18</v>
      </c>
      <c r="S432" s="400">
        <v>0</v>
      </c>
      <c r="T432" s="400">
        <v>0</v>
      </c>
      <c r="U432" s="397">
        <f t="shared" si="65"/>
        <v>0</v>
      </c>
    </row>
    <row r="433" spans="1:21" ht="22.5" hidden="1" outlineLevel="1">
      <c r="A433" s="683"/>
      <c r="B433" s="690"/>
      <c r="C433" s="469" t="s">
        <v>566</v>
      </c>
      <c r="D433" s="398">
        <v>3</v>
      </c>
      <c r="E433" s="398">
        <v>0</v>
      </c>
      <c r="F433" s="399">
        <v>0</v>
      </c>
      <c r="G433" s="399">
        <v>0</v>
      </c>
      <c r="H433" s="399">
        <v>2</v>
      </c>
      <c r="I433" s="398">
        <v>3</v>
      </c>
      <c r="J433" s="398">
        <v>1</v>
      </c>
      <c r="K433" s="399">
        <v>0</v>
      </c>
      <c r="L433" s="399">
        <v>0</v>
      </c>
      <c r="M433" s="399">
        <v>0</v>
      </c>
      <c r="N433" s="399">
        <v>0</v>
      </c>
      <c r="O433" s="398">
        <v>1</v>
      </c>
      <c r="P433" s="394">
        <f t="shared" si="63"/>
        <v>8</v>
      </c>
      <c r="Q433" s="395">
        <f t="shared" si="64"/>
        <v>2</v>
      </c>
      <c r="R433" s="394">
        <f t="shared" si="66"/>
        <v>10</v>
      </c>
      <c r="S433" s="400">
        <v>0</v>
      </c>
      <c r="T433" s="400">
        <v>0</v>
      </c>
      <c r="U433" s="397">
        <f t="shared" si="65"/>
        <v>0</v>
      </c>
    </row>
    <row r="434" spans="1:21" ht="33.75" hidden="1" outlineLevel="1">
      <c r="A434" s="683"/>
      <c r="B434" s="690"/>
      <c r="C434" s="469" t="s">
        <v>567</v>
      </c>
      <c r="D434" s="398">
        <v>8</v>
      </c>
      <c r="E434" s="399">
        <v>0</v>
      </c>
      <c r="F434" s="398">
        <v>0</v>
      </c>
      <c r="G434" s="399">
        <v>1</v>
      </c>
      <c r="H434" s="398">
        <v>0</v>
      </c>
      <c r="I434" s="398">
        <v>4</v>
      </c>
      <c r="J434" s="398">
        <v>1</v>
      </c>
      <c r="K434" s="399">
        <v>0</v>
      </c>
      <c r="L434" s="399">
        <v>0</v>
      </c>
      <c r="M434" s="399">
        <v>0</v>
      </c>
      <c r="N434" s="399">
        <v>0</v>
      </c>
      <c r="O434" s="399">
        <v>0</v>
      </c>
      <c r="P434" s="394">
        <f t="shared" si="63"/>
        <v>13</v>
      </c>
      <c r="Q434" s="395">
        <f t="shared" si="64"/>
        <v>1</v>
      </c>
      <c r="R434" s="394">
        <f>+Q434+P434</f>
        <v>14</v>
      </c>
      <c r="S434" s="400">
        <v>0</v>
      </c>
      <c r="T434" s="400">
        <v>0</v>
      </c>
      <c r="U434" s="397">
        <f t="shared" si="65"/>
        <v>0</v>
      </c>
    </row>
    <row r="435" spans="1:21" ht="33.75" hidden="1" outlineLevel="1">
      <c r="A435" s="683"/>
      <c r="B435" s="690"/>
      <c r="C435" s="469" t="s">
        <v>568</v>
      </c>
      <c r="D435" s="398">
        <v>154</v>
      </c>
      <c r="E435" s="398">
        <v>0</v>
      </c>
      <c r="F435" s="398">
        <v>7</v>
      </c>
      <c r="G435" s="398">
        <v>11</v>
      </c>
      <c r="H435" s="398">
        <v>4</v>
      </c>
      <c r="I435" s="398">
        <v>77</v>
      </c>
      <c r="J435" s="398">
        <v>34</v>
      </c>
      <c r="K435" s="398">
        <v>0</v>
      </c>
      <c r="L435" s="399">
        <v>2</v>
      </c>
      <c r="M435" s="398">
        <v>2</v>
      </c>
      <c r="N435" s="398">
        <v>0</v>
      </c>
      <c r="O435" s="398">
        <v>4</v>
      </c>
      <c r="P435" s="394">
        <f t="shared" si="63"/>
        <v>253</v>
      </c>
      <c r="Q435" s="395">
        <f t="shared" si="64"/>
        <v>42</v>
      </c>
      <c r="R435" s="394">
        <f t="shared" ref="R435:R498" si="69">+Q435+P435</f>
        <v>295</v>
      </c>
      <c r="S435" s="400">
        <v>0</v>
      </c>
      <c r="T435" s="400">
        <v>0</v>
      </c>
      <c r="U435" s="397">
        <f t="shared" si="65"/>
        <v>0</v>
      </c>
    </row>
    <row r="436" spans="1:21" hidden="1" outlineLevel="1">
      <c r="A436" s="683"/>
      <c r="B436" s="690" t="s">
        <v>569</v>
      </c>
      <c r="C436" s="469" t="s">
        <v>570</v>
      </c>
      <c r="D436" s="398">
        <v>46</v>
      </c>
      <c r="E436" s="399">
        <v>2</v>
      </c>
      <c r="F436" s="398">
        <v>5</v>
      </c>
      <c r="G436" s="398">
        <v>2</v>
      </c>
      <c r="H436" s="398">
        <v>1</v>
      </c>
      <c r="I436" s="398">
        <v>30</v>
      </c>
      <c r="J436" s="398">
        <v>38</v>
      </c>
      <c r="K436" s="399">
        <v>2</v>
      </c>
      <c r="L436" s="398">
        <v>4</v>
      </c>
      <c r="M436" s="398">
        <v>1</v>
      </c>
      <c r="N436" s="399">
        <v>1</v>
      </c>
      <c r="O436" s="398">
        <v>18</v>
      </c>
      <c r="P436" s="394">
        <f t="shared" si="63"/>
        <v>86</v>
      </c>
      <c r="Q436" s="395">
        <f t="shared" si="64"/>
        <v>64</v>
      </c>
      <c r="R436" s="394">
        <f t="shared" si="69"/>
        <v>150</v>
      </c>
      <c r="S436" s="400">
        <v>0</v>
      </c>
      <c r="T436" s="400">
        <v>0</v>
      </c>
      <c r="U436" s="397">
        <f t="shared" si="65"/>
        <v>0</v>
      </c>
    </row>
    <row r="437" spans="1:21" hidden="1" outlineLevel="1">
      <c r="A437" s="683"/>
      <c r="B437" s="690"/>
      <c r="C437" s="469" t="s">
        <v>571</v>
      </c>
      <c r="D437" s="398">
        <v>6</v>
      </c>
      <c r="E437" s="399">
        <v>0</v>
      </c>
      <c r="F437" s="399">
        <v>1</v>
      </c>
      <c r="G437" s="399">
        <v>3</v>
      </c>
      <c r="H437" s="398">
        <v>0</v>
      </c>
      <c r="I437" s="398">
        <v>9</v>
      </c>
      <c r="J437" s="398">
        <v>13</v>
      </c>
      <c r="K437" s="399">
        <v>1</v>
      </c>
      <c r="L437" s="399">
        <v>2</v>
      </c>
      <c r="M437" s="399">
        <v>1</v>
      </c>
      <c r="N437" s="399">
        <v>0</v>
      </c>
      <c r="O437" s="398">
        <v>2</v>
      </c>
      <c r="P437" s="394">
        <f t="shared" si="63"/>
        <v>19</v>
      </c>
      <c r="Q437" s="395">
        <f t="shared" si="64"/>
        <v>19</v>
      </c>
      <c r="R437" s="394">
        <f t="shared" si="69"/>
        <v>38</v>
      </c>
      <c r="S437" s="400">
        <v>0</v>
      </c>
      <c r="T437" s="400">
        <v>0</v>
      </c>
      <c r="U437" s="397">
        <f t="shared" si="65"/>
        <v>0</v>
      </c>
    </row>
    <row r="438" spans="1:21" hidden="1" outlineLevel="1">
      <c r="A438" s="683"/>
      <c r="B438" s="690"/>
      <c r="C438" s="469" t="s">
        <v>572</v>
      </c>
      <c r="D438" s="398">
        <v>59</v>
      </c>
      <c r="E438" s="399">
        <v>1</v>
      </c>
      <c r="F438" s="398">
        <v>8</v>
      </c>
      <c r="G438" s="398">
        <v>6</v>
      </c>
      <c r="H438" s="398">
        <v>1</v>
      </c>
      <c r="I438" s="398">
        <v>32</v>
      </c>
      <c r="J438" s="398">
        <v>21</v>
      </c>
      <c r="K438" s="398">
        <v>2</v>
      </c>
      <c r="L438" s="398">
        <v>5</v>
      </c>
      <c r="M438" s="398">
        <v>3</v>
      </c>
      <c r="N438" s="399">
        <v>1</v>
      </c>
      <c r="O438" s="398">
        <v>14</v>
      </c>
      <c r="P438" s="394">
        <f t="shared" si="63"/>
        <v>107</v>
      </c>
      <c r="Q438" s="395">
        <f t="shared" si="64"/>
        <v>46</v>
      </c>
      <c r="R438" s="394">
        <f t="shared" si="69"/>
        <v>153</v>
      </c>
      <c r="S438" s="400">
        <v>1</v>
      </c>
      <c r="T438" s="400">
        <v>0</v>
      </c>
      <c r="U438" s="397">
        <f t="shared" si="65"/>
        <v>1</v>
      </c>
    </row>
    <row r="439" spans="1:21" ht="22.5" hidden="1" outlineLevel="1">
      <c r="A439" s="683"/>
      <c r="B439" s="690"/>
      <c r="C439" s="469" t="s">
        <v>573</v>
      </c>
      <c r="D439" s="398">
        <v>16</v>
      </c>
      <c r="E439" s="399">
        <v>0</v>
      </c>
      <c r="F439" s="399">
        <v>1</v>
      </c>
      <c r="G439" s="398">
        <v>1</v>
      </c>
      <c r="H439" s="398">
        <v>1</v>
      </c>
      <c r="I439" s="398">
        <v>13</v>
      </c>
      <c r="J439" s="398">
        <v>3</v>
      </c>
      <c r="K439" s="399">
        <v>0</v>
      </c>
      <c r="L439" s="399">
        <v>1</v>
      </c>
      <c r="M439" s="399">
        <v>0</v>
      </c>
      <c r="N439" s="399">
        <v>0</v>
      </c>
      <c r="O439" s="398">
        <v>1</v>
      </c>
      <c r="P439" s="394">
        <f t="shared" si="63"/>
        <v>32</v>
      </c>
      <c r="Q439" s="395">
        <f t="shared" si="64"/>
        <v>5</v>
      </c>
      <c r="R439" s="394">
        <f t="shared" si="69"/>
        <v>37</v>
      </c>
      <c r="S439" s="400">
        <v>0</v>
      </c>
      <c r="T439" s="400">
        <v>0</v>
      </c>
      <c r="U439" s="397">
        <f t="shared" si="65"/>
        <v>0</v>
      </c>
    </row>
    <row r="440" spans="1:21" ht="22.5" hidden="1" outlineLevel="1">
      <c r="A440" s="683"/>
      <c r="B440" s="690"/>
      <c r="C440" s="469" t="s">
        <v>574</v>
      </c>
      <c r="D440" s="398">
        <v>4</v>
      </c>
      <c r="E440" s="398">
        <v>0</v>
      </c>
      <c r="F440" s="398">
        <v>0</v>
      </c>
      <c r="G440" s="399">
        <v>2</v>
      </c>
      <c r="H440" s="399">
        <v>0</v>
      </c>
      <c r="I440" s="398">
        <v>2</v>
      </c>
      <c r="J440" s="399">
        <v>1</v>
      </c>
      <c r="K440" s="399">
        <v>0</v>
      </c>
      <c r="L440" s="399">
        <v>0</v>
      </c>
      <c r="M440" s="399">
        <v>1</v>
      </c>
      <c r="N440" s="399">
        <v>0</v>
      </c>
      <c r="O440" s="399">
        <v>0</v>
      </c>
      <c r="P440" s="394">
        <f t="shared" si="63"/>
        <v>8</v>
      </c>
      <c r="Q440" s="395">
        <f t="shared" si="64"/>
        <v>2</v>
      </c>
      <c r="R440" s="394">
        <f t="shared" si="69"/>
        <v>10</v>
      </c>
      <c r="S440" s="400">
        <v>0</v>
      </c>
      <c r="T440" s="400">
        <v>0</v>
      </c>
      <c r="U440" s="397">
        <f t="shared" si="65"/>
        <v>0</v>
      </c>
    </row>
    <row r="441" spans="1:21" hidden="1" outlineLevel="1">
      <c r="A441" s="683"/>
      <c r="B441" s="690"/>
      <c r="C441" s="469" t="s">
        <v>575</v>
      </c>
      <c r="D441" s="398">
        <v>185</v>
      </c>
      <c r="E441" s="398">
        <v>8</v>
      </c>
      <c r="F441" s="398">
        <v>6</v>
      </c>
      <c r="G441" s="398">
        <v>13</v>
      </c>
      <c r="H441" s="398">
        <v>5</v>
      </c>
      <c r="I441" s="398">
        <v>47</v>
      </c>
      <c r="J441" s="398">
        <v>13</v>
      </c>
      <c r="K441" s="399">
        <v>0</v>
      </c>
      <c r="L441" s="399">
        <v>0</v>
      </c>
      <c r="M441" s="399">
        <v>3</v>
      </c>
      <c r="N441" s="399">
        <v>0</v>
      </c>
      <c r="O441" s="399">
        <v>3</v>
      </c>
      <c r="P441" s="394">
        <f t="shared" si="63"/>
        <v>264</v>
      </c>
      <c r="Q441" s="395">
        <f t="shared" si="64"/>
        <v>19</v>
      </c>
      <c r="R441" s="394">
        <f t="shared" si="69"/>
        <v>283</v>
      </c>
      <c r="S441" s="400">
        <v>0</v>
      </c>
      <c r="T441" s="400">
        <v>0</v>
      </c>
      <c r="U441" s="397">
        <f t="shared" si="65"/>
        <v>0</v>
      </c>
    </row>
    <row r="442" spans="1:21" ht="22.5" hidden="1" outlineLevel="1">
      <c r="A442" s="683"/>
      <c r="B442" s="690"/>
      <c r="C442" s="469" t="s">
        <v>576</v>
      </c>
      <c r="D442" s="398">
        <v>32</v>
      </c>
      <c r="E442" s="398">
        <v>2</v>
      </c>
      <c r="F442" s="398">
        <v>4</v>
      </c>
      <c r="G442" s="398">
        <v>4</v>
      </c>
      <c r="H442" s="398">
        <v>1</v>
      </c>
      <c r="I442" s="398">
        <v>28</v>
      </c>
      <c r="J442" s="398">
        <v>2</v>
      </c>
      <c r="K442" s="398">
        <v>0</v>
      </c>
      <c r="L442" s="399">
        <v>1</v>
      </c>
      <c r="M442" s="399">
        <v>2</v>
      </c>
      <c r="N442" s="399">
        <v>0</v>
      </c>
      <c r="O442" s="398">
        <v>3</v>
      </c>
      <c r="P442" s="394">
        <f t="shared" si="63"/>
        <v>71</v>
      </c>
      <c r="Q442" s="395">
        <f t="shared" si="64"/>
        <v>8</v>
      </c>
      <c r="R442" s="394">
        <f t="shared" si="69"/>
        <v>79</v>
      </c>
      <c r="S442" s="400">
        <v>1</v>
      </c>
      <c r="T442" s="400">
        <v>0</v>
      </c>
      <c r="U442" s="397">
        <f t="shared" si="65"/>
        <v>1</v>
      </c>
    </row>
    <row r="443" spans="1:21" hidden="1" outlineLevel="1">
      <c r="A443" s="683"/>
      <c r="B443" s="690"/>
      <c r="C443" s="469" t="s">
        <v>577</v>
      </c>
      <c r="D443" s="398">
        <v>1</v>
      </c>
      <c r="E443" s="399">
        <v>0</v>
      </c>
      <c r="F443" s="399">
        <v>0</v>
      </c>
      <c r="G443" s="399">
        <v>0</v>
      </c>
      <c r="H443" s="399">
        <v>0</v>
      </c>
      <c r="I443" s="398">
        <v>1</v>
      </c>
      <c r="J443" s="399">
        <v>0</v>
      </c>
      <c r="K443" s="399">
        <v>0</v>
      </c>
      <c r="L443" s="399">
        <v>0</v>
      </c>
      <c r="M443" s="399">
        <v>0</v>
      </c>
      <c r="N443" s="399">
        <v>0</v>
      </c>
      <c r="O443" s="399">
        <v>0</v>
      </c>
      <c r="P443" s="394">
        <f t="shared" si="63"/>
        <v>2</v>
      </c>
      <c r="Q443" s="395">
        <f t="shared" si="64"/>
        <v>0</v>
      </c>
      <c r="R443" s="394">
        <f t="shared" si="69"/>
        <v>2</v>
      </c>
      <c r="S443" s="400">
        <v>0</v>
      </c>
      <c r="T443" s="400">
        <v>0</v>
      </c>
      <c r="U443" s="397">
        <f t="shared" si="65"/>
        <v>0</v>
      </c>
    </row>
    <row r="444" spans="1:21" hidden="1" outlineLevel="1">
      <c r="A444" s="683"/>
      <c r="B444" s="690"/>
      <c r="C444" s="469" t="s">
        <v>578</v>
      </c>
      <c r="D444" s="398">
        <v>19</v>
      </c>
      <c r="E444" s="399">
        <v>1</v>
      </c>
      <c r="F444" s="398">
        <v>0</v>
      </c>
      <c r="G444" s="398">
        <v>0</v>
      </c>
      <c r="H444" s="399">
        <v>2</v>
      </c>
      <c r="I444" s="398">
        <v>24</v>
      </c>
      <c r="J444" s="398">
        <v>3</v>
      </c>
      <c r="K444" s="399">
        <v>0</v>
      </c>
      <c r="L444" s="399">
        <v>0</v>
      </c>
      <c r="M444" s="399">
        <v>2</v>
      </c>
      <c r="N444" s="399">
        <v>0</v>
      </c>
      <c r="O444" s="398">
        <v>1</v>
      </c>
      <c r="P444" s="394">
        <f t="shared" si="63"/>
        <v>46</v>
      </c>
      <c r="Q444" s="395">
        <f t="shared" si="64"/>
        <v>6</v>
      </c>
      <c r="R444" s="394">
        <f t="shared" si="69"/>
        <v>52</v>
      </c>
      <c r="S444" s="400">
        <v>0</v>
      </c>
      <c r="T444" s="400">
        <v>0</v>
      </c>
      <c r="U444" s="397">
        <f t="shared" si="65"/>
        <v>0</v>
      </c>
    </row>
    <row r="445" spans="1:21" ht="22.5" hidden="1" outlineLevel="1">
      <c r="A445" s="683"/>
      <c r="B445" s="690" t="s">
        <v>579</v>
      </c>
      <c r="C445" s="469" t="s">
        <v>580</v>
      </c>
      <c r="D445" s="398">
        <v>9</v>
      </c>
      <c r="E445" s="399">
        <v>0</v>
      </c>
      <c r="F445" s="399">
        <v>0</v>
      </c>
      <c r="G445" s="399">
        <v>0</v>
      </c>
      <c r="H445" s="399">
        <v>0</v>
      </c>
      <c r="I445" s="399">
        <v>2</v>
      </c>
      <c r="J445" s="399">
        <v>7</v>
      </c>
      <c r="K445" s="399">
        <v>0</v>
      </c>
      <c r="L445" s="399">
        <v>0</v>
      </c>
      <c r="M445" s="398">
        <v>0</v>
      </c>
      <c r="N445" s="399">
        <v>0</v>
      </c>
      <c r="O445" s="399">
        <v>2</v>
      </c>
      <c r="P445" s="394">
        <f t="shared" si="63"/>
        <v>11</v>
      </c>
      <c r="Q445" s="395">
        <f t="shared" si="64"/>
        <v>9</v>
      </c>
      <c r="R445" s="394">
        <f t="shared" si="69"/>
        <v>20</v>
      </c>
      <c r="S445" s="400">
        <v>0</v>
      </c>
      <c r="T445" s="400">
        <v>0</v>
      </c>
      <c r="U445" s="397">
        <f t="shared" si="65"/>
        <v>0</v>
      </c>
    </row>
    <row r="446" spans="1:21" ht="33.75" hidden="1" outlineLevel="1">
      <c r="A446" s="683"/>
      <c r="B446" s="690"/>
      <c r="C446" s="469" t="s">
        <v>581</v>
      </c>
      <c r="D446" s="398">
        <v>9</v>
      </c>
      <c r="E446" s="399">
        <v>0</v>
      </c>
      <c r="F446" s="399">
        <v>0</v>
      </c>
      <c r="G446" s="399">
        <v>1</v>
      </c>
      <c r="H446" s="399">
        <v>1</v>
      </c>
      <c r="I446" s="398">
        <v>7</v>
      </c>
      <c r="J446" s="398">
        <v>5</v>
      </c>
      <c r="K446" s="398">
        <v>0</v>
      </c>
      <c r="L446" s="399">
        <v>0</v>
      </c>
      <c r="M446" s="399">
        <v>0</v>
      </c>
      <c r="N446" s="399">
        <v>0</v>
      </c>
      <c r="O446" s="399">
        <v>2</v>
      </c>
      <c r="P446" s="394">
        <f t="shared" si="63"/>
        <v>18</v>
      </c>
      <c r="Q446" s="395">
        <f t="shared" si="64"/>
        <v>7</v>
      </c>
      <c r="R446" s="394">
        <f t="shared" si="69"/>
        <v>25</v>
      </c>
      <c r="S446" s="400">
        <v>0</v>
      </c>
      <c r="T446" s="400">
        <v>0</v>
      </c>
      <c r="U446" s="397">
        <f t="shared" si="65"/>
        <v>0</v>
      </c>
    </row>
    <row r="447" spans="1:21" ht="22.5" hidden="1" outlineLevel="1">
      <c r="A447" s="683"/>
      <c r="B447" s="690" t="s">
        <v>582</v>
      </c>
      <c r="C447" s="469" t="s">
        <v>583</v>
      </c>
      <c r="D447" s="398">
        <v>8</v>
      </c>
      <c r="E447" s="399">
        <v>0</v>
      </c>
      <c r="F447" s="399">
        <v>2</v>
      </c>
      <c r="G447" s="398">
        <v>0</v>
      </c>
      <c r="H447" s="399">
        <v>0</v>
      </c>
      <c r="I447" s="398">
        <v>8</v>
      </c>
      <c r="J447" s="399">
        <v>2</v>
      </c>
      <c r="K447" s="399">
        <v>0</v>
      </c>
      <c r="L447" s="399">
        <v>0</v>
      </c>
      <c r="M447" s="399">
        <v>1</v>
      </c>
      <c r="N447" s="399">
        <v>0</v>
      </c>
      <c r="O447" s="399">
        <v>0</v>
      </c>
      <c r="P447" s="394">
        <f t="shared" si="63"/>
        <v>18</v>
      </c>
      <c r="Q447" s="395">
        <f t="shared" si="64"/>
        <v>3</v>
      </c>
      <c r="R447" s="394">
        <f t="shared" si="69"/>
        <v>21</v>
      </c>
      <c r="S447" s="400">
        <v>0</v>
      </c>
      <c r="T447" s="400">
        <v>0</v>
      </c>
      <c r="U447" s="397">
        <f t="shared" si="65"/>
        <v>0</v>
      </c>
    </row>
    <row r="448" spans="1:21" hidden="1" outlineLevel="1">
      <c r="A448" s="683"/>
      <c r="B448" s="690"/>
      <c r="C448" s="469" t="s">
        <v>584</v>
      </c>
      <c r="D448" s="398">
        <v>5</v>
      </c>
      <c r="E448" s="399">
        <v>0</v>
      </c>
      <c r="F448" s="399">
        <v>2</v>
      </c>
      <c r="G448" s="399">
        <v>1</v>
      </c>
      <c r="H448" s="399">
        <v>0</v>
      </c>
      <c r="I448" s="398">
        <v>6</v>
      </c>
      <c r="J448" s="399">
        <v>0</v>
      </c>
      <c r="K448" s="399">
        <v>0</v>
      </c>
      <c r="L448" s="399">
        <v>0</v>
      </c>
      <c r="M448" s="399">
        <v>0</v>
      </c>
      <c r="N448" s="399">
        <v>0</v>
      </c>
      <c r="O448" s="399">
        <v>0</v>
      </c>
      <c r="P448" s="394">
        <f t="shared" si="63"/>
        <v>14</v>
      </c>
      <c r="Q448" s="395">
        <f t="shared" si="64"/>
        <v>0</v>
      </c>
      <c r="R448" s="394">
        <f t="shared" si="69"/>
        <v>14</v>
      </c>
      <c r="S448" s="400">
        <v>0</v>
      </c>
      <c r="T448" s="400">
        <v>0</v>
      </c>
      <c r="U448" s="397">
        <f t="shared" si="65"/>
        <v>0</v>
      </c>
    </row>
    <row r="449" spans="1:21" ht="22.5" hidden="1" outlineLevel="1">
      <c r="A449" s="683"/>
      <c r="B449" s="690"/>
      <c r="C449" s="469" t="s">
        <v>585</v>
      </c>
      <c r="D449" s="398">
        <v>2</v>
      </c>
      <c r="E449" s="399">
        <v>0</v>
      </c>
      <c r="F449" s="399">
        <v>1</v>
      </c>
      <c r="G449" s="399">
        <v>0</v>
      </c>
      <c r="H449" s="399">
        <v>0</v>
      </c>
      <c r="I449" s="398">
        <v>3</v>
      </c>
      <c r="J449" s="399">
        <v>0</v>
      </c>
      <c r="K449" s="399">
        <v>0</v>
      </c>
      <c r="L449" s="399">
        <v>0</v>
      </c>
      <c r="M449" s="399">
        <v>0</v>
      </c>
      <c r="N449" s="399">
        <v>1</v>
      </c>
      <c r="O449" s="399">
        <v>0</v>
      </c>
      <c r="P449" s="394">
        <f t="shared" si="63"/>
        <v>6</v>
      </c>
      <c r="Q449" s="395">
        <f t="shared" si="64"/>
        <v>1</v>
      </c>
      <c r="R449" s="394">
        <f t="shared" si="69"/>
        <v>7</v>
      </c>
      <c r="S449" s="400">
        <v>0</v>
      </c>
      <c r="T449" s="400">
        <v>0</v>
      </c>
      <c r="U449" s="397">
        <f t="shared" si="65"/>
        <v>0</v>
      </c>
    </row>
    <row r="450" spans="1:21" ht="22.5" hidden="1" outlineLevel="1">
      <c r="A450" s="683"/>
      <c r="B450" s="690"/>
      <c r="C450" s="469" t="s">
        <v>586</v>
      </c>
      <c r="D450" s="398">
        <v>1</v>
      </c>
      <c r="E450" s="399">
        <v>0</v>
      </c>
      <c r="F450" s="399">
        <v>0</v>
      </c>
      <c r="G450" s="399">
        <v>0</v>
      </c>
      <c r="H450" s="399">
        <v>0</v>
      </c>
      <c r="I450" s="398">
        <v>2</v>
      </c>
      <c r="J450" s="399">
        <v>0</v>
      </c>
      <c r="K450" s="399">
        <v>0</v>
      </c>
      <c r="L450" s="399">
        <v>0</v>
      </c>
      <c r="M450" s="399">
        <v>0</v>
      </c>
      <c r="N450" s="399">
        <v>0</v>
      </c>
      <c r="O450" s="399">
        <v>0</v>
      </c>
      <c r="P450" s="394">
        <f t="shared" si="63"/>
        <v>3</v>
      </c>
      <c r="Q450" s="395">
        <f t="shared" si="64"/>
        <v>0</v>
      </c>
      <c r="R450" s="394">
        <f t="shared" si="69"/>
        <v>3</v>
      </c>
      <c r="S450" s="400">
        <v>0</v>
      </c>
      <c r="T450" s="400">
        <v>0</v>
      </c>
      <c r="U450" s="397">
        <f t="shared" si="65"/>
        <v>0</v>
      </c>
    </row>
    <row r="451" spans="1:21" hidden="1" outlineLevel="1">
      <c r="A451" s="683"/>
      <c r="B451" s="690"/>
      <c r="C451" s="469" t="s">
        <v>587</v>
      </c>
      <c r="D451" s="398">
        <v>1</v>
      </c>
      <c r="E451" s="399">
        <v>0</v>
      </c>
      <c r="F451" s="399">
        <v>0</v>
      </c>
      <c r="G451" s="399">
        <v>0</v>
      </c>
      <c r="H451" s="399">
        <v>0</v>
      </c>
      <c r="I451" s="398">
        <v>3</v>
      </c>
      <c r="J451" s="399">
        <v>0</v>
      </c>
      <c r="K451" s="399">
        <v>0</v>
      </c>
      <c r="L451" s="399">
        <v>0</v>
      </c>
      <c r="M451" s="399">
        <v>0</v>
      </c>
      <c r="N451" s="399">
        <v>0</v>
      </c>
      <c r="O451" s="398">
        <v>0</v>
      </c>
      <c r="P451" s="394">
        <f t="shared" si="63"/>
        <v>4</v>
      </c>
      <c r="Q451" s="395">
        <f t="shared" si="64"/>
        <v>0</v>
      </c>
      <c r="R451" s="394">
        <f t="shared" si="69"/>
        <v>4</v>
      </c>
      <c r="S451" s="400">
        <v>0</v>
      </c>
      <c r="T451" s="400">
        <v>0</v>
      </c>
      <c r="U451" s="397">
        <f t="shared" si="65"/>
        <v>0</v>
      </c>
    </row>
    <row r="452" spans="1:21" ht="22.5" hidden="1" outlineLevel="1">
      <c r="A452" s="683"/>
      <c r="B452" s="690"/>
      <c r="C452" s="469" t="s">
        <v>588</v>
      </c>
      <c r="D452" s="398">
        <v>1</v>
      </c>
      <c r="E452" s="399">
        <v>0</v>
      </c>
      <c r="F452" s="399">
        <v>0</v>
      </c>
      <c r="G452" s="399">
        <v>0</v>
      </c>
      <c r="H452" s="399">
        <v>0</v>
      </c>
      <c r="I452" s="399">
        <v>2</v>
      </c>
      <c r="J452" s="399">
        <v>0</v>
      </c>
      <c r="K452" s="399">
        <v>0</v>
      </c>
      <c r="L452" s="399">
        <v>0</v>
      </c>
      <c r="M452" s="399">
        <v>0</v>
      </c>
      <c r="N452" s="399">
        <v>0</v>
      </c>
      <c r="O452" s="399">
        <v>0</v>
      </c>
      <c r="P452" s="394">
        <f t="shared" si="63"/>
        <v>3</v>
      </c>
      <c r="Q452" s="395">
        <f t="shared" si="64"/>
        <v>0</v>
      </c>
      <c r="R452" s="394">
        <f t="shared" si="69"/>
        <v>3</v>
      </c>
      <c r="S452" s="400">
        <v>0</v>
      </c>
      <c r="T452" s="400">
        <v>0</v>
      </c>
      <c r="U452" s="397">
        <f t="shared" si="65"/>
        <v>0</v>
      </c>
    </row>
    <row r="453" spans="1:21" ht="22.5" hidden="1" outlineLevel="1">
      <c r="A453" s="683"/>
      <c r="B453" s="690"/>
      <c r="C453" s="469" t="s">
        <v>589</v>
      </c>
      <c r="D453" s="398">
        <v>32</v>
      </c>
      <c r="E453" s="398">
        <v>1</v>
      </c>
      <c r="F453" s="398">
        <v>3</v>
      </c>
      <c r="G453" s="398">
        <v>1</v>
      </c>
      <c r="H453" s="398">
        <v>0</v>
      </c>
      <c r="I453" s="398">
        <v>22</v>
      </c>
      <c r="J453" s="399">
        <v>1</v>
      </c>
      <c r="K453" s="399">
        <v>0</v>
      </c>
      <c r="L453" s="399">
        <v>0</v>
      </c>
      <c r="M453" s="399">
        <v>0</v>
      </c>
      <c r="N453" s="399">
        <v>0</v>
      </c>
      <c r="O453" s="399">
        <v>2</v>
      </c>
      <c r="P453" s="394">
        <f t="shared" si="63"/>
        <v>59</v>
      </c>
      <c r="Q453" s="395">
        <f t="shared" si="64"/>
        <v>3</v>
      </c>
      <c r="R453" s="394">
        <f t="shared" si="69"/>
        <v>62</v>
      </c>
      <c r="S453" s="400">
        <v>0</v>
      </c>
      <c r="T453" s="400">
        <v>0</v>
      </c>
      <c r="U453" s="397">
        <f t="shared" si="65"/>
        <v>0</v>
      </c>
    </row>
    <row r="454" spans="1:21" ht="22.5" hidden="1" outlineLevel="1">
      <c r="A454" s="683"/>
      <c r="B454" s="690" t="s">
        <v>590</v>
      </c>
      <c r="C454" s="469" t="s">
        <v>591</v>
      </c>
      <c r="D454" s="398">
        <v>23</v>
      </c>
      <c r="E454" s="399">
        <v>0</v>
      </c>
      <c r="F454" s="399">
        <v>1</v>
      </c>
      <c r="G454" s="399">
        <v>2</v>
      </c>
      <c r="H454" s="399">
        <v>0</v>
      </c>
      <c r="I454" s="398">
        <v>20</v>
      </c>
      <c r="J454" s="399">
        <v>0</v>
      </c>
      <c r="K454" s="399">
        <v>0</v>
      </c>
      <c r="L454" s="399">
        <v>0</v>
      </c>
      <c r="M454" s="399">
        <v>0</v>
      </c>
      <c r="N454" s="399">
        <v>0</v>
      </c>
      <c r="O454" s="399">
        <v>0</v>
      </c>
      <c r="P454" s="394">
        <f t="shared" si="63"/>
        <v>46</v>
      </c>
      <c r="Q454" s="395">
        <f t="shared" si="64"/>
        <v>0</v>
      </c>
      <c r="R454" s="394">
        <f t="shared" si="69"/>
        <v>46</v>
      </c>
      <c r="S454" s="400">
        <v>0</v>
      </c>
      <c r="T454" s="400">
        <v>0</v>
      </c>
      <c r="U454" s="397">
        <f t="shared" si="65"/>
        <v>0</v>
      </c>
    </row>
    <row r="455" spans="1:21" ht="22.5" hidden="1" outlineLevel="1">
      <c r="A455" s="683"/>
      <c r="B455" s="690"/>
      <c r="C455" s="469" t="s">
        <v>592</v>
      </c>
      <c r="D455" s="398">
        <v>87</v>
      </c>
      <c r="E455" s="399">
        <v>3</v>
      </c>
      <c r="F455" s="398">
        <v>3</v>
      </c>
      <c r="G455" s="398">
        <v>12</v>
      </c>
      <c r="H455" s="398">
        <v>1</v>
      </c>
      <c r="I455" s="398">
        <v>96</v>
      </c>
      <c r="J455" s="399">
        <v>2</v>
      </c>
      <c r="K455" s="399">
        <v>0</v>
      </c>
      <c r="L455" s="399">
        <v>0</v>
      </c>
      <c r="M455" s="399">
        <v>0</v>
      </c>
      <c r="N455" s="399">
        <v>0</v>
      </c>
      <c r="O455" s="398">
        <v>0</v>
      </c>
      <c r="P455" s="394">
        <f t="shared" ref="P455:P512" si="70">SUM(D455:I455)</f>
        <v>202</v>
      </c>
      <c r="Q455" s="395">
        <f t="shared" ref="Q455:Q512" si="71">SUM(J455:O455)</f>
        <v>2</v>
      </c>
      <c r="R455" s="394">
        <f t="shared" si="69"/>
        <v>204</v>
      </c>
      <c r="S455" s="400">
        <v>0</v>
      </c>
      <c r="T455" s="400">
        <v>0</v>
      </c>
      <c r="U455" s="397">
        <f t="shared" ref="U455:U512" si="72">+T455+S455</f>
        <v>0</v>
      </c>
    </row>
    <row r="456" spans="1:21" ht="22.5" hidden="1" outlineLevel="1">
      <c r="A456" s="683"/>
      <c r="B456" s="690"/>
      <c r="C456" s="469" t="s">
        <v>593</v>
      </c>
      <c r="D456" s="398">
        <v>191</v>
      </c>
      <c r="E456" s="398">
        <v>9</v>
      </c>
      <c r="F456" s="398">
        <v>9</v>
      </c>
      <c r="G456" s="398">
        <v>22</v>
      </c>
      <c r="H456" s="398">
        <v>4</v>
      </c>
      <c r="I456" s="398">
        <v>175</v>
      </c>
      <c r="J456" s="398">
        <v>7</v>
      </c>
      <c r="K456" s="398">
        <v>0</v>
      </c>
      <c r="L456" s="398">
        <v>0</v>
      </c>
      <c r="M456" s="398">
        <v>0</v>
      </c>
      <c r="N456" s="399">
        <v>0</v>
      </c>
      <c r="O456" s="398">
        <v>7</v>
      </c>
      <c r="P456" s="394">
        <f t="shared" si="70"/>
        <v>410</v>
      </c>
      <c r="Q456" s="395">
        <f t="shared" si="71"/>
        <v>14</v>
      </c>
      <c r="R456" s="394">
        <f t="shared" si="69"/>
        <v>424</v>
      </c>
      <c r="S456" s="400">
        <v>3</v>
      </c>
      <c r="T456" s="400">
        <v>0</v>
      </c>
      <c r="U456" s="397">
        <f t="shared" si="72"/>
        <v>3</v>
      </c>
    </row>
    <row r="457" spans="1:21" ht="22.5" hidden="1" outlineLevel="1">
      <c r="A457" s="683"/>
      <c r="B457" s="690"/>
      <c r="C457" s="469" t="s">
        <v>594</v>
      </c>
      <c r="D457" s="398">
        <v>37</v>
      </c>
      <c r="E457" s="398">
        <v>3</v>
      </c>
      <c r="F457" s="398">
        <v>1</v>
      </c>
      <c r="G457" s="398">
        <v>2</v>
      </c>
      <c r="H457" s="399">
        <v>1</v>
      </c>
      <c r="I457" s="398">
        <v>34</v>
      </c>
      <c r="J457" s="398">
        <v>3</v>
      </c>
      <c r="K457" s="399">
        <v>0</v>
      </c>
      <c r="L457" s="399">
        <v>0</v>
      </c>
      <c r="M457" s="399">
        <v>0</v>
      </c>
      <c r="N457" s="399">
        <v>0</v>
      </c>
      <c r="O457" s="399">
        <v>0</v>
      </c>
      <c r="P457" s="394">
        <f t="shared" si="70"/>
        <v>78</v>
      </c>
      <c r="Q457" s="395">
        <f t="shared" si="71"/>
        <v>3</v>
      </c>
      <c r="R457" s="394">
        <f t="shared" si="69"/>
        <v>81</v>
      </c>
      <c r="S457" s="400">
        <v>0</v>
      </c>
      <c r="T457" s="400">
        <v>0</v>
      </c>
      <c r="U457" s="397">
        <f t="shared" si="72"/>
        <v>0</v>
      </c>
    </row>
    <row r="458" spans="1:21" hidden="1" outlineLevel="1">
      <c r="A458" s="683"/>
      <c r="B458" s="690"/>
      <c r="C458" s="469" t="s">
        <v>595</v>
      </c>
      <c r="D458" s="398">
        <v>19</v>
      </c>
      <c r="E458" s="399">
        <v>0</v>
      </c>
      <c r="F458" s="398">
        <v>1</v>
      </c>
      <c r="G458" s="398">
        <v>0</v>
      </c>
      <c r="H458" s="399">
        <v>0</v>
      </c>
      <c r="I458" s="398">
        <v>9</v>
      </c>
      <c r="J458" s="398">
        <v>4</v>
      </c>
      <c r="K458" s="399">
        <v>0</v>
      </c>
      <c r="L458" s="399">
        <v>0</v>
      </c>
      <c r="M458" s="399">
        <v>0</v>
      </c>
      <c r="N458" s="399">
        <v>0</v>
      </c>
      <c r="O458" s="398">
        <v>1</v>
      </c>
      <c r="P458" s="394">
        <f t="shared" si="70"/>
        <v>29</v>
      </c>
      <c r="Q458" s="395">
        <f t="shared" si="71"/>
        <v>5</v>
      </c>
      <c r="R458" s="394">
        <f t="shared" si="69"/>
        <v>34</v>
      </c>
      <c r="S458" s="400">
        <v>0</v>
      </c>
      <c r="T458" s="400">
        <v>0</v>
      </c>
      <c r="U458" s="397">
        <f t="shared" si="72"/>
        <v>0</v>
      </c>
    </row>
    <row r="459" spans="1:21" hidden="1" outlineLevel="1">
      <c r="A459" s="683"/>
      <c r="B459" s="690"/>
      <c r="C459" s="469" t="s">
        <v>596</v>
      </c>
      <c r="D459" s="398">
        <v>17</v>
      </c>
      <c r="E459" s="399">
        <v>1</v>
      </c>
      <c r="F459" s="399">
        <v>0</v>
      </c>
      <c r="G459" s="398">
        <v>0</v>
      </c>
      <c r="H459" s="399">
        <v>0</v>
      </c>
      <c r="I459" s="398">
        <v>20</v>
      </c>
      <c r="J459" s="398">
        <v>4</v>
      </c>
      <c r="K459" s="399">
        <v>0</v>
      </c>
      <c r="L459" s="399">
        <v>1</v>
      </c>
      <c r="M459" s="399">
        <v>0</v>
      </c>
      <c r="N459" s="399">
        <v>0</v>
      </c>
      <c r="O459" s="398">
        <v>3</v>
      </c>
      <c r="P459" s="394">
        <f t="shared" si="70"/>
        <v>38</v>
      </c>
      <c r="Q459" s="395">
        <f t="shared" si="71"/>
        <v>8</v>
      </c>
      <c r="R459" s="394">
        <f t="shared" si="69"/>
        <v>46</v>
      </c>
      <c r="S459" s="400">
        <v>0</v>
      </c>
      <c r="T459" s="400">
        <v>0</v>
      </c>
      <c r="U459" s="397">
        <f t="shared" si="72"/>
        <v>0</v>
      </c>
    </row>
    <row r="460" spans="1:21" hidden="1" outlineLevel="1">
      <c r="A460" s="683"/>
      <c r="B460" s="690"/>
      <c r="C460" s="469" t="s">
        <v>597</v>
      </c>
      <c r="D460" s="398">
        <v>88</v>
      </c>
      <c r="E460" s="398">
        <v>1</v>
      </c>
      <c r="F460" s="398">
        <v>3</v>
      </c>
      <c r="G460" s="398">
        <v>5</v>
      </c>
      <c r="H460" s="398">
        <v>2</v>
      </c>
      <c r="I460" s="398">
        <v>75</v>
      </c>
      <c r="J460" s="398">
        <v>7</v>
      </c>
      <c r="K460" s="399">
        <v>0</v>
      </c>
      <c r="L460" s="398">
        <v>0</v>
      </c>
      <c r="M460" s="398">
        <v>1</v>
      </c>
      <c r="N460" s="399">
        <v>0</v>
      </c>
      <c r="O460" s="398">
        <v>7</v>
      </c>
      <c r="P460" s="394">
        <f t="shared" si="70"/>
        <v>174</v>
      </c>
      <c r="Q460" s="395">
        <f t="shared" si="71"/>
        <v>15</v>
      </c>
      <c r="R460" s="394">
        <f t="shared" si="69"/>
        <v>189</v>
      </c>
      <c r="S460" s="400">
        <v>0</v>
      </c>
      <c r="T460" s="400">
        <v>0</v>
      </c>
      <c r="U460" s="397">
        <f t="shared" si="72"/>
        <v>0</v>
      </c>
    </row>
    <row r="461" spans="1:21" ht="56.25" hidden="1" outlineLevel="1">
      <c r="A461" s="683"/>
      <c r="B461" s="469" t="s">
        <v>598</v>
      </c>
      <c r="C461" s="469" t="s">
        <v>599</v>
      </c>
      <c r="D461" s="398">
        <v>38</v>
      </c>
      <c r="E461" s="398">
        <v>2</v>
      </c>
      <c r="F461" s="398">
        <v>2</v>
      </c>
      <c r="G461" s="398">
        <v>2</v>
      </c>
      <c r="H461" s="398">
        <v>1</v>
      </c>
      <c r="I461" s="398">
        <v>38</v>
      </c>
      <c r="J461" s="398">
        <v>14</v>
      </c>
      <c r="K461" s="399">
        <v>1</v>
      </c>
      <c r="L461" s="398">
        <v>1</v>
      </c>
      <c r="M461" s="399">
        <v>0</v>
      </c>
      <c r="N461" s="399">
        <v>0</v>
      </c>
      <c r="O461" s="398">
        <v>5</v>
      </c>
      <c r="P461" s="394">
        <f t="shared" si="70"/>
        <v>83</v>
      </c>
      <c r="Q461" s="395">
        <f t="shared" si="71"/>
        <v>21</v>
      </c>
      <c r="R461" s="394">
        <f t="shared" si="69"/>
        <v>104</v>
      </c>
      <c r="S461" s="400">
        <v>1</v>
      </c>
      <c r="T461" s="400">
        <v>0</v>
      </c>
      <c r="U461" s="397">
        <f t="shared" si="72"/>
        <v>1</v>
      </c>
    </row>
    <row r="462" spans="1:21" ht="14.1" customHeight="1" collapsed="1">
      <c r="A462" s="682" t="s">
        <v>600</v>
      </c>
      <c r="B462" s="682"/>
      <c r="C462" s="682"/>
      <c r="D462" s="248">
        <f t="shared" ref="D462:T462" si="73">SUM(D463:D499)</f>
        <v>3189</v>
      </c>
      <c r="E462" s="248">
        <f t="shared" si="73"/>
        <v>64</v>
      </c>
      <c r="F462" s="248">
        <f t="shared" si="73"/>
        <v>128</v>
      </c>
      <c r="G462" s="248">
        <f t="shared" si="73"/>
        <v>197</v>
      </c>
      <c r="H462" s="248">
        <f t="shared" si="73"/>
        <v>58</v>
      </c>
      <c r="I462" s="248">
        <f t="shared" si="73"/>
        <v>1266</v>
      </c>
      <c r="J462" s="248">
        <f t="shared" si="73"/>
        <v>1517</v>
      </c>
      <c r="K462" s="248">
        <f t="shared" si="73"/>
        <v>30</v>
      </c>
      <c r="L462" s="248">
        <f t="shared" si="73"/>
        <v>62</v>
      </c>
      <c r="M462" s="248">
        <f t="shared" si="73"/>
        <v>89</v>
      </c>
      <c r="N462" s="248">
        <f t="shared" si="73"/>
        <v>22</v>
      </c>
      <c r="O462" s="248">
        <f t="shared" si="73"/>
        <v>378</v>
      </c>
      <c r="P462" s="249">
        <f t="shared" si="70"/>
        <v>4902</v>
      </c>
      <c r="Q462" s="249">
        <f t="shared" si="71"/>
        <v>2098</v>
      </c>
      <c r="R462" s="249">
        <f t="shared" si="69"/>
        <v>7000</v>
      </c>
      <c r="S462" s="249">
        <f t="shared" si="73"/>
        <v>1</v>
      </c>
      <c r="T462" s="249">
        <f t="shared" si="73"/>
        <v>0</v>
      </c>
      <c r="U462" s="249">
        <f t="shared" si="72"/>
        <v>1</v>
      </c>
    </row>
    <row r="463" spans="1:21" ht="33.75" hidden="1" outlineLevel="1">
      <c r="A463" s="683" t="s">
        <v>600</v>
      </c>
      <c r="B463" s="690" t="s">
        <v>601</v>
      </c>
      <c r="C463" s="469" t="s">
        <v>602</v>
      </c>
      <c r="D463" s="398">
        <v>1558</v>
      </c>
      <c r="E463" s="398">
        <v>32</v>
      </c>
      <c r="F463" s="398">
        <v>71</v>
      </c>
      <c r="G463" s="398">
        <v>114</v>
      </c>
      <c r="H463" s="398">
        <v>31</v>
      </c>
      <c r="I463" s="398">
        <v>555</v>
      </c>
      <c r="J463" s="398">
        <v>779</v>
      </c>
      <c r="K463" s="398">
        <v>12</v>
      </c>
      <c r="L463" s="398">
        <v>41</v>
      </c>
      <c r="M463" s="398">
        <v>52</v>
      </c>
      <c r="N463" s="398">
        <v>16</v>
      </c>
      <c r="O463" s="398">
        <v>206</v>
      </c>
      <c r="P463" s="394">
        <f t="shared" si="70"/>
        <v>2361</v>
      </c>
      <c r="Q463" s="395">
        <f t="shared" si="71"/>
        <v>1106</v>
      </c>
      <c r="R463" s="394">
        <f t="shared" si="69"/>
        <v>3467</v>
      </c>
      <c r="S463" s="400">
        <v>0</v>
      </c>
      <c r="T463" s="400">
        <v>0</v>
      </c>
      <c r="U463" s="397">
        <f t="shared" si="72"/>
        <v>0</v>
      </c>
    </row>
    <row r="464" spans="1:21" ht="33.75" hidden="1" outlineLevel="1">
      <c r="A464" s="683"/>
      <c r="B464" s="690"/>
      <c r="C464" s="469" t="s">
        <v>603</v>
      </c>
      <c r="D464" s="398">
        <v>272</v>
      </c>
      <c r="E464" s="398">
        <v>7</v>
      </c>
      <c r="F464" s="398">
        <v>9</v>
      </c>
      <c r="G464" s="398">
        <v>14</v>
      </c>
      <c r="H464" s="398">
        <v>1</v>
      </c>
      <c r="I464" s="398">
        <v>66</v>
      </c>
      <c r="J464" s="398">
        <v>129</v>
      </c>
      <c r="K464" s="398">
        <v>3</v>
      </c>
      <c r="L464" s="398">
        <v>5</v>
      </c>
      <c r="M464" s="398">
        <v>6</v>
      </c>
      <c r="N464" s="398">
        <v>0</v>
      </c>
      <c r="O464" s="398">
        <v>37</v>
      </c>
      <c r="P464" s="394">
        <f t="shared" si="70"/>
        <v>369</v>
      </c>
      <c r="Q464" s="395">
        <f t="shared" si="71"/>
        <v>180</v>
      </c>
      <c r="R464" s="394">
        <f t="shared" si="69"/>
        <v>549</v>
      </c>
      <c r="S464" s="400">
        <v>1</v>
      </c>
      <c r="T464" s="400">
        <v>0</v>
      </c>
      <c r="U464" s="397">
        <f t="shared" si="72"/>
        <v>1</v>
      </c>
    </row>
    <row r="465" spans="1:21" ht="22.5" hidden="1" outlineLevel="1">
      <c r="A465" s="683"/>
      <c r="B465" s="690" t="s">
        <v>604</v>
      </c>
      <c r="C465" s="469" t="s">
        <v>605</v>
      </c>
      <c r="D465" s="398">
        <v>10</v>
      </c>
      <c r="E465" s="399">
        <v>1</v>
      </c>
      <c r="F465" s="398">
        <v>1</v>
      </c>
      <c r="G465" s="398">
        <v>2</v>
      </c>
      <c r="H465" s="398">
        <v>0</v>
      </c>
      <c r="I465" s="398">
        <v>4</v>
      </c>
      <c r="J465" s="398">
        <v>8</v>
      </c>
      <c r="K465" s="399">
        <v>0</v>
      </c>
      <c r="L465" s="399">
        <v>1</v>
      </c>
      <c r="M465" s="399">
        <v>0</v>
      </c>
      <c r="N465" s="399">
        <v>0</v>
      </c>
      <c r="O465" s="398">
        <v>3</v>
      </c>
      <c r="P465" s="394">
        <f t="shared" si="70"/>
        <v>18</v>
      </c>
      <c r="Q465" s="395">
        <f t="shared" si="71"/>
        <v>12</v>
      </c>
      <c r="R465" s="394">
        <f t="shared" si="69"/>
        <v>30</v>
      </c>
      <c r="S465" s="400">
        <v>0</v>
      </c>
      <c r="T465" s="400">
        <v>0</v>
      </c>
      <c r="U465" s="397">
        <f t="shared" si="72"/>
        <v>0</v>
      </c>
    </row>
    <row r="466" spans="1:21" ht="22.5" hidden="1" outlineLevel="1">
      <c r="A466" s="683"/>
      <c r="B466" s="690"/>
      <c r="C466" s="469" t="s">
        <v>606</v>
      </c>
      <c r="D466" s="398">
        <v>94</v>
      </c>
      <c r="E466" s="398">
        <v>0</v>
      </c>
      <c r="F466" s="398">
        <v>2</v>
      </c>
      <c r="G466" s="398">
        <v>2</v>
      </c>
      <c r="H466" s="398">
        <v>2</v>
      </c>
      <c r="I466" s="398">
        <v>54</v>
      </c>
      <c r="J466" s="398">
        <v>9</v>
      </c>
      <c r="K466" s="399">
        <v>0</v>
      </c>
      <c r="L466" s="398">
        <v>0</v>
      </c>
      <c r="M466" s="399">
        <v>1</v>
      </c>
      <c r="N466" s="399">
        <v>1</v>
      </c>
      <c r="O466" s="398">
        <v>6</v>
      </c>
      <c r="P466" s="394">
        <f t="shared" si="70"/>
        <v>154</v>
      </c>
      <c r="Q466" s="395">
        <f t="shared" si="71"/>
        <v>17</v>
      </c>
      <c r="R466" s="394">
        <f t="shared" si="69"/>
        <v>171</v>
      </c>
      <c r="S466" s="400">
        <v>0</v>
      </c>
      <c r="T466" s="400">
        <v>0</v>
      </c>
      <c r="U466" s="397">
        <f t="shared" si="72"/>
        <v>0</v>
      </c>
    </row>
    <row r="467" spans="1:21" ht="33.75" hidden="1" outlineLevel="1">
      <c r="A467" s="683"/>
      <c r="B467" s="690"/>
      <c r="C467" s="469" t="s">
        <v>607</v>
      </c>
      <c r="D467" s="398">
        <v>4</v>
      </c>
      <c r="E467" s="399">
        <v>0</v>
      </c>
      <c r="F467" s="399">
        <v>1</v>
      </c>
      <c r="G467" s="398">
        <v>0</v>
      </c>
      <c r="H467" s="399">
        <v>0</v>
      </c>
      <c r="I467" s="398">
        <v>2</v>
      </c>
      <c r="J467" s="399">
        <v>1</v>
      </c>
      <c r="K467" s="399">
        <v>0</v>
      </c>
      <c r="L467" s="399">
        <v>0</v>
      </c>
      <c r="M467" s="398">
        <v>0</v>
      </c>
      <c r="N467" s="399">
        <v>0</v>
      </c>
      <c r="O467" s="399">
        <v>1</v>
      </c>
      <c r="P467" s="394">
        <f t="shared" si="70"/>
        <v>7</v>
      </c>
      <c r="Q467" s="395">
        <f t="shared" si="71"/>
        <v>2</v>
      </c>
      <c r="R467" s="394">
        <f t="shared" si="69"/>
        <v>9</v>
      </c>
      <c r="S467" s="400">
        <v>0</v>
      </c>
      <c r="T467" s="400">
        <v>0</v>
      </c>
      <c r="U467" s="397">
        <f t="shared" si="72"/>
        <v>0</v>
      </c>
    </row>
    <row r="468" spans="1:21" ht="33.75" hidden="1" outlineLevel="1">
      <c r="A468" s="683"/>
      <c r="B468" s="690"/>
      <c r="C468" s="469" t="s">
        <v>608</v>
      </c>
      <c r="D468" s="398">
        <v>45</v>
      </c>
      <c r="E468" s="399">
        <v>0</v>
      </c>
      <c r="F468" s="399">
        <v>0</v>
      </c>
      <c r="G468" s="398">
        <v>1</v>
      </c>
      <c r="H468" s="398">
        <v>1</v>
      </c>
      <c r="I468" s="398">
        <v>22</v>
      </c>
      <c r="J468" s="398">
        <v>19</v>
      </c>
      <c r="K468" s="399">
        <v>1</v>
      </c>
      <c r="L468" s="398">
        <v>1</v>
      </c>
      <c r="M468" s="398">
        <v>0</v>
      </c>
      <c r="N468" s="399">
        <v>0</v>
      </c>
      <c r="O468" s="398">
        <v>8</v>
      </c>
      <c r="P468" s="394">
        <f t="shared" si="70"/>
        <v>69</v>
      </c>
      <c r="Q468" s="395">
        <f t="shared" si="71"/>
        <v>29</v>
      </c>
      <c r="R468" s="394">
        <f t="shared" si="69"/>
        <v>98</v>
      </c>
      <c r="S468" s="400">
        <v>0</v>
      </c>
      <c r="T468" s="400">
        <v>0</v>
      </c>
      <c r="U468" s="397">
        <f t="shared" si="72"/>
        <v>0</v>
      </c>
    </row>
    <row r="469" spans="1:21" ht="22.5" hidden="1" outlineLevel="1">
      <c r="A469" s="683"/>
      <c r="B469" s="690"/>
      <c r="C469" s="469" t="s">
        <v>609</v>
      </c>
      <c r="D469" s="398">
        <v>20</v>
      </c>
      <c r="E469" s="399">
        <v>0</v>
      </c>
      <c r="F469" s="399">
        <v>1</v>
      </c>
      <c r="G469" s="398">
        <v>2</v>
      </c>
      <c r="H469" s="399">
        <v>0</v>
      </c>
      <c r="I469" s="398">
        <v>4</v>
      </c>
      <c r="J469" s="399">
        <v>2</v>
      </c>
      <c r="K469" s="399">
        <v>0</v>
      </c>
      <c r="L469" s="399">
        <v>0</v>
      </c>
      <c r="M469" s="399">
        <v>0</v>
      </c>
      <c r="N469" s="399">
        <v>0</v>
      </c>
      <c r="O469" s="399">
        <v>0</v>
      </c>
      <c r="P469" s="394">
        <f t="shared" si="70"/>
        <v>27</v>
      </c>
      <c r="Q469" s="395">
        <f t="shared" si="71"/>
        <v>2</v>
      </c>
      <c r="R469" s="394">
        <f t="shared" si="69"/>
        <v>29</v>
      </c>
      <c r="S469" s="400">
        <v>0</v>
      </c>
      <c r="T469" s="400">
        <v>0</v>
      </c>
      <c r="U469" s="397">
        <f t="shared" si="72"/>
        <v>0</v>
      </c>
    </row>
    <row r="470" spans="1:21" ht="22.5" hidden="1" outlineLevel="1">
      <c r="A470" s="683"/>
      <c r="B470" s="690"/>
      <c r="C470" s="469" t="s">
        <v>610</v>
      </c>
      <c r="D470" s="398">
        <v>1</v>
      </c>
      <c r="E470" s="399">
        <v>0</v>
      </c>
      <c r="F470" s="399">
        <v>0</v>
      </c>
      <c r="G470" s="398">
        <v>0</v>
      </c>
      <c r="H470" s="399">
        <v>0</v>
      </c>
      <c r="I470" s="398">
        <v>0</v>
      </c>
      <c r="J470" s="398">
        <v>0</v>
      </c>
      <c r="K470" s="399">
        <v>0</v>
      </c>
      <c r="L470" s="399">
        <v>0</v>
      </c>
      <c r="M470" s="399">
        <v>0</v>
      </c>
      <c r="N470" s="399">
        <v>0</v>
      </c>
      <c r="O470" s="399">
        <v>1</v>
      </c>
      <c r="P470" s="394">
        <f t="shared" si="70"/>
        <v>1</v>
      </c>
      <c r="Q470" s="395">
        <f t="shared" si="71"/>
        <v>1</v>
      </c>
      <c r="R470" s="394">
        <f t="shared" si="69"/>
        <v>2</v>
      </c>
      <c r="S470" s="400">
        <v>0</v>
      </c>
      <c r="T470" s="400">
        <v>0</v>
      </c>
      <c r="U470" s="397">
        <f t="shared" si="72"/>
        <v>0</v>
      </c>
    </row>
    <row r="471" spans="1:21" ht="33.75" hidden="1" outlineLevel="1">
      <c r="A471" s="683"/>
      <c r="B471" s="690"/>
      <c r="C471" s="469" t="s">
        <v>611</v>
      </c>
      <c r="D471" s="398">
        <v>127</v>
      </c>
      <c r="E471" s="398">
        <v>4</v>
      </c>
      <c r="F471" s="398">
        <v>11</v>
      </c>
      <c r="G471" s="398">
        <v>7</v>
      </c>
      <c r="H471" s="398">
        <v>1</v>
      </c>
      <c r="I471" s="398">
        <v>51</v>
      </c>
      <c r="J471" s="398">
        <v>55</v>
      </c>
      <c r="K471" s="398">
        <v>2</v>
      </c>
      <c r="L471" s="398">
        <v>3</v>
      </c>
      <c r="M471" s="398">
        <v>7</v>
      </c>
      <c r="N471" s="399">
        <v>0</v>
      </c>
      <c r="O471" s="398">
        <v>16</v>
      </c>
      <c r="P471" s="394">
        <f t="shared" si="70"/>
        <v>201</v>
      </c>
      <c r="Q471" s="395">
        <f t="shared" si="71"/>
        <v>83</v>
      </c>
      <c r="R471" s="394">
        <f t="shared" si="69"/>
        <v>284</v>
      </c>
      <c r="S471" s="400">
        <v>0</v>
      </c>
      <c r="T471" s="400">
        <v>0</v>
      </c>
      <c r="U471" s="397">
        <f t="shared" si="72"/>
        <v>0</v>
      </c>
    </row>
    <row r="472" spans="1:21" ht="56.25" hidden="1" outlineLevel="1">
      <c r="A472" s="683"/>
      <c r="B472" s="469" t="s">
        <v>612</v>
      </c>
      <c r="C472" s="469" t="s">
        <v>613</v>
      </c>
      <c r="D472" s="398">
        <v>145</v>
      </c>
      <c r="E472" s="398">
        <v>3</v>
      </c>
      <c r="F472" s="398">
        <v>5</v>
      </c>
      <c r="G472" s="398">
        <v>15</v>
      </c>
      <c r="H472" s="398">
        <v>3</v>
      </c>
      <c r="I472" s="398">
        <v>85</v>
      </c>
      <c r="J472" s="398">
        <v>15</v>
      </c>
      <c r="K472" s="399">
        <v>0</v>
      </c>
      <c r="L472" s="398">
        <v>0</v>
      </c>
      <c r="M472" s="399">
        <v>1</v>
      </c>
      <c r="N472" s="399">
        <v>0</v>
      </c>
      <c r="O472" s="398">
        <v>7</v>
      </c>
      <c r="P472" s="394">
        <f t="shared" si="70"/>
        <v>256</v>
      </c>
      <c r="Q472" s="395">
        <f t="shared" si="71"/>
        <v>23</v>
      </c>
      <c r="R472" s="394">
        <f t="shared" si="69"/>
        <v>279</v>
      </c>
      <c r="S472" s="400">
        <v>0</v>
      </c>
      <c r="T472" s="400">
        <v>0</v>
      </c>
      <c r="U472" s="397">
        <f t="shared" si="72"/>
        <v>0</v>
      </c>
    </row>
    <row r="473" spans="1:21" ht="45" hidden="1" outlineLevel="1">
      <c r="A473" s="683"/>
      <c r="B473" s="690" t="s">
        <v>614</v>
      </c>
      <c r="C473" s="469" t="s">
        <v>615</v>
      </c>
      <c r="D473" s="398">
        <v>23</v>
      </c>
      <c r="E473" s="399">
        <v>2</v>
      </c>
      <c r="F473" s="398">
        <v>1</v>
      </c>
      <c r="G473" s="398">
        <v>0</v>
      </c>
      <c r="H473" s="399">
        <v>1</v>
      </c>
      <c r="I473" s="398">
        <v>11</v>
      </c>
      <c r="J473" s="398">
        <v>6</v>
      </c>
      <c r="K473" s="399">
        <v>2</v>
      </c>
      <c r="L473" s="399">
        <v>0</v>
      </c>
      <c r="M473" s="398">
        <v>0</v>
      </c>
      <c r="N473" s="399">
        <v>0</v>
      </c>
      <c r="O473" s="398">
        <v>1</v>
      </c>
      <c r="P473" s="394">
        <f t="shared" si="70"/>
        <v>38</v>
      </c>
      <c r="Q473" s="395">
        <f t="shared" si="71"/>
        <v>9</v>
      </c>
      <c r="R473" s="394">
        <f t="shared" si="69"/>
        <v>47</v>
      </c>
      <c r="S473" s="400">
        <v>0</v>
      </c>
      <c r="T473" s="400">
        <v>0</v>
      </c>
      <c r="U473" s="397">
        <f t="shared" si="72"/>
        <v>0</v>
      </c>
    </row>
    <row r="474" spans="1:21" ht="33.75" hidden="1" outlineLevel="1">
      <c r="A474" s="683"/>
      <c r="B474" s="690"/>
      <c r="C474" s="469" t="s">
        <v>616</v>
      </c>
      <c r="D474" s="398">
        <v>5</v>
      </c>
      <c r="E474" s="399">
        <v>0</v>
      </c>
      <c r="F474" s="399">
        <v>0</v>
      </c>
      <c r="G474" s="398">
        <v>0</v>
      </c>
      <c r="H474" s="399">
        <v>0</v>
      </c>
      <c r="I474" s="398">
        <v>3</v>
      </c>
      <c r="J474" s="398">
        <v>6</v>
      </c>
      <c r="K474" s="399">
        <v>0</v>
      </c>
      <c r="L474" s="398">
        <v>0</v>
      </c>
      <c r="M474" s="399">
        <v>0</v>
      </c>
      <c r="N474" s="399">
        <v>0</v>
      </c>
      <c r="O474" s="399">
        <v>0</v>
      </c>
      <c r="P474" s="394">
        <f t="shared" si="70"/>
        <v>8</v>
      </c>
      <c r="Q474" s="395">
        <f t="shared" si="71"/>
        <v>6</v>
      </c>
      <c r="R474" s="394">
        <f t="shared" si="69"/>
        <v>14</v>
      </c>
      <c r="S474" s="400">
        <v>0</v>
      </c>
      <c r="T474" s="400">
        <v>0</v>
      </c>
      <c r="U474" s="397">
        <f t="shared" si="72"/>
        <v>0</v>
      </c>
    </row>
    <row r="475" spans="1:21" ht="33.75" hidden="1" outlineLevel="1">
      <c r="A475" s="683"/>
      <c r="B475" s="690"/>
      <c r="C475" s="469" t="s">
        <v>617</v>
      </c>
      <c r="D475" s="398">
        <v>13</v>
      </c>
      <c r="E475" s="398">
        <v>0</v>
      </c>
      <c r="F475" s="398">
        <v>0</v>
      </c>
      <c r="G475" s="398">
        <v>1</v>
      </c>
      <c r="H475" s="398">
        <v>0</v>
      </c>
      <c r="I475" s="398">
        <v>10</v>
      </c>
      <c r="J475" s="398">
        <v>4</v>
      </c>
      <c r="K475" s="399">
        <v>0</v>
      </c>
      <c r="L475" s="399">
        <v>0</v>
      </c>
      <c r="M475" s="399">
        <v>0</v>
      </c>
      <c r="N475" s="399">
        <v>0</v>
      </c>
      <c r="O475" s="399">
        <v>0</v>
      </c>
      <c r="P475" s="394">
        <f t="shared" si="70"/>
        <v>24</v>
      </c>
      <c r="Q475" s="395">
        <f t="shared" si="71"/>
        <v>4</v>
      </c>
      <c r="R475" s="394">
        <f t="shared" si="69"/>
        <v>28</v>
      </c>
      <c r="S475" s="400">
        <v>0</v>
      </c>
      <c r="T475" s="400">
        <v>0</v>
      </c>
      <c r="U475" s="397">
        <f t="shared" si="72"/>
        <v>0</v>
      </c>
    </row>
    <row r="476" spans="1:21" ht="33.75" hidden="1" outlineLevel="1">
      <c r="A476" s="683"/>
      <c r="B476" s="690" t="s">
        <v>618</v>
      </c>
      <c r="C476" s="469" t="s">
        <v>619</v>
      </c>
      <c r="D476" s="398">
        <v>108</v>
      </c>
      <c r="E476" s="398">
        <v>5</v>
      </c>
      <c r="F476" s="398">
        <v>1</v>
      </c>
      <c r="G476" s="398">
        <v>1</v>
      </c>
      <c r="H476" s="398">
        <v>3</v>
      </c>
      <c r="I476" s="398">
        <v>38</v>
      </c>
      <c r="J476" s="398">
        <v>135</v>
      </c>
      <c r="K476" s="398">
        <v>2</v>
      </c>
      <c r="L476" s="398">
        <v>4</v>
      </c>
      <c r="M476" s="398">
        <v>2</v>
      </c>
      <c r="N476" s="399">
        <v>1</v>
      </c>
      <c r="O476" s="398">
        <v>18</v>
      </c>
      <c r="P476" s="394">
        <f t="shared" si="70"/>
        <v>156</v>
      </c>
      <c r="Q476" s="395">
        <f t="shared" si="71"/>
        <v>162</v>
      </c>
      <c r="R476" s="394">
        <f t="shared" si="69"/>
        <v>318</v>
      </c>
      <c r="S476" s="400">
        <v>0</v>
      </c>
      <c r="T476" s="400">
        <v>0</v>
      </c>
      <c r="U476" s="397">
        <f t="shared" si="72"/>
        <v>0</v>
      </c>
    </row>
    <row r="477" spans="1:21" ht="33.75" hidden="1" outlineLevel="1">
      <c r="A477" s="683"/>
      <c r="B477" s="690"/>
      <c r="C477" s="469" t="s">
        <v>620</v>
      </c>
      <c r="D477" s="398">
        <v>135</v>
      </c>
      <c r="E477" s="398">
        <v>2</v>
      </c>
      <c r="F477" s="398">
        <v>3</v>
      </c>
      <c r="G477" s="398">
        <v>10</v>
      </c>
      <c r="H477" s="398">
        <v>6</v>
      </c>
      <c r="I477" s="398">
        <v>114</v>
      </c>
      <c r="J477" s="398">
        <v>15</v>
      </c>
      <c r="K477" s="398">
        <v>0</v>
      </c>
      <c r="L477" s="398">
        <v>1</v>
      </c>
      <c r="M477" s="398">
        <v>2</v>
      </c>
      <c r="N477" s="399">
        <v>0</v>
      </c>
      <c r="O477" s="398">
        <v>4</v>
      </c>
      <c r="P477" s="394">
        <f t="shared" si="70"/>
        <v>270</v>
      </c>
      <c r="Q477" s="395">
        <f t="shared" si="71"/>
        <v>22</v>
      </c>
      <c r="R477" s="394">
        <f t="shared" si="69"/>
        <v>292</v>
      </c>
      <c r="S477" s="400">
        <v>0</v>
      </c>
      <c r="T477" s="400">
        <v>0</v>
      </c>
      <c r="U477" s="397">
        <f t="shared" si="72"/>
        <v>0</v>
      </c>
    </row>
    <row r="478" spans="1:21" ht="33.75" hidden="1" outlineLevel="1">
      <c r="A478" s="683"/>
      <c r="B478" s="690"/>
      <c r="C478" s="469" t="s">
        <v>621</v>
      </c>
      <c r="D478" s="398">
        <v>10</v>
      </c>
      <c r="E478" s="399">
        <v>1</v>
      </c>
      <c r="F478" s="399">
        <v>1</v>
      </c>
      <c r="G478" s="399">
        <v>0</v>
      </c>
      <c r="H478" s="399">
        <v>0</v>
      </c>
      <c r="I478" s="398">
        <v>10</v>
      </c>
      <c r="J478" s="398">
        <v>3</v>
      </c>
      <c r="K478" s="399">
        <v>0</v>
      </c>
      <c r="L478" s="399">
        <v>0</v>
      </c>
      <c r="M478" s="399">
        <v>1</v>
      </c>
      <c r="N478" s="399">
        <v>1</v>
      </c>
      <c r="O478" s="399">
        <v>1</v>
      </c>
      <c r="P478" s="394">
        <f t="shared" si="70"/>
        <v>22</v>
      </c>
      <c r="Q478" s="395">
        <f t="shared" si="71"/>
        <v>6</v>
      </c>
      <c r="R478" s="394">
        <f t="shared" si="69"/>
        <v>28</v>
      </c>
      <c r="S478" s="400">
        <v>0</v>
      </c>
      <c r="T478" s="400">
        <v>0</v>
      </c>
      <c r="U478" s="397">
        <f t="shared" si="72"/>
        <v>0</v>
      </c>
    </row>
    <row r="479" spans="1:21" ht="33.75" hidden="1" outlineLevel="1">
      <c r="A479" s="683"/>
      <c r="B479" s="690"/>
      <c r="C479" s="469" t="s">
        <v>622</v>
      </c>
      <c r="D479" s="398">
        <v>48</v>
      </c>
      <c r="E479" s="398">
        <v>0</v>
      </c>
      <c r="F479" s="398">
        <v>2</v>
      </c>
      <c r="G479" s="398">
        <v>0</v>
      </c>
      <c r="H479" s="399">
        <v>2</v>
      </c>
      <c r="I479" s="398">
        <v>25</v>
      </c>
      <c r="J479" s="398">
        <v>17</v>
      </c>
      <c r="K479" s="399">
        <v>0</v>
      </c>
      <c r="L479" s="398">
        <v>0</v>
      </c>
      <c r="M479" s="398">
        <v>0</v>
      </c>
      <c r="N479" s="398">
        <v>1</v>
      </c>
      <c r="O479" s="398">
        <v>3</v>
      </c>
      <c r="P479" s="394">
        <f t="shared" si="70"/>
        <v>77</v>
      </c>
      <c r="Q479" s="395">
        <f t="shared" si="71"/>
        <v>21</v>
      </c>
      <c r="R479" s="394">
        <f t="shared" si="69"/>
        <v>98</v>
      </c>
      <c r="S479" s="400">
        <v>0</v>
      </c>
      <c r="T479" s="400">
        <v>0</v>
      </c>
      <c r="U479" s="397">
        <f t="shared" si="72"/>
        <v>0</v>
      </c>
    </row>
    <row r="480" spans="1:21" ht="45" hidden="1" outlineLevel="1">
      <c r="A480" s="683"/>
      <c r="B480" s="690"/>
      <c r="C480" s="469" t="s">
        <v>623</v>
      </c>
      <c r="D480" s="398">
        <v>189</v>
      </c>
      <c r="E480" s="398">
        <v>3</v>
      </c>
      <c r="F480" s="398">
        <v>6</v>
      </c>
      <c r="G480" s="398">
        <v>12</v>
      </c>
      <c r="H480" s="398">
        <v>3</v>
      </c>
      <c r="I480" s="398">
        <v>100</v>
      </c>
      <c r="J480" s="398">
        <v>50</v>
      </c>
      <c r="K480" s="398">
        <v>1</v>
      </c>
      <c r="L480" s="399">
        <v>0</v>
      </c>
      <c r="M480" s="398">
        <v>3</v>
      </c>
      <c r="N480" s="398">
        <v>1</v>
      </c>
      <c r="O480" s="398">
        <v>19</v>
      </c>
      <c r="P480" s="394">
        <f t="shared" si="70"/>
        <v>313</v>
      </c>
      <c r="Q480" s="395">
        <f t="shared" si="71"/>
        <v>74</v>
      </c>
      <c r="R480" s="394">
        <f t="shared" si="69"/>
        <v>387</v>
      </c>
      <c r="S480" s="400">
        <v>0</v>
      </c>
      <c r="T480" s="400">
        <v>0</v>
      </c>
      <c r="U480" s="397">
        <f t="shared" si="72"/>
        <v>0</v>
      </c>
    </row>
    <row r="481" spans="1:21" ht="22.5" hidden="1" outlineLevel="1">
      <c r="A481" s="683"/>
      <c r="B481" s="690" t="s">
        <v>624</v>
      </c>
      <c r="C481" s="469" t="s">
        <v>625</v>
      </c>
      <c r="D481" s="398">
        <v>2</v>
      </c>
      <c r="E481" s="399">
        <v>0</v>
      </c>
      <c r="F481" s="399">
        <v>0</v>
      </c>
      <c r="G481" s="399">
        <v>0</v>
      </c>
      <c r="H481" s="399">
        <v>0</v>
      </c>
      <c r="I481" s="398">
        <v>1</v>
      </c>
      <c r="J481" s="399">
        <v>2</v>
      </c>
      <c r="K481" s="399">
        <v>0</v>
      </c>
      <c r="L481" s="398">
        <v>0</v>
      </c>
      <c r="M481" s="399">
        <v>0</v>
      </c>
      <c r="N481" s="399">
        <v>0</v>
      </c>
      <c r="O481" s="398">
        <v>0</v>
      </c>
      <c r="P481" s="394">
        <f t="shared" si="70"/>
        <v>3</v>
      </c>
      <c r="Q481" s="395">
        <f t="shared" si="71"/>
        <v>2</v>
      </c>
      <c r="R481" s="394">
        <f t="shared" si="69"/>
        <v>5</v>
      </c>
      <c r="S481" s="400">
        <v>0</v>
      </c>
      <c r="T481" s="400">
        <v>0</v>
      </c>
      <c r="U481" s="397">
        <f t="shared" si="72"/>
        <v>0</v>
      </c>
    </row>
    <row r="482" spans="1:21" ht="33.75" hidden="1" outlineLevel="1">
      <c r="A482" s="683"/>
      <c r="B482" s="690"/>
      <c r="C482" s="469" t="s">
        <v>626</v>
      </c>
      <c r="D482" s="398">
        <v>7</v>
      </c>
      <c r="E482" s="399">
        <v>0</v>
      </c>
      <c r="F482" s="398">
        <v>0</v>
      </c>
      <c r="G482" s="399">
        <v>1</v>
      </c>
      <c r="H482" s="399">
        <v>0</v>
      </c>
      <c r="I482" s="398">
        <v>8</v>
      </c>
      <c r="J482" s="399">
        <v>1</v>
      </c>
      <c r="K482" s="399">
        <v>0</v>
      </c>
      <c r="L482" s="399">
        <v>0</v>
      </c>
      <c r="M482" s="399">
        <v>0</v>
      </c>
      <c r="N482" s="399">
        <v>0</v>
      </c>
      <c r="O482" s="398">
        <v>1</v>
      </c>
      <c r="P482" s="394">
        <f t="shared" si="70"/>
        <v>16</v>
      </c>
      <c r="Q482" s="395">
        <f t="shared" si="71"/>
        <v>2</v>
      </c>
      <c r="R482" s="394">
        <f t="shared" si="69"/>
        <v>18</v>
      </c>
      <c r="S482" s="400">
        <v>0</v>
      </c>
      <c r="T482" s="400">
        <v>0</v>
      </c>
      <c r="U482" s="397">
        <f t="shared" si="72"/>
        <v>0</v>
      </c>
    </row>
    <row r="483" spans="1:21" ht="33.75" hidden="1" outlineLevel="1">
      <c r="A483" s="683"/>
      <c r="B483" s="690"/>
      <c r="C483" s="469" t="s">
        <v>627</v>
      </c>
      <c r="D483" s="399">
        <v>1</v>
      </c>
      <c r="E483" s="399">
        <v>0</v>
      </c>
      <c r="F483" s="399">
        <v>0</v>
      </c>
      <c r="G483" s="399">
        <v>0</v>
      </c>
      <c r="H483" s="399">
        <v>0</v>
      </c>
      <c r="I483" s="399">
        <v>0</v>
      </c>
      <c r="J483" s="399">
        <v>0</v>
      </c>
      <c r="K483" s="399">
        <v>0</v>
      </c>
      <c r="L483" s="399">
        <v>0</v>
      </c>
      <c r="M483" s="399">
        <v>0</v>
      </c>
      <c r="N483" s="399">
        <v>0</v>
      </c>
      <c r="O483" s="399">
        <v>0</v>
      </c>
      <c r="P483" s="394">
        <f t="shared" si="70"/>
        <v>1</v>
      </c>
      <c r="Q483" s="395">
        <f t="shared" si="71"/>
        <v>0</v>
      </c>
      <c r="R483" s="394">
        <f t="shared" si="69"/>
        <v>1</v>
      </c>
      <c r="S483" s="400">
        <v>0</v>
      </c>
      <c r="T483" s="400">
        <v>0</v>
      </c>
      <c r="U483" s="397">
        <f t="shared" si="72"/>
        <v>0</v>
      </c>
    </row>
    <row r="484" spans="1:21" ht="33.75" hidden="1" outlineLevel="1">
      <c r="A484" s="683"/>
      <c r="B484" s="690"/>
      <c r="C484" s="469" t="s">
        <v>628</v>
      </c>
      <c r="D484" s="398">
        <v>11</v>
      </c>
      <c r="E484" s="398">
        <v>0</v>
      </c>
      <c r="F484" s="399">
        <v>1</v>
      </c>
      <c r="G484" s="399">
        <v>1</v>
      </c>
      <c r="H484" s="399">
        <v>0</v>
      </c>
      <c r="I484" s="398">
        <v>6</v>
      </c>
      <c r="J484" s="399">
        <v>0</v>
      </c>
      <c r="K484" s="399">
        <v>0</v>
      </c>
      <c r="L484" s="398">
        <v>0</v>
      </c>
      <c r="M484" s="399">
        <v>0</v>
      </c>
      <c r="N484" s="399">
        <v>0</v>
      </c>
      <c r="O484" s="398">
        <v>0</v>
      </c>
      <c r="P484" s="394">
        <f t="shared" si="70"/>
        <v>19</v>
      </c>
      <c r="Q484" s="395">
        <f t="shared" si="71"/>
        <v>0</v>
      </c>
      <c r="R484" s="394">
        <f t="shared" si="69"/>
        <v>19</v>
      </c>
      <c r="S484" s="400">
        <v>0</v>
      </c>
      <c r="T484" s="400">
        <v>0</v>
      </c>
      <c r="U484" s="397">
        <f t="shared" si="72"/>
        <v>0</v>
      </c>
    </row>
    <row r="485" spans="1:21" ht="33.75" hidden="1" outlineLevel="1">
      <c r="A485" s="683"/>
      <c r="B485" s="690"/>
      <c r="C485" s="469" t="s">
        <v>629</v>
      </c>
      <c r="D485" s="398">
        <v>2</v>
      </c>
      <c r="E485" s="399">
        <v>0</v>
      </c>
      <c r="F485" s="399">
        <v>0</v>
      </c>
      <c r="G485" s="399">
        <v>0</v>
      </c>
      <c r="H485" s="399">
        <v>1</v>
      </c>
      <c r="I485" s="398">
        <v>3</v>
      </c>
      <c r="J485" s="398">
        <v>3</v>
      </c>
      <c r="K485" s="399">
        <v>0</v>
      </c>
      <c r="L485" s="399">
        <v>0</v>
      </c>
      <c r="M485" s="399">
        <v>0</v>
      </c>
      <c r="N485" s="398">
        <v>0</v>
      </c>
      <c r="O485" s="398">
        <v>2</v>
      </c>
      <c r="P485" s="394">
        <f t="shared" si="70"/>
        <v>6</v>
      </c>
      <c r="Q485" s="395">
        <f t="shared" si="71"/>
        <v>5</v>
      </c>
      <c r="R485" s="394">
        <f t="shared" si="69"/>
        <v>11</v>
      </c>
      <c r="S485" s="400">
        <v>0</v>
      </c>
      <c r="T485" s="400">
        <v>0</v>
      </c>
      <c r="U485" s="397">
        <f t="shared" si="72"/>
        <v>0</v>
      </c>
    </row>
    <row r="486" spans="1:21" ht="33.75" hidden="1" outlineLevel="1">
      <c r="A486" s="683"/>
      <c r="B486" s="690" t="s">
        <v>630</v>
      </c>
      <c r="C486" s="469" t="s">
        <v>631</v>
      </c>
      <c r="D486" s="398">
        <v>140</v>
      </c>
      <c r="E486" s="398">
        <v>2</v>
      </c>
      <c r="F486" s="398">
        <v>6</v>
      </c>
      <c r="G486" s="398">
        <v>8</v>
      </c>
      <c r="H486" s="399">
        <v>1</v>
      </c>
      <c r="I486" s="398">
        <v>12</v>
      </c>
      <c r="J486" s="398">
        <v>152</v>
      </c>
      <c r="K486" s="398">
        <v>3</v>
      </c>
      <c r="L486" s="398">
        <v>6</v>
      </c>
      <c r="M486" s="398">
        <v>9</v>
      </c>
      <c r="N486" s="398">
        <v>0</v>
      </c>
      <c r="O486" s="398">
        <v>23</v>
      </c>
      <c r="P486" s="394">
        <f t="shared" si="70"/>
        <v>169</v>
      </c>
      <c r="Q486" s="395">
        <f t="shared" si="71"/>
        <v>193</v>
      </c>
      <c r="R486" s="394">
        <f t="shared" si="69"/>
        <v>362</v>
      </c>
      <c r="S486" s="400">
        <v>0</v>
      </c>
      <c r="T486" s="400">
        <v>0</v>
      </c>
      <c r="U486" s="397">
        <f t="shared" si="72"/>
        <v>0</v>
      </c>
    </row>
    <row r="487" spans="1:21" ht="33.75" hidden="1" outlineLevel="1">
      <c r="A487" s="683"/>
      <c r="B487" s="690"/>
      <c r="C487" s="469" t="s">
        <v>632</v>
      </c>
      <c r="D487" s="398">
        <v>39</v>
      </c>
      <c r="E487" s="399">
        <v>1</v>
      </c>
      <c r="F487" s="399">
        <v>3</v>
      </c>
      <c r="G487" s="399">
        <v>1</v>
      </c>
      <c r="H487" s="399">
        <v>0</v>
      </c>
      <c r="I487" s="398">
        <v>18</v>
      </c>
      <c r="J487" s="398">
        <v>28</v>
      </c>
      <c r="K487" s="399">
        <v>2</v>
      </c>
      <c r="L487" s="398">
        <v>0</v>
      </c>
      <c r="M487" s="398">
        <v>1</v>
      </c>
      <c r="N487" s="399">
        <v>0</v>
      </c>
      <c r="O487" s="398">
        <v>9</v>
      </c>
      <c r="P487" s="394">
        <f t="shared" si="70"/>
        <v>62</v>
      </c>
      <c r="Q487" s="395">
        <f t="shared" si="71"/>
        <v>40</v>
      </c>
      <c r="R487" s="394">
        <f t="shared" si="69"/>
        <v>102</v>
      </c>
      <c r="S487" s="400">
        <v>0</v>
      </c>
      <c r="T487" s="400">
        <v>0</v>
      </c>
      <c r="U487" s="397">
        <f t="shared" si="72"/>
        <v>0</v>
      </c>
    </row>
    <row r="488" spans="1:21" ht="33.75" hidden="1" outlineLevel="1">
      <c r="A488" s="683"/>
      <c r="B488" s="690"/>
      <c r="C488" s="469" t="s">
        <v>633</v>
      </c>
      <c r="D488" s="398">
        <v>19</v>
      </c>
      <c r="E488" s="399">
        <v>0</v>
      </c>
      <c r="F488" s="399">
        <v>0</v>
      </c>
      <c r="G488" s="399">
        <v>0</v>
      </c>
      <c r="H488" s="399">
        <v>0</v>
      </c>
      <c r="I488" s="398">
        <v>9</v>
      </c>
      <c r="J488" s="398">
        <v>2</v>
      </c>
      <c r="K488" s="399">
        <v>0</v>
      </c>
      <c r="L488" s="399">
        <v>0</v>
      </c>
      <c r="M488" s="399">
        <v>1</v>
      </c>
      <c r="N488" s="399">
        <v>0</v>
      </c>
      <c r="O488" s="398">
        <v>0</v>
      </c>
      <c r="P488" s="394">
        <f t="shared" si="70"/>
        <v>28</v>
      </c>
      <c r="Q488" s="395">
        <f t="shared" si="71"/>
        <v>3</v>
      </c>
      <c r="R488" s="394">
        <f t="shared" si="69"/>
        <v>31</v>
      </c>
      <c r="S488" s="400">
        <v>0</v>
      </c>
      <c r="T488" s="400">
        <v>0</v>
      </c>
      <c r="U488" s="397">
        <f t="shared" si="72"/>
        <v>0</v>
      </c>
    </row>
    <row r="489" spans="1:21" ht="33.75" hidden="1" outlineLevel="1">
      <c r="A489" s="683"/>
      <c r="B489" s="690"/>
      <c r="C489" s="469" t="s">
        <v>634</v>
      </c>
      <c r="D489" s="398">
        <v>8</v>
      </c>
      <c r="E489" s="399">
        <v>0</v>
      </c>
      <c r="F489" s="398">
        <v>1</v>
      </c>
      <c r="G489" s="399">
        <v>0</v>
      </c>
      <c r="H489" s="399">
        <v>0</v>
      </c>
      <c r="I489" s="398">
        <v>5</v>
      </c>
      <c r="J489" s="398">
        <v>4</v>
      </c>
      <c r="K489" s="399">
        <v>1</v>
      </c>
      <c r="L489" s="399">
        <v>0</v>
      </c>
      <c r="M489" s="399">
        <v>0</v>
      </c>
      <c r="N489" s="399">
        <v>0</v>
      </c>
      <c r="O489" s="398">
        <v>0</v>
      </c>
      <c r="P489" s="394">
        <f t="shared" si="70"/>
        <v>14</v>
      </c>
      <c r="Q489" s="395">
        <f t="shared" si="71"/>
        <v>5</v>
      </c>
      <c r="R489" s="394">
        <f t="shared" si="69"/>
        <v>19</v>
      </c>
      <c r="S489" s="400">
        <v>0</v>
      </c>
      <c r="T489" s="400">
        <v>0</v>
      </c>
      <c r="U489" s="397">
        <f t="shared" si="72"/>
        <v>0</v>
      </c>
    </row>
    <row r="490" spans="1:21" ht="33.75" hidden="1" outlineLevel="1">
      <c r="A490" s="683"/>
      <c r="B490" s="690"/>
      <c r="C490" s="469" t="s">
        <v>635</v>
      </c>
      <c r="D490" s="398">
        <v>28</v>
      </c>
      <c r="E490" s="399">
        <v>0</v>
      </c>
      <c r="F490" s="399">
        <v>0</v>
      </c>
      <c r="G490" s="399">
        <v>0</v>
      </c>
      <c r="H490" s="399">
        <v>0</v>
      </c>
      <c r="I490" s="398">
        <v>6</v>
      </c>
      <c r="J490" s="398">
        <v>45</v>
      </c>
      <c r="K490" s="399">
        <v>1</v>
      </c>
      <c r="L490" s="399">
        <v>0</v>
      </c>
      <c r="M490" s="398">
        <v>2</v>
      </c>
      <c r="N490" s="399">
        <v>1</v>
      </c>
      <c r="O490" s="398">
        <v>4</v>
      </c>
      <c r="P490" s="394">
        <f t="shared" si="70"/>
        <v>34</v>
      </c>
      <c r="Q490" s="395">
        <f t="shared" si="71"/>
        <v>53</v>
      </c>
      <c r="R490" s="394">
        <f t="shared" si="69"/>
        <v>87</v>
      </c>
      <c r="S490" s="400">
        <v>0</v>
      </c>
      <c r="T490" s="400">
        <v>0</v>
      </c>
      <c r="U490" s="397">
        <f t="shared" si="72"/>
        <v>0</v>
      </c>
    </row>
    <row r="491" spans="1:21" ht="45" hidden="1" outlineLevel="1">
      <c r="A491" s="683"/>
      <c r="B491" s="690"/>
      <c r="C491" s="469" t="s">
        <v>636</v>
      </c>
      <c r="D491" s="398">
        <v>17</v>
      </c>
      <c r="E491" s="399">
        <v>0</v>
      </c>
      <c r="F491" s="398">
        <v>0</v>
      </c>
      <c r="G491" s="399">
        <v>1</v>
      </c>
      <c r="H491" s="399">
        <v>0</v>
      </c>
      <c r="I491" s="398">
        <v>4</v>
      </c>
      <c r="J491" s="399">
        <v>3</v>
      </c>
      <c r="K491" s="399">
        <v>0</v>
      </c>
      <c r="L491" s="399">
        <v>0</v>
      </c>
      <c r="M491" s="399">
        <v>1</v>
      </c>
      <c r="N491" s="399">
        <v>0</v>
      </c>
      <c r="O491" s="399">
        <v>0</v>
      </c>
      <c r="P491" s="394">
        <f t="shared" si="70"/>
        <v>22</v>
      </c>
      <c r="Q491" s="395">
        <f t="shared" si="71"/>
        <v>4</v>
      </c>
      <c r="R491" s="394">
        <f t="shared" si="69"/>
        <v>26</v>
      </c>
      <c r="S491" s="400">
        <v>0</v>
      </c>
      <c r="T491" s="400">
        <v>0</v>
      </c>
      <c r="U491" s="397">
        <f t="shared" si="72"/>
        <v>0</v>
      </c>
    </row>
    <row r="492" spans="1:21" ht="33.75" hidden="1" outlineLevel="1">
      <c r="A492" s="683"/>
      <c r="B492" s="690"/>
      <c r="C492" s="469" t="s">
        <v>637</v>
      </c>
      <c r="D492" s="398">
        <v>11</v>
      </c>
      <c r="E492" s="399">
        <v>0</v>
      </c>
      <c r="F492" s="399">
        <v>0</v>
      </c>
      <c r="G492" s="399">
        <v>1</v>
      </c>
      <c r="H492" s="399">
        <v>0</v>
      </c>
      <c r="I492" s="398">
        <v>4</v>
      </c>
      <c r="J492" s="399">
        <v>4</v>
      </c>
      <c r="K492" s="399">
        <v>0</v>
      </c>
      <c r="L492" s="399">
        <v>0</v>
      </c>
      <c r="M492" s="399">
        <v>0</v>
      </c>
      <c r="N492" s="398">
        <v>0</v>
      </c>
      <c r="O492" s="399">
        <v>0</v>
      </c>
      <c r="P492" s="394">
        <f t="shared" si="70"/>
        <v>16</v>
      </c>
      <c r="Q492" s="395">
        <f t="shared" si="71"/>
        <v>4</v>
      </c>
      <c r="R492" s="394">
        <f t="shared" si="69"/>
        <v>20</v>
      </c>
      <c r="S492" s="400">
        <v>0</v>
      </c>
      <c r="T492" s="400">
        <v>0</v>
      </c>
      <c r="U492" s="397">
        <f t="shared" si="72"/>
        <v>0</v>
      </c>
    </row>
    <row r="493" spans="1:21" ht="33.75" hidden="1" outlineLevel="1">
      <c r="A493" s="683"/>
      <c r="B493" s="690"/>
      <c r="C493" s="469" t="s">
        <v>638</v>
      </c>
      <c r="D493" s="398">
        <v>65</v>
      </c>
      <c r="E493" s="398">
        <v>0</v>
      </c>
      <c r="F493" s="398">
        <v>2</v>
      </c>
      <c r="G493" s="398">
        <v>3</v>
      </c>
      <c r="H493" s="399">
        <v>1</v>
      </c>
      <c r="I493" s="398">
        <v>25</v>
      </c>
      <c r="J493" s="398">
        <v>14</v>
      </c>
      <c r="K493" s="399">
        <v>0</v>
      </c>
      <c r="L493" s="398">
        <v>0</v>
      </c>
      <c r="M493" s="398">
        <v>0</v>
      </c>
      <c r="N493" s="399">
        <v>0</v>
      </c>
      <c r="O493" s="398">
        <v>5</v>
      </c>
      <c r="P493" s="394">
        <f t="shared" si="70"/>
        <v>96</v>
      </c>
      <c r="Q493" s="395">
        <f t="shared" si="71"/>
        <v>19</v>
      </c>
      <c r="R493" s="394">
        <f t="shared" si="69"/>
        <v>115</v>
      </c>
      <c r="S493" s="400">
        <v>0</v>
      </c>
      <c r="T493" s="400">
        <v>0</v>
      </c>
      <c r="U493" s="397">
        <f t="shared" si="72"/>
        <v>0</v>
      </c>
    </row>
    <row r="494" spans="1:21" ht="22.5" hidden="1" outlineLevel="1">
      <c r="A494" s="683"/>
      <c r="B494" s="690"/>
      <c r="C494" s="469" t="s">
        <v>639</v>
      </c>
      <c r="D494" s="398">
        <v>2</v>
      </c>
      <c r="E494" s="399">
        <v>0</v>
      </c>
      <c r="F494" s="399">
        <v>0</v>
      </c>
      <c r="G494" s="399">
        <v>0</v>
      </c>
      <c r="H494" s="399">
        <v>1</v>
      </c>
      <c r="I494" s="398">
        <v>2</v>
      </c>
      <c r="J494" s="399">
        <v>0</v>
      </c>
      <c r="K494" s="399">
        <v>0</v>
      </c>
      <c r="L494" s="399">
        <v>0</v>
      </c>
      <c r="M494" s="399">
        <v>0</v>
      </c>
      <c r="N494" s="399">
        <v>0</v>
      </c>
      <c r="O494" s="398">
        <v>0</v>
      </c>
      <c r="P494" s="394">
        <f t="shared" si="70"/>
        <v>5</v>
      </c>
      <c r="Q494" s="395">
        <f t="shared" si="71"/>
        <v>0</v>
      </c>
      <c r="R494" s="394">
        <f t="shared" si="69"/>
        <v>5</v>
      </c>
      <c r="S494" s="400">
        <v>0</v>
      </c>
      <c r="T494" s="400">
        <v>0</v>
      </c>
      <c r="U494" s="397">
        <f t="shared" si="72"/>
        <v>0</v>
      </c>
    </row>
    <row r="495" spans="1:21" ht="33.75" hidden="1" outlineLevel="1">
      <c r="A495" s="683"/>
      <c r="B495" s="690" t="s">
        <v>640</v>
      </c>
      <c r="C495" s="469" t="s">
        <v>641</v>
      </c>
      <c r="D495" s="398">
        <v>4</v>
      </c>
      <c r="E495" s="399">
        <v>0</v>
      </c>
      <c r="F495" s="399">
        <v>0</v>
      </c>
      <c r="G495" s="399">
        <v>0</v>
      </c>
      <c r="H495" s="398">
        <v>0</v>
      </c>
      <c r="I495" s="398">
        <v>1</v>
      </c>
      <c r="J495" s="398">
        <v>0</v>
      </c>
      <c r="K495" s="399">
        <v>0</v>
      </c>
      <c r="L495" s="399">
        <v>0</v>
      </c>
      <c r="M495" s="399">
        <v>0</v>
      </c>
      <c r="N495" s="399">
        <v>0</v>
      </c>
      <c r="O495" s="399">
        <v>0</v>
      </c>
      <c r="P495" s="394">
        <f t="shared" si="70"/>
        <v>5</v>
      </c>
      <c r="Q495" s="395">
        <f t="shared" si="71"/>
        <v>0</v>
      </c>
      <c r="R495" s="394">
        <f t="shared" si="69"/>
        <v>5</v>
      </c>
      <c r="S495" s="400">
        <v>0</v>
      </c>
      <c r="T495" s="400">
        <v>0</v>
      </c>
      <c r="U495" s="397">
        <f t="shared" si="72"/>
        <v>0</v>
      </c>
    </row>
    <row r="496" spans="1:21" ht="33.75" hidden="1" outlineLevel="1">
      <c r="A496" s="683"/>
      <c r="B496" s="690"/>
      <c r="C496" s="469" t="s">
        <v>642</v>
      </c>
      <c r="D496" s="399">
        <v>0</v>
      </c>
      <c r="E496" s="399">
        <v>0</v>
      </c>
      <c r="F496" s="399">
        <v>0</v>
      </c>
      <c r="G496" s="399">
        <v>0</v>
      </c>
      <c r="H496" s="399">
        <v>0</v>
      </c>
      <c r="I496" s="398">
        <v>0</v>
      </c>
      <c r="J496" s="398">
        <v>0</v>
      </c>
      <c r="K496" s="399">
        <v>0</v>
      </c>
      <c r="L496" s="399">
        <v>0</v>
      </c>
      <c r="M496" s="399">
        <v>0</v>
      </c>
      <c r="N496" s="399">
        <v>0</v>
      </c>
      <c r="O496" s="399">
        <v>0</v>
      </c>
      <c r="P496" s="394">
        <f t="shared" si="70"/>
        <v>0</v>
      </c>
      <c r="Q496" s="395">
        <f t="shared" si="71"/>
        <v>0</v>
      </c>
      <c r="R496" s="394">
        <f t="shared" si="69"/>
        <v>0</v>
      </c>
      <c r="S496" s="400">
        <v>0</v>
      </c>
      <c r="T496" s="400">
        <v>0</v>
      </c>
      <c r="U496" s="397">
        <f t="shared" si="72"/>
        <v>0</v>
      </c>
    </row>
    <row r="497" spans="1:21" ht="22.5" hidden="1" outlineLevel="1">
      <c r="A497" s="683"/>
      <c r="B497" s="690"/>
      <c r="C497" s="469" t="s">
        <v>643</v>
      </c>
      <c r="D497" s="398">
        <v>0</v>
      </c>
      <c r="E497" s="399">
        <v>0</v>
      </c>
      <c r="F497" s="399">
        <v>0</v>
      </c>
      <c r="G497" s="398">
        <v>0</v>
      </c>
      <c r="H497" s="399">
        <v>0</v>
      </c>
      <c r="I497" s="399">
        <v>1</v>
      </c>
      <c r="J497" s="399">
        <v>0</v>
      </c>
      <c r="K497" s="399">
        <v>0</v>
      </c>
      <c r="L497" s="399">
        <v>0</v>
      </c>
      <c r="M497" s="399">
        <v>0</v>
      </c>
      <c r="N497" s="399">
        <v>0</v>
      </c>
      <c r="O497" s="399">
        <v>0</v>
      </c>
      <c r="P497" s="394">
        <f t="shared" si="70"/>
        <v>1</v>
      </c>
      <c r="Q497" s="395">
        <f t="shared" si="71"/>
        <v>0</v>
      </c>
      <c r="R497" s="394">
        <f t="shared" si="69"/>
        <v>1</v>
      </c>
      <c r="S497" s="400">
        <v>0</v>
      </c>
      <c r="T497" s="400">
        <v>0</v>
      </c>
      <c r="U497" s="397">
        <f t="shared" si="72"/>
        <v>0</v>
      </c>
    </row>
    <row r="498" spans="1:21" ht="22.5" hidden="1" outlineLevel="1">
      <c r="A498" s="683"/>
      <c r="B498" s="690" t="s">
        <v>644</v>
      </c>
      <c r="C498" s="469" t="s">
        <v>645</v>
      </c>
      <c r="D498" s="398">
        <v>11</v>
      </c>
      <c r="E498" s="399">
        <v>1</v>
      </c>
      <c r="F498" s="399">
        <v>0</v>
      </c>
      <c r="G498" s="398">
        <v>0</v>
      </c>
      <c r="H498" s="399">
        <v>0</v>
      </c>
      <c r="I498" s="398">
        <v>3</v>
      </c>
      <c r="J498" s="398">
        <v>6</v>
      </c>
      <c r="K498" s="399">
        <v>0</v>
      </c>
      <c r="L498" s="399">
        <v>0</v>
      </c>
      <c r="M498" s="399">
        <v>0</v>
      </c>
      <c r="N498" s="399">
        <v>0</v>
      </c>
      <c r="O498" s="398">
        <v>3</v>
      </c>
      <c r="P498" s="394">
        <f t="shared" si="70"/>
        <v>15</v>
      </c>
      <c r="Q498" s="395">
        <f t="shared" si="71"/>
        <v>9</v>
      </c>
      <c r="R498" s="394">
        <f t="shared" si="69"/>
        <v>24</v>
      </c>
      <c r="S498" s="400">
        <v>0</v>
      </c>
      <c r="T498" s="400">
        <v>0</v>
      </c>
      <c r="U498" s="397">
        <f t="shared" si="72"/>
        <v>0</v>
      </c>
    </row>
    <row r="499" spans="1:21" ht="22.5" hidden="1" outlineLevel="1">
      <c r="A499" s="700"/>
      <c r="B499" s="701"/>
      <c r="C499" s="600" t="s">
        <v>646</v>
      </c>
      <c r="D499" s="601">
        <v>15</v>
      </c>
      <c r="E499" s="602">
        <v>0</v>
      </c>
      <c r="F499" s="602">
        <v>0</v>
      </c>
      <c r="G499" s="601">
        <v>0</v>
      </c>
      <c r="H499" s="602">
        <v>0</v>
      </c>
      <c r="I499" s="601">
        <v>4</v>
      </c>
      <c r="J499" s="601">
        <v>0</v>
      </c>
      <c r="K499" s="602">
        <v>0</v>
      </c>
      <c r="L499" s="602">
        <v>0</v>
      </c>
      <c r="M499" s="602">
        <v>0</v>
      </c>
      <c r="N499" s="602">
        <v>0</v>
      </c>
      <c r="O499" s="602">
        <v>0</v>
      </c>
      <c r="P499" s="603">
        <f t="shared" si="70"/>
        <v>19</v>
      </c>
      <c r="Q499" s="604">
        <f t="shared" si="71"/>
        <v>0</v>
      </c>
      <c r="R499" s="603">
        <f t="shared" ref="R499:R512" si="74">+Q499+P499</f>
        <v>19</v>
      </c>
      <c r="S499" s="605">
        <v>0</v>
      </c>
      <c r="T499" s="605">
        <v>0</v>
      </c>
      <c r="U499" s="606">
        <f t="shared" si="72"/>
        <v>0</v>
      </c>
    </row>
    <row r="500" spans="1:21" ht="14.1" customHeight="1" collapsed="1">
      <c r="A500" s="698" t="s">
        <v>647</v>
      </c>
      <c r="B500" s="698"/>
      <c r="C500" s="698"/>
      <c r="D500" s="607">
        <f t="shared" ref="D500:T500" si="75">SUM(D501:D512)</f>
        <v>4098</v>
      </c>
      <c r="E500" s="607">
        <f t="shared" si="75"/>
        <v>107</v>
      </c>
      <c r="F500" s="607">
        <f t="shared" si="75"/>
        <v>217</v>
      </c>
      <c r="G500" s="607">
        <f t="shared" si="75"/>
        <v>311</v>
      </c>
      <c r="H500" s="607">
        <f t="shared" si="75"/>
        <v>103</v>
      </c>
      <c r="I500" s="607">
        <f t="shared" si="75"/>
        <v>2255</v>
      </c>
      <c r="J500" s="607">
        <f t="shared" si="75"/>
        <v>104</v>
      </c>
      <c r="K500" s="607">
        <f t="shared" si="75"/>
        <v>5</v>
      </c>
      <c r="L500" s="607">
        <f t="shared" si="75"/>
        <v>7</v>
      </c>
      <c r="M500" s="607">
        <f t="shared" si="75"/>
        <v>13</v>
      </c>
      <c r="N500" s="607">
        <f t="shared" si="75"/>
        <v>0</v>
      </c>
      <c r="O500" s="607">
        <f t="shared" si="75"/>
        <v>67</v>
      </c>
      <c r="P500" s="608">
        <f t="shared" si="70"/>
        <v>7091</v>
      </c>
      <c r="Q500" s="608">
        <f t="shared" si="71"/>
        <v>196</v>
      </c>
      <c r="R500" s="608">
        <f t="shared" si="74"/>
        <v>7287</v>
      </c>
      <c r="S500" s="608">
        <f t="shared" si="75"/>
        <v>5</v>
      </c>
      <c r="T500" s="608">
        <f t="shared" si="75"/>
        <v>0</v>
      </c>
      <c r="U500" s="608">
        <f t="shared" si="72"/>
        <v>5</v>
      </c>
    </row>
    <row r="501" spans="1:21" ht="33.75" hidden="1" outlineLevel="1">
      <c r="A501" s="699" t="s">
        <v>647</v>
      </c>
      <c r="B501" s="595" t="s">
        <v>648</v>
      </c>
      <c r="C501" s="595" t="s">
        <v>649</v>
      </c>
      <c r="D501" s="596">
        <v>9</v>
      </c>
      <c r="E501" s="596">
        <v>0</v>
      </c>
      <c r="F501" s="597">
        <v>0</v>
      </c>
      <c r="G501" s="597">
        <v>2</v>
      </c>
      <c r="H501" s="597">
        <v>0</v>
      </c>
      <c r="I501" s="596">
        <v>4</v>
      </c>
      <c r="J501" s="597">
        <v>0</v>
      </c>
      <c r="K501" s="597">
        <v>0</v>
      </c>
      <c r="L501" s="597">
        <v>0</v>
      </c>
      <c r="M501" s="597">
        <v>0</v>
      </c>
      <c r="N501" s="597">
        <v>0</v>
      </c>
      <c r="O501" s="597">
        <v>0</v>
      </c>
      <c r="P501" s="598">
        <f t="shared" si="70"/>
        <v>15</v>
      </c>
      <c r="Q501" s="599">
        <f t="shared" si="71"/>
        <v>0</v>
      </c>
      <c r="R501" s="598">
        <f t="shared" si="74"/>
        <v>15</v>
      </c>
      <c r="S501" s="596">
        <v>0</v>
      </c>
      <c r="T501" s="596">
        <v>0</v>
      </c>
      <c r="U501" s="597">
        <f t="shared" si="72"/>
        <v>0</v>
      </c>
    </row>
    <row r="502" spans="1:21" ht="22.5" hidden="1" outlineLevel="1">
      <c r="A502" s="683"/>
      <c r="B502" s="469" t="s">
        <v>650</v>
      </c>
      <c r="C502" s="469" t="s">
        <v>651</v>
      </c>
      <c r="D502" s="400">
        <v>7</v>
      </c>
      <c r="E502" s="397">
        <v>0</v>
      </c>
      <c r="F502" s="397">
        <v>0</v>
      </c>
      <c r="G502" s="397">
        <v>0</v>
      </c>
      <c r="H502" s="397">
        <v>0</v>
      </c>
      <c r="I502" s="400">
        <v>2</v>
      </c>
      <c r="J502" s="397">
        <v>0</v>
      </c>
      <c r="K502" s="397">
        <v>0</v>
      </c>
      <c r="L502" s="397">
        <v>0</v>
      </c>
      <c r="M502" s="397">
        <v>0</v>
      </c>
      <c r="N502" s="397">
        <v>0</v>
      </c>
      <c r="O502" s="397">
        <v>0</v>
      </c>
      <c r="P502" s="394">
        <f t="shared" si="70"/>
        <v>9</v>
      </c>
      <c r="Q502" s="395">
        <f t="shared" si="71"/>
        <v>0</v>
      </c>
      <c r="R502" s="394">
        <f t="shared" si="74"/>
        <v>9</v>
      </c>
      <c r="S502" s="400">
        <v>0</v>
      </c>
      <c r="T502" s="400">
        <v>0</v>
      </c>
      <c r="U502" s="397">
        <f t="shared" si="72"/>
        <v>0</v>
      </c>
    </row>
    <row r="503" spans="1:21" ht="22.5" hidden="1" outlineLevel="1">
      <c r="A503" s="683"/>
      <c r="B503" s="690" t="s">
        <v>652</v>
      </c>
      <c r="C503" s="469" t="s">
        <v>653</v>
      </c>
      <c r="D503" s="400">
        <v>257</v>
      </c>
      <c r="E503" s="397">
        <v>12</v>
      </c>
      <c r="F503" s="397">
        <v>15</v>
      </c>
      <c r="G503" s="397">
        <v>25</v>
      </c>
      <c r="H503" s="397">
        <v>5</v>
      </c>
      <c r="I503" s="400">
        <v>128</v>
      </c>
      <c r="J503" s="397">
        <v>2</v>
      </c>
      <c r="K503" s="397">
        <v>0</v>
      </c>
      <c r="L503" s="397">
        <v>0</v>
      </c>
      <c r="M503" s="397">
        <v>0</v>
      </c>
      <c r="N503" s="397">
        <v>0</v>
      </c>
      <c r="O503" s="397">
        <v>2</v>
      </c>
      <c r="P503" s="394">
        <f t="shared" si="70"/>
        <v>442</v>
      </c>
      <c r="Q503" s="395">
        <f t="shared" si="71"/>
        <v>4</v>
      </c>
      <c r="R503" s="394">
        <f t="shared" si="74"/>
        <v>446</v>
      </c>
      <c r="S503" s="400">
        <v>3</v>
      </c>
      <c r="T503" s="400">
        <v>0</v>
      </c>
      <c r="U503" s="397">
        <f t="shared" si="72"/>
        <v>3</v>
      </c>
    </row>
    <row r="504" spans="1:21" hidden="1" outlineLevel="1">
      <c r="A504" s="683"/>
      <c r="B504" s="690"/>
      <c r="C504" s="469" t="s">
        <v>654</v>
      </c>
      <c r="D504" s="400">
        <v>36</v>
      </c>
      <c r="E504" s="400">
        <v>0</v>
      </c>
      <c r="F504" s="400">
        <v>1</v>
      </c>
      <c r="G504" s="400">
        <v>3</v>
      </c>
      <c r="H504" s="397">
        <v>0</v>
      </c>
      <c r="I504" s="400">
        <v>18</v>
      </c>
      <c r="J504" s="400">
        <v>1</v>
      </c>
      <c r="K504" s="397">
        <v>0</v>
      </c>
      <c r="L504" s="397">
        <v>0</v>
      </c>
      <c r="M504" s="397">
        <v>0</v>
      </c>
      <c r="N504" s="397">
        <v>0</v>
      </c>
      <c r="O504" s="397">
        <v>0</v>
      </c>
      <c r="P504" s="394">
        <f t="shared" si="70"/>
        <v>58</v>
      </c>
      <c r="Q504" s="395">
        <f t="shared" si="71"/>
        <v>1</v>
      </c>
      <c r="R504" s="394">
        <f t="shared" si="74"/>
        <v>59</v>
      </c>
      <c r="S504" s="400">
        <v>0</v>
      </c>
      <c r="T504" s="400">
        <v>0</v>
      </c>
      <c r="U504" s="397">
        <f t="shared" si="72"/>
        <v>0</v>
      </c>
    </row>
    <row r="505" spans="1:21" hidden="1" outlineLevel="1">
      <c r="A505" s="683"/>
      <c r="B505" s="690"/>
      <c r="C505" s="469" t="s">
        <v>655</v>
      </c>
      <c r="D505" s="397">
        <v>0</v>
      </c>
      <c r="E505" s="397">
        <v>0</v>
      </c>
      <c r="F505" s="397">
        <v>0</v>
      </c>
      <c r="G505" s="397">
        <v>0</v>
      </c>
      <c r="H505" s="397">
        <v>0</v>
      </c>
      <c r="I505" s="397">
        <v>0</v>
      </c>
      <c r="J505" s="397">
        <v>0</v>
      </c>
      <c r="K505" s="397">
        <v>0</v>
      </c>
      <c r="L505" s="397">
        <v>0</v>
      </c>
      <c r="M505" s="397">
        <v>0</v>
      </c>
      <c r="N505" s="397">
        <v>0</v>
      </c>
      <c r="O505" s="397">
        <v>0</v>
      </c>
      <c r="P505" s="394">
        <f t="shared" si="70"/>
        <v>0</v>
      </c>
      <c r="Q505" s="395">
        <f t="shared" si="71"/>
        <v>0</v>
      </c>
      <c r="R505" s="394">
        <f t="shared" si="74"/>
        <v>0</v>
      </c>
      <c r="S505" s="400">
        <v>0</v>
      </c>
      <c r="T505" s="400">
        <v>0</v>
      </c>
      <c r="U505" s="397">
        <f t="shared" si="72"/>
        <v>0</v>
      </c>
    </row>
    <row r="506" spans="1:21" ht="22.5" hidden="1" outlineLevel="1">
      <c r="A506" s="683"/>
      <c r="B506" s="690"/>
      <c r="C506" s="469" t="s">
        <v>656</v>
      </c>
      <c r="D506" s="397">
        <v>0</v>
      </c>
      <c r="E506" s="397">
        <v>0</v>
      </c>
      <c r="F506" s="397">
        <v>0</v>
      </c>
      <c r="G506" s="397">
        <v>0</v>
      </c>
      <c r="H506" s="397">
        <v>0</v>
      </c>
      <c r="I506" s="397">
        <v>1</v>
      </c>
      <c r="J506" s="397">
        <v>0</v>
      </c>
      <c r="K506" s="397">
        <v>0</v>
      </c>
      <c r="L506" s="397">
        <v>0</v>
      </c>
      <c r="M506" s="397">
        <v>0</v>
      </c>
      <c r="N506" s="397">
        <v>0</v>
      </c>
      <c r="O506" s="397">
        <v>0</v>
      </c>
      <c r="P506" s="394">
        <f t="shared" si="70"/>
        <v>1</v>
      </c>
      <c r="Q506" s="395">
        <f t="shared" si="71"/>
        <v>0</v>
      </c>
      <c r="R506" s="394">
        <f t="shared" si="74"/>
        <v>1</v>
      </c>
      <c r="S506" s="400">
        <v>0</v>
      </c>
      <c r="T506" s="400">
        <v>0</v>
      </c>
      <c r="U506" s="397">
        <f t="shared" si="72"/>
        <v>0</v>
      </c>
    </row>
    <row r="507" spans="1:21" hidden="1" outlineLevel="1">
      <c r="A507" s="683"/>
      <c r="B507" s="690"/>
      <c r="C507" s="469" t="s">
        <v>657</v>
      </c>
      <c r="D507" s="400">
        <v>0</v>
      </c>
      <c r="E507" s="397">
        <v>0</v>
      </c>
      <c r="F507" s="397">
        <v>0</v>
      </c>
      <c r="G507" s="400">
        <v>0</v>
      </c>
      <c r="H507" s="400">
        <v>0</v>
      </c>
      <c r="I507" s="397">
        <v>1</v>
      </c>
      <c r="J507" s="397">
        <v>0</v>
      </c>
      <c r="K507" s="397">
        <v>0</v>
      </c>
      <c r="L507" s="397">
        <v>0</v>
      </c>
      <c r="M507" s="397">
        <v>0</v>
      </c>
      <c r="N507" s="397">
        <v>0</v>
      </c>
      <c r="O507" s="397">
        <v>0</v>
      </c>
      <c r="P507" s="394">
        <f t="shared" si="70"/>
        <v>1</v>
      </c>
      <c r="Q507" s="395">
        <f t="shared" si="71"/>
        <v>0</v>
      </c>
      <c r="R507" s="394">
        <f t="shared" si="74"/>
        <v>1</v>
      </c>
      <c r="S507" s="400">
        <v>0</v>
      </c>
      <c r="T507" s="400">
        <v>0</v>
      </c>
      <c r="U507" s="397">
        <f t="shared" si="72"/>
        <v>0</v>
      </c>
    </row>
    <row r="508" spans="1:21" hidden="1" outlineLevel="1">
      <c r="A508" s="683"/>
      <c r="B508" s="690"/>
      <c r="C508" s="469" t="s">
        <v>658</v>
      </c>
      <c r="D508" s="400">
        <v>31</v>
      </c>
      <c r="E508" s="400">
        <v>1</v>
      </c>
      <c r="F508" s="400">
        <v>1</v>
      </c>
      <c r="G508" s="400">
        <v>3</v>
      </c>
      <c r="H508" s="400">
        <v>1</v>
      </c>
      <c r="I508" s="400">
        <v>13</v>
      </c>
      <c r="J508" s="400">
        <v>1</v>
      </c>
      <c r="K508" s="397">
        <v>0</v>
      </c>
      <c r="L508" s="397">
        <v>0</v>
      </c>
      <c r="M508" s="400">
        <v>0</v>
      </c>
      <c r="N508" s="397">
        <v>0</v>
      </c>
      <c r="O508" s="400">
        <v>2</v>
      </c>
      <c r="P508" s="394">
        <f t="shared" si="70"/>
        <v>50</v>
      </c>
      <c r="Q508" s="395">
        <f t="shared" si="71"/>
        <v>3</v>
      </c>
      <c r="R508" s="394">
        <f t="shared" si="74"/>
        <v>53</v>
      </c>
      <c r="S508" s="400">
        <v>0</v>
      </c>
      <c r="T508" s="400">
        <v>0</v>
      </c>
      <c r="U508" s="397">
        <f t="shared" si="72"/>
        <v>0</v>
      </c>
    </row>
    <row r="509" spans="1:21" ht="33.75" hidden="1" outlineLevel="1">
      <c r="A509" s="683"/>
      <c r="B509" s="690"/>
      <c r="C509" s="469" t="s">
        <v>659</v>
      </c>
      <c r="D509" s="400">
        <v>140</v>
      </c>
      <c r="E509" s="400">
        <v>2</v>
      </c>
      <c r="F509" s="400">
        <v>9</v>
      </c>
      <c r="G509" s="400">
        <v>3</v>
      </c>
      <c r="H509" s="400">
        <v>1</v>
      </c>
      <c r="I509" s="400">
        <v>42</v>
      </c>
      <c r="J509" s="400">
        <v>6</v>
      </c>
      <c r="K509" s="397">
        <v>1</v>
      </c>
      <c r="L509" s="397">
        <v>0</v>
      </c>
      <c r="M509" s="397">
        <v>0</v>
      </c>
      <c r="N509" s="397">
        <v>0</v>
      </c>
      <c r="O509" s="400">
        <v>4</v>
      </c>
      <c r="P509" s="394">
        <f t="shared" si="70"/>
        <v>197</v>
      </c>
      <c r="Q509" s="395">
        <f t="shared" si="71"/>
        <v>11</v>
      </c>
      <c r="R509" s="394">
        <f t="shared" si="74"/>
        <v>208</v>
      </c>
      <c r="S509" s="400">
        <v>0</v>
      </c>
      <c r="T509" s="400">
        <v>0</v>
      </c>
      <c r="U509" s="397">
        <f t="shared" si="72"/>
        <v>0</v>
      </c>
    </row>
    <row r="510" spans="1:21" hidden="1" outlineLevel="1">
      <c r="A510" s="683"/>
      <c r="B510" s="690" t="s">
        <v>660</v>
      </c>
      <c r="C510" s="469" t="s">
        <v>661</v>
      </c>
      <c r="D510" s="400">
        <v>2586</v>
      </c>
      <c r="E510" s="400">
        <v>64</v>
      </c>
      <c r="F510" s="400">
        <v>153</v>
      </c>
      <c r="G510" s="400">
        <v>200</v>
      </c>
      <c r="H510" s="400">
        <v>62</v>
      </c>
      <c r="I510" s="400">
        <v>1472</v>
      </c>
      <c r="J510" s="400">
        <v>48</v>
      </c>
      <c r="K510" s="400">
        <v>3</v>
      </c>
      <c r="L510" s="400">
        <v>4</v>
      </c>
      <c r="M510" s="400">
        <v>7</v>
      </c>
      <c r="N510" s="400">
        <v>0</v>
      </c>
      <c r="O510" s="400">
        <v>29</v>
      </c>
      <c r="P510" s="394">
        <f t="shared" si="70"/>
        <v>4537</v>
      </c>
      <c r="Q510" s="395">
        <f t="shared" si="71"/>
        <v>91</v>
      </c>
      <c r="R510" s="394">
        <f t="shared" si="74"/>
        <v>4628</v>
      </c>
      <c r="S510" s="400">
        <v>1</v>
      </c>
      <c r="T510" s="400">
        <v>0</v>
      </c>
      <c r="U510" s="397">
        <f t="shared" si="72"/>
        <v>1</v>
      </c>
    </row>
    <row r="511" spans="1:21" ht="22.5" hidden="1" outlineLevel="1">
      <c r="A511" s="683"/>
      <c r="B511" s="690"/>
      <c r="C511" s="469" t="s">
        <v>662</v>
      </c>
      <c r="D511" s="400">
        <v>1018</v>
      </c>
      <c r="E511" s="400">
        <v>26</v>
      </c>
      <c r="F511" s="400">
        <v>37</v>
      </c>
      <c r="G511" s="400">
        <v>75</v>
      </c>
      <c r="H511" s="400">
        <v>34</v>
      </c>
      <c r="I511" s="400">
        <v>565</v>
      </c>
      <c r="J511" s="400">
        <v>44</v>
      </c>
      <c r="K511" s="400">
        <v>1</v>
      </c>
      <c r="L511" s="397">
        <v>3</v>
      </c>
      <c r="M511" s="400">
        <v>6</v>
      </c>
      <c r="N511" s="400">
        <v>0</v>
      </c>
      <c r="O511" s="400">
        <v>27</v>
      </c>
      <c r="P511" s="394">
        <f t="shared" si="70"/>
        <v>1755</v>
      </c>
      <c r="Q511" s="395">
        <f t="shared" si="71"/>
        <v>81</v>
      </c>
      <c r="R511" s="394">
        <f t="shared" si="74"/>
        <v>1836</v>
      </c>
      <c r="S511" s="400">
        <v>0</v>
      </c>
      <c r="T511" s="400">
        <v>0</v>
      </c>
      <c r="U511" s="397">
        <f t="shared" si="72"/>
        <v>0</v>
      </c>
    </row>
    <row r="512" spans="1:21" ht="22.5" hidden="1" outlineLevel="1">
      <c r="A512" s="683"/>
      <c r="B512" s="469" t="s">
        <v>663</v>
      </c>
      <c r="C512" s="469" t="s">
        <v>664</v>
      </c>
      <c r="D512" s="400">
        <v>14</v>
      </c>
      <c r="E512" s="397">
        <v>2</v>
      </c>
      <c r="F512" s="397">
        <v>1</v>
      </c>
      <c r="G512" s="397">
        <v>0</v>
      </c>
      <c r="H512" s="397">
        <v>0</v>
      </c>
      <c r="I512" s="400">
        <v>9</v>
      </c>
      <c r="J512" s="400">
        <v>2</v>
      </c>
      <c r="K512" s="397">
        <v>0</v>
      </c>
      <c r="L512" s="397">
        <v>0</v>
      </c>
      <c r="M512" s="397">
        <v>0</v>
      </c>
      <c r="N512" s="400">
        <v>0</v>
      </c>
      <c r="O512" s="397">
        <v>3</v>
      </c>
      <c r="P512" s="394">
        <f t="shared" si="70"/>
        <v>26</v>
      </c>
      <c r="Q512" s="395">
        <f t="shared" si="71"/>
        <v>5</v>
      </c>
      <c r="R512" s="394">
        <f t="shared" si="74"/>
        <v>31</v>
      </c>
      <c r="S512" s="400">
        <v>1</v>
      </c>
      <c r="T512" s="605">
        <v>0</v>
      </c>
      <c r="U512" s="606">
        <f t="shared" si="72"/>
        <v>1</v>
      </c>
    </row>
    <row r="513" spans="1:21" collapsed="1">
      <c r="A513" s="253"/>
      <c r="B513" s="250"/>
      <c r="C513" s="250"/>
      <c r="D513" s="251"/>
      <c r="E513" s="252"/>
      <c r="F513" s="252"/>
      <c r="G513" s="252"/>
      <c r="H513" s="252"/>
      <c r="I513" s="251"/>
      <c r="J513" s="251"/>
      <c r="K513" s="252"/>
      <c r="L513" s="252"/>
      <c r="M513" s="252"/>
      <c r="N513" s="251"/>
      <c r="O513" s="252"/>
      <c r="P513" s="251"/>
      <c r="Q513" s="251"/>
      <c r="R513" s="251"/>
      <c r="S513" s="251"/>
      <c r="T513" s="674" t="s">
        <v>2946</v>
      </c>
      <c r="U513" s="674"/>
    </row>
    <row r="514" spans="1:21" ht="30" customHeight="1">
      <c r="A514" s="676" t="s">
        <v>2903</v>
      </c>
      <c r="B514" s="676"/>
      <c r="C514" s="676"/>
      <c r="D514" s="679" t="s">
        <v>3153</v>
      </c>
      <c r="E514" s="679"/>
      <c r="F514" s="679"/>
      <c r="G514" s="679"/>
      <c r="H514" s="679"/>
      <c r="I514" s="679"/>
      <c r="J514" s="679"/>
      <c r="K514" s="679"/>
      <c r="L514" s="679"/>
      <c r="M514" s="679"/>
      <c r="N514" s="679"/>
      <c r="O514" s="679"/>
      <c r="P514" s="679"/>
      <c r="Q514" s="679"/>
      <c r="R514" s="679"/>
      <c r="S514" s="680" t="s">
        <v>3154</v>
      </c>
      <c r="T514" s="680"/>
      <c r="U514" s="680"/>
    </row>
    <row r="515" spans="1:21" ht="26.25" customHeight="1">
      <c r="A515" s="677"/>
      <c r="B515" s="677"/>
      <c r="C515" s="677"/>
      <c r="D515" s="679" t="s">
        <v>3080</v>
      </c>
      <c r="E515" s="679"/>
      <c r="F515" s="679"/>
      <c r="G515" s="679"/>
      <c r="H515" s="679"/>
      <c r="I515" s="679"/>
      <c r="J515" s="679" t="s">
        <v>3081</v>
      </c>
      <c r="K515" s="679"/>
      <c r="L515" s="679"/>
      <c r="M515" s="679"/>
      <c r="N515" s="679"/>
      <c r="O515" s="679"/>
      <c r="P515" s="685" t="s">
        <v>2934</v>
      </c>
      <c r="Q515" s="686"/>
      <c r="R515" s="687"/>
      <c r="S515" s="681"/>
      <c r="T515" s="681"/>
      <c r="U515" s="681"/>
    </row>
    <row r="516" spans="1:21" ht="47.25" customHeight="1">
      <c r="A516" s="678"/>
      <c r="B516" s="678"/>
      <c r="C516" s="678"/>
      <c r="D516" s="468" t="s">
        <v>2979</v>
      </c>
      <c r="E516" s="468" t="s">
        <v>3220</v>
      </c>
      <c r="F516" s="468" t="s">
        <v>2896</v>
      </c>
      <c r="G516" s="468" t="s">
        <v>2897</v>
      </c>
      <c r="H516" s="468" t="s">
        <v>2898</v>
      </c>
      <c r="I516" s="468" t="s">
        <v>2967</v>
      </c>
      <c r="J516" s="468" t="s">
        <v>2979</v>
      </c>
      <c r="K516" s="468" t="s">
        <v>3220</v>
      </c>
      <c r="L516" s="468" t="s">
        <v>2896</v>
      </c>
      <c r="M516" s="468" t="s">
        <v>2897</v>
      </c>
      <c r="N516" s="468" t="s">
        <v>2898</v>
      </c>
      <c r="O516" s="468" t="s">
        <v>2967</v>
      </c>
      <c r="P516" s="387" t="s">
        <v>3080</v>
      </c>
      <c r="Q516" s="635" t="s">
        <v>3081</v>
      </c>
      <c r="R516" s="387" t="s">
        <v>2934</v>
      </c>
      <c r="S516" s="634" t="s">
        <v>3080</v>
      </c>
      <c r="T516" s="634" t="s">
        <v>3081</v>
      </c>
      <c r="U516" s="636" t="s">
        <v>2934</v>
      </c>
    </row>
    <row r="517" spans="1:21" ht="14.1" customHeight="1">
      <c r="A517" s="682" t="s">
        <v>665</v>
      </c>
      <c r="B517" s="682"/>
      <c r="C517" s="682"/>
      <c r="D517" s="248">
        <f t="shared" ref="D517:T517" si="76">SUM(D518:D525)</f>
        <v>177</v>
      </c>
      <c r="E517" s="248">
        <f t="shared" si="76"/>
        <v>3</v>
      </c>
      <c r="F517" s="248">
        <f t="shared" si="76"/>
        <v>10</v>
      </c>
      <c r="G517" s="248">
        <f t="shared" si="76"/>
        <v>9</v>
      </c>
      <c r="H517" s="248">
        <f t="shared" si="76"/>
        <v>4</v>
      </c>
      <c r="I517" s="248">
        <f t="shared" si="76"/>
        <v>104</v>
      </c>
      <c r="J517" s="248">
        <f t="shared" si="76"/>
        <v>1</v>
      </c>
      <c r="K517" s="248">
        <f t="shared" si="76"/>
        <v>0</v>
      </c>
      <c r="L517" s="248">
        <f t="shared" si="76"/>
        <v>0</v>
      </c>
      <c r="M517" s="248">
        <f t="shared" si="76"/>
        <v>0</v>
      </c>
      <c r="N517" s="248">
        <f t="shared" si="76"/>
        <v>0</v>
      </c>
      <c r="O517" s="248">
        <f t="shared" si="76"/>
        <v>2</v>
      </c>
      <c r="P517" s="249">
        <f t="shared" ref="P517:P580" si="77">SUM(D517:I517)</f>
        <v>307</v>
      </c>
      <c r="Q517" s="249">
        <f t="shared" ref="Q517:Q580" si="78">SUM(J517:O517)</f>
        <v>3</v>
      </c>
      <c r="R517" s="249">
        <f t="shared" ref="R517" si="79">+Q517+P517</f>
        <v>310</v>
      </c>
      <c r="S517" s="249">
        <f t="shared" si="76"/>
        <v>0</v>
      </c>
      <c r="T517" s="249">
        <f t="shared" si="76"/>
        <v>0</v>
      </c>
      <c r="U517" s="249">
        <f t="shared" ref="U517:U580" si="80">+T517+S517</f>
        <v>0</v>
      </c>
    </row>
    <row r="518" spans="1:21" ht="22.5" hidden="1" outlineLevel="1">
      <c r="A518" s="683" t="s">
        <v>665</v>
      </c>
      <c r="B518" s="690" t="s">
        <v>666</v>
      </c>
      <c r="C518" s="469" t="s">
        <v>667</v>
      </c>
      <c r="D518" s="398">
        <v>36</v>
      </c>
      <c r="E518" s="399">
        <v>0</v>
      </c>
      <c r="F518" s="399">
        <v>2</v>
      </c>
      <c r="G518" s="398">
        <v>0</v>
      </c>
      <c r="H518" s="399">
        <v>0</v>
      </c>
      <c r="I518" s="398">
        <v>15</v>
      </c>
      <c r="J518" s="398">
        <v>0</v>
      </c>
      <c r="K518" s="399">
        <v>0</v>
      </c>
      <c r="L518" s="399">
        <v>0</v>
      </c>
      <c r="M518" s="399">
        <v>0</v>
      </c>
      <c r="N518" s="399">
        <v>0</v>
      </c>
      <c r="O518" s="399">
        <v>1</v>
      </c>
      <c r="P518" s="394">
        <f t="shared" si="77"/>
        <v>53</v>
      </c>
      <c r="Q518" s="395">
        <f t="shared" si="78"/>
        <v>1</v>
      </c>
      <c r="R518" s="394">
        <f t="shared" ref="R518:R581" si="81">+Q518+P518</f>
        <v>54</v>
      </c>
      <c r="S518" s="400">
        <v>0</v>
      </c>
      <c r="T518" s="400">
        <v>0</v>
      </c>
      <c r="U518" s="397">
        <f t="shared" si="80"/>
        <v>0</v>
      </c>
    </row>
    <row r="519" spans="1:21" ht="22.5" hidden="1" outlineLevel="1">
      <c r="A519" s="683"/>
      <c r="B519" s="690"/>
      <c r="C519" s="469" t="s">
        <v>668</v>
      </c>
      <c r="D519" s="398">
        <v>32</v>
      </c>
      <c r="E519" s="398">
        <v>1</v>
      </c>
      <c r="F519" s="398">
        <v>4</v>
      </c>
      <c r="G519" s="398">
        <v>2</v>
      </c>
      <c r="H519" s="398">
        <v>0</v>
      </c>
      <c r="I519" s="398">
        <v>27</v>
      </c>
      <c r="J519" s="398">
        <v>0</v>
      </c>
      <c r="K519" s="399">
        <v>0</v>
      </c>
      <c r="L519" s="399">
        <v>0</v>
      </c>
      <c r="M519" s="399">
        <v>0</v>
      </c>
      <c r="N519" s="399">
        <v>0</v>
      </c>
      <c r="O519" s="398">
        <v>0</v>
      </c>
      <c r="P519" s="394">
        <f t="shared" si="77"/>
        <v>66</v>
      </c>
      <c r="Q519" s="395">
        <f t="shared" si="78"/>
        <v>0</v>
      </c>
      <c r="R519" s="394">
        <f t="shared" si="81"/>
        <v>66</v>
      </c>
      <c r="S519" s="400">
        <v>0</v>
      </c>
      <c r="T519" s="400">
        <v>0</v>
      </c>
      <c r="U519" s="397">
        <f t="shared" si="80"/>
        <v>0</v>
      </c>
    </row>
    <row r="520" spans="1:21" ht="22.5" hidden="1" outlineLevel="1">
      <c r="A520" s="683"/>
      <c r="B520" s="690"/>
      <c r="C520" s="469" t="s">
        <v>669</v>
      </c>
      <c r="D520" s="398">
        <v>0</v>
      </c>
      <c r="E520" s="399">
        <v>0</v>
      </c>
      <c r="F520" s="399">
        <v>0</v>
      </c>
      <c r="G520" s="398">
        <v>0</v>
      </c>
      <c r="H520" s="399">
        <v>0</v>
      </c>
      <c r="I520" s="398">
        <v>1</v>
      </c>
      <c r="J520" s="399">
        <v>0</v>
      </c>
      <c r="K520" s="399">
        <v>0</v>
      </c>
      <c r="L520" s="399">
        <v>0</v>
      </c>
      <c r="M520" s="399">
        <v>0</v>
      </c>
      <c r="N520" s="399">
        <v>0</v>
      </c>
      <c r="O520" s="399">
        <v>0</v>
      </c>
      <c r="P520" s="394">
        <f t="shared" si="77"/>
        <v>1</v>
      </c>
      <c r="Q520" s="395">
        <f t="shared" si="78"/>
        <v>0</v>
      </c>
      <c r="R520" s="394">
        <f t="shared" si="81"/>
        <v>1</v>
      </c>
      <c r="S520" s="400">
        <v>0</v>
      </c>
      <c r="T520" s="400">
        <v>0</v>
      </c>
      <c r="U520" s="397">
        <f t="shared" si="80"/>
        <v>0</v>
      </c>
    </row>
    <row r="521" spans="1:21" hidden="1" outlineLevel="1">
      <c r="A521" s="683"/>
      <c r="B521" s="690"/>
      <c r="C521" s="469" t="s">
        <v>670</v>
      </c>
      <c r="D521" s="399">
        <v>1</v>
      </c>
      <c r="E521" s="399">
        <v>0</v>
      </c>
      <c r="F521" s="399">
        <v>0</v>
      </c>
      <c r="G521" s="399">
        <v>0</v>
      </c>
      <c r="H521" s="399">
        <v>1</v>
      </c>
      <c r="I521" s="399">
        <v>2</v>
      </c>
      <c r="J521" s="399">
        <v>0</v>
      </c>
      <c r="K521" s="399">
        <v>0</v>
      </c>
      <c r="L521" s="399">
        <v>0</v>
      </c>
      <c r="M521" s="399">
        <v>0</v>
      </c>
      <c r="N521" s="399">
        <v>0</v>
      </c>
      <c r="O521" s="399">
        <v>0</v>
      </c>
      <c r="P521" s="394">
        <f t="shared" si="77"/>
        <v>4</v>
      </c>
      <c r="Q521" s="395">
        <f t="shared" si="78"/>
        <v>0</v>
      </c>
      <c r="R521" s="394">
        <f t="shared" si="81"/>
        <v>4</v>
      </c>
      <c r="S521" s="400">
        <v>0</v>
      </c>
      <c r="T521" s="400">
        <v>0</v>
      </c>
      <c r="U521" s="397">
        <f t="shared" si="80"/>
        <v>0</v>
      </c>
    </row>
    <row r="522" spans="1:21" ht="33.75" hidden="1" outlineLevel="1">
      <c r="A522" s="683"/>
      <c r="B522" s="690"/>
      <c r="C522" s="469" t="s">
        <v>671</v>
      </c>
      <c r="D522" s="398">
        <v>2</v>
      </c>
      <c r="E522" s="398">
        <v>1</v>
      </c>
      <c r="F522" s="398">
        <v>2</v>
      </c>
      <c r="G522" s="398">
        <v>1</v>
      </c>
      <c r="H522" s="398">
        <v>0</v>
      </c>
      <c r="I522" s="398">
        <v>5</v>
      </c>
      <c r="J522" s="399">
        <v>0</v>
      </c>
      <c r="K522" s="399">
        <v>0</v>
      </c>
      <c r="L522" s="399">
        <v>0</v>
      </c>
      <c r="M522" s="399">
        <v>0</v>
      </c>
      <c r="N522" s="399">
        <v>0</v>
      </c>
      <c r="O522" s="398">
        <v>1</v>
      </c>
      <c r="P522" s="394">
        <f t="shared" si="77"/>
        <v>11</v>
      </c>
      <c r="Q522" s="395">
        <f t="shared" si="78"/>
        <v>1</v>
      </c>
      <c r="R522" s="394">
        <f t="shared" si="81"/>
        <v>12</v>
      </c>
      <c r="S522" s="400">
        <v>0</v>
      </c>
      <c r="T522" s="400">
        <v>0</v>
      </c>
      <c r="U522" s="397">
        <f t="shared" si="80"/>
        <v>0</v>
      </c>
    </row>
    <row r="523" spans="1:21" ht="33.75" hidden="1" outlineLevel="1">
      <c r="A523" s="683"/>
      <c r="B523" s="469" t="s">
        <v>672</v>
      </c>
      <c r="C523" s="469" t="s">
        <v>673</v>
      </c>
      <c r="D523" s="398">
        <v>97</v>
      </c>
      <c r="E523" s="398">
        <v>1</v>
      </c>
      <c r="F523" s="399">
        <v>2</v>
      </c>
      <c r="G523" s="399">
        <v>6</v>
      </c>
      <c r="H523" s="399">
        <v>2</v>
      </c>
      <c r="I523" s="398">
        <v>52</v>
      </c>
      <c r="J523" s="399">
        <v>1</v>
      </c>
      <c r="K523" s="399">
        <v>0</v>
      </c>
      <c r="L523" s="399">
        <v>0</v>
      </c>
      <c r="M523" s="399">
        <v>0</v>
      </c>
      <c r="N523" s="399">
        <v>0</v>
      </c>
      <c r="O523" s="399">
        <v>0</v>
      </c>
      <c r="P523" s="394">
        <f t="shared" si="77"/>
        <v>160</v>
      </c>
      <c r="Q523" s="395">
        <f t="shared" si="78"/>
        <v>1</v>
      </c>
      <c r="R523" s="394">
        <f t="shared" si="81"/>
        <v>161</v>
      </c>
      <c r="S523" s="400">
        <v>0</v>
      </c>
      <c r="T523" s="400">
        <v>0</v>
      </c>
      <c r="U523" s="397">
        <f t="shared" si="80"/>
        <v>0</v>
      </c>
    </row>
    <row r="524" spans="1:21" ht="22.5" hidden="1" outlineLevel="1">
      <c r="A524" s="683"/>
      <c r="B524" s="469" t="s">
        <v>674</v>
      </c>
      <c r="C524" s="469" t="s">
        <v>675</v>
      </c>
      <c r="D524" s="398">
        <v>4</v>
      </c>
      <c r="E524" s="399">
        <v>0</v>
      </c>
      <c r="F524" s="399">
        <v>0</v>
      </c>
      <c r="G524" s="399">
        <v>0</v>
      </c>
      <c r="H524" s="399">
        <v>1</v>
      </c>
      <c r="I524" s="398">
        <v>2</v>
      </c>
      <c r="J524" s="399">
        <v>0</v>
      </c>
      <c r="K524" s="399">
        <v>0</v>
      </c>
      <c r="L524" s="399">
        <v>0</v>
      </c>
      <c r="M524" s="399">
        <v>0</v>
      </c>
      <c r="N524" s="399">
        <v>0</v>
      </c>
      <c r="O524" s="399">
        <v>0</v>
      </c>
      <c r="P524" s="394">
        <f t="shared" si="77"/>
        <v>7</v>
      </c>
      <c r="Q524" s="395">
        <f t="shared" si="78"/>
        <v>0</v>
      </c>
      <c r="R524" s="394">
        <f t="shared" si="81"/>
        <v>7</v>
      </c>
      <c r="S524" s="400">
        <v>0</v>
      </c>
      <c r="T524" s="400">
        <v>0</v>
      </c>
      <c r="U524" s="397">
        <f t="shared" si="80"/>
        <v>0</v>
      </c>
    </row>
    <row r="525" spans="1:21" ht="22.5" hidden="1" outlineLevel="1">
      <c r="A525" s="683"/>
      <c r="B525" s="469" t="s">
        <v>676</v>
      </c>
      <c r="C525" s="469" t="s">
        <v>677</v>
      </c>
      <c r="D525" s="398">
        <v>5</v>
      </c>
      <c r="E525" s="399">
        <v>0</v>
      </c>
      <c r="F525" s="399">
        <v>0</v>
      </c>
      <c r="G525" s="399">
        <v>0</v>
      </c>
      <c r="H525" s="399">
        <v>0</v>
      </c>
      <c r="I525" s="399">
        <v>0</v>
      </c>
      <c r="J525" s="399">
        <v>0</v>
      </c>
      <c r="K525" s="399">
        <v>0</v>
      </c>
      <c r="L525" s="399">
        <v>0</v>
      </c>
      <c r="M525" s="399">
        <v>0</v>
      </c>
      <c r="N525" s="399">
        <v>0</v>
      </c>
      <c r="O525" s="398">
        <v>0</v>
      </c>
      <c r="P525" s="394">
        <f t="shared" si="77"/>
        <v>5</v>
      </c>
      <c r="Q525" s="395">
        <f t="shared" si="78"/>
        <v>0</v>
      </c>
      <c r="R525" s="394">
        <f t="shared" si="81"/>
        <v>5</v>
      </c>
      <c r="S525" s="400">
        <v>0</v>
      </c>
      <c r="T525" s="400">
        <v>0</v>
      </c>
      <c r="U525" s="397">
        <f t="shared" si="80"/>
        <v>0</v>
      </c>
    </row>
    <row r="526" spans="1:21" ht="14.1" customHeight="1" collapsed="1">
      <c r="A526" s="682" t="s">
        <v>678</v>
      </c>
      <c r="B526" s="682"/>
      <c r="C526" s="682"/>
      <c r="D526" s="248">
        <f t="shared" ref="D526:T526" si="82">+D527+D528+D529</f>
        <v>299</v>
      </c>
      <c r="E526" s="248">
        <f t="shared" si="82"/>
        <v>8</v>
      </c>
      <c r="F526" s="248">
        <f t="shared" si="82"/>
        <v>7</v>
      </c>
      <c r="G526" s="248">
        <f t="shared" si="82"/>
        <v>15</v>
      </c>
      <c r="H526" s="248">
        <f t="shared" si="82"/>
        <v>4</v>
      </c>
      <c r="I526" s="248">
        <f t="shared" si="82"/>
        <v>57</v>
      </c>
      <c r="J526" s="248">
        <f t="shared" si="82"/>
        <v>767</v>
      </c>
      <c r="K526" s="248">
        <f t="shared" si="82"/>
        <v>26</v>
      </c>
      <c r="L526" s="248">
        <f t="shared" si="82"/>
        <v>46</v>
      </c>
      <c r="M526" s="248">
        <f t="shared" si="82"/>
        <v>34</v>
      </c>
      <c r="N526" s="248">
        <f t="shared" si="82"/>
        <v>11</v>
      </c>
      <c r="O526" s="248">
        <f t="shared" si="82"/>
        <v>124</v>
      </c>
      <c r="P526" s="249">
        <f t="shared" si="77"/>
        <v>390</v>
      </c>
      <c r="Q526" s="249">
        <f t="shared" si="78"/>
        <v>1008</v>
      </c>
      <c r="R526" s="249">
        <f t="shared" si="81"/>
        <v>1398</v>
      </c>
      <c r="S526" s="249">
        <f t="shared" si="82"/>
        <v>0</v>
      </c>
      <c r="T526" s="249">
        <f t="shared" si="82"/>
        <v>0</v>
      </c>
      <c r="U526" s="249">
        <f t="shared" si="80"/>
        <v>0</v>
      </c>
    </row>
    <row r="527" spans="1:21" ht="22.5" hidden="1" outlineLevel="1">
      <c r="A527" s="683" t="s">
        <v>678</v>
      </c>
      <c r="B527" s="469" t="s">
        <v>679</v>
      </c>
      <c r="C527" s="469" t="s">
        <v>680</v>
      </c>
      <c r="D527" s="398">
        <v>298</v>
      </c>
      <c r="E527" s="398">
        <v>8</v>
      </c>
      <c r="F527" s="398">
        <v>7</v>
      </c>
      <c r="G527" s="398">
        <v>15</v>
      </c>
      <c r="H527" s="398">
        <v>4</v>
      </c>
      <c r="I527" s="398">
        <v>57</v>
      </c>
      <c r="J527" s="398">
        <v>767</v>
      </c>
      <c r="K527" s="398">
        <v>26</v>
      </c>
      <c r="L527" s="398">
        <v>46</v>
      </c>
      <c r="M527" s="398">
        <v>34</v>
      </c>
      <c r="N527" s="398">
        <v>11</v>
      </c>
      <c r="O527" s="398">
        <v>124</v>
      </c>
      <c r="P527" s="394">
        <f t="shared" si="77"/>
        <v>389</v>
      </c>
      <c r="Q527" s="395">
        <f t="shared" si="78"/>
        <v>1008</v>
      </c>
      <c r="R527" s="394">
        <f t="shared" si="81"/>
        <v>1397</v>
      </c>
      <c r="S527" s="400">
        <v>0</v>
      </c>
      <c r="T527" s="400">
        <v>0</v>
      </c>
      <c r="U527" s="397">
        <f t="shared" si="80"/>
        <v>0</v>
      </c>
    </row>
    <row r="528" spans="1:21" hidden="1" outlineLevel="1">
      <c r="A528" s="683"/>
      <c r="B528" s="690" t="s">
        <v>681</v>
      </c>
      <c r="C528" s="469" t="s">
        <v>682</v>
      </c>
      <c r="D528" s="398">
        <v>1</v>
      </c>
      <c r="E528" s="399">
        <v>0</v>
      </c>
      <c r="F528" s="399">
        <v>0</v>
      </c>
      <c r="G528" s="399">
        <v>0</v>
      </c>
      <c r="H528" s="399">
        <v>0</v>
      </c>
      <c r="I528" s="399">
        <v>0</v>
      </c>
      <c r="J528" s="399">
        <v>0</v>
      </c>
      <c r="K528" s="399">
        <v>0</v>
      </c>
      <c r="L528" s="399">
        <v>0</v>
      </c>
      <c r="M528" s="399">
        <v>0</v>
      </c>
      <c r="N528" s="399">
        <v>0</v>
      </c>
      <c r="O528" s="399">
        <v>0</v>
      </c>
      <c r="P528" s="394">
        <f t="shared" si="77"/>
        <v>1</v>
      </c>
      <c r="Q528" s="395">
        <f t="shared" si="78"/>
        <v>0</v>
      </c>
      <c r="R528" s="394">
        <f t="shared" si="81"/>
        <v>1</v>
      </c>
      <c r="S528" s="400">
        <v>0</v>
      </c>
      <c r="T528" s="400">
        <v>0</v>
      </c>
      <c r="U528" s="397">
        <f t="shared" si="80"/>
        <v>0</v>
      </c>
    </row>
    <row r="529" spans="1:21" hidden="1" outlineLevel="1">
      <c r="A529" s="683"/>
      <c r="B529" s="690"/>
      <c r="C529" s="469" t="s">
        <v>683</v>
      </c>
      <c r="D529" s="399">
        <v>0</v>
      </c>
      <c r="E529" s="399">
        <v>0</v>
      </c>
      <c r="F529" s="399">
        <v>0</v>
      </c>
      <c r="G529" s="399">
        <v>0</v>
      </c>
      <c r="H529" s="399">
        <v>0</v>
      </c>
      <c r="I529" s="399">
        <v>0</v>
      </c>
      <c r="J529" s="399">
        <v>0</v>
      </c>
      <c r="K529" s="399">
        <v>0</v>
      </c>
      <c r="L529" s="399">
        <v>0</v>
      </c>
      <c r="M529" s="399">
        <v>0</v>
      </c>
      <c r="N529" s="399">
        <v>0</v>
      </c>
      <c r="O529" s="399">
        <v>0</v>
      </c>
      <c r="P529" s="394">
        <f t="shared" si="77"/>
        <v>0</v>
      </c>
      <c r="Q529" s="395">
        <f t="shared" si="78"/>
        <v>0</v>
      </c>
      <c r="R529" s="394">
        <f t="shared" si="81"/>
        <v>0</v>
      </c>
      <c r="S529" s="400">
        <v>0</v>
      </c>
      <c r="T529" s="400">
        <v>0</v>
      </c>
      <c r="U529" s="397">
        <f t="shared" si="80"/>
        <v>0</v>
      </c>
    </row>
    <row r="530" spans="1:21" ht="14.1" customHeight="1" collapsed="1">
      <c r="A530" s="682" t="s">
        <v>684</v>
      </c>
      <c r="B530" s="682"/>
      <c r="C530" s="682"/>
      <c r="D530" s="248">
        <f t="shared" ref="D530:T530" si="83">SUM(D531:D537)</f>
        <v>4589</v>
      </c>
      <c r="E530" s="248">
        <f t="shared" si="83"/>
        <v>165</v>
      </c>
      <c r="F530" s="248">
        <f t="shared" si="83"/>
        <v>306</v>
      </c>
      <c r="G530" s="248">
        <f t="shared" si="83"/>
        <v>349</v>
      </c>
      <c r="H530" s="248">
        <f t="shared" si="83"/>
        <v>97</v>
      </c>
      <c r="I530" s="248">
        <f t="shared" si="83"/>
        <v>1681</v>
      </c>
      <c r="J530" s="248">
        <f t="shared" si="83"/>
        <v>659</v>
      </c>
      <c r="K530" s="248">
        <f t="shared" si="83"/>
        <v>19</v>
      </c>
      <c r="L530" s="248">
        <f t="shared" si="83"/>
        <v>28</v>
      </c>
      <c r="M530" s="248">
        <f t="shared" si="83"/>
        <v>35</v>
      </c>
      <c r="N530" s="248">
        <f t="shared" si="83"/>
        <v>7</v>
      </c>
      <c r="O530" s="248">
        <f t="shared" si="83"/>
        <v>144</v>
      </c>
      <c r="P530" s="249">
        <f t="shared" si="77"/>
        <v>7187</v>
      </c>
      <c r="Q530" s="249">
        <f t="shared" si="78"/>
        <v>892</v>
      </c>
      <c r="R530" s="249">
        <f t="shared" si="81"/>
        <v>8079</v>
      </c>
      <c r="S530" s="249">
        <f t="shared" si="83"/>
        <v>1</v>
      </c>
      <c r="T530" s="249">
        <f t="shared" si="83"/>
        <v>1</v>
      </c>
      <c r="U530" s="249">
        <f t="shared" si="80"/>
        <v>2</v>
      </c>
    </row>
    <row r="531" spans="1:21" hidden="1" outlineLevel="1">
      <c r="A531" s="683" t="s">
        <v>684</v>
      </c>
      <c r="B531" s="690" t="s">
        <v>685</v>
      </c>
      <c r="C531" s="469" t="s">
        <v>686</v>
      </c>
      <c r="D531" s="398">
        <v>868</v>
      </c>
      <c r="E531" s="398">
        <v>33</v>
      </c>
      <c r="F531" s="398">
        <v>75</v>
      </c>
      <c r="G531" s="398">
        <v>102</v>
      </c>
      <c r="H531" s="398">
        <v>32</v>
      </c>
      <c r="I531" s="398">
        <v>480</v>
      </c>
      <c r="J531" s="398">
        <v>108</v>
      </c>
      <c r="K531" s="398">
        <v>3</v>
      </c>
      <c r="L531" s="398">
        <v>8</v>
      </c>
      <c r="M531" s="398">
        <v>8</v>
      </c>
      <c r="N531" s="398">
        <v>4</v>
      </c>
      <c r="O531" s="398">
        <v>52</v>
      </c>
      <c r="P531" s="394">
        <f t="shared" si="77"/>
        <v>1590</v>
      </c>
      <c r="Q531" s="395">
        <f t="shared" si="78"/>
        <v>183</v>
      </c>
      <c r="R531" s="394">
        <f t="shared" si="81"/>
        <v>1773</v>
      </c>
      <c r="S531" s="400">
        <v>0</v>
      </c>
      <c r="T531" s="400">
        <v>0</v>
      </c>
      <c r="U531" s="397">
        <f t="shared" si="80"/>
        <v>0</v>
      </c>
    </row>
    <row r="532" spans="1:21" ht="22.5" hidden="1" outlineLevel="1">
      <c r="A532" s="683"/>
      <c r="B532" s="690"/>
      <c r="C532" s="469" t="s">
        <v>687</v>
      </c>
      <c r="D532" s="398">
        <v>1</v>
      </c>
      <c r="E532" s="399">
        <v>0</v>
      </c>
      <c r="F532" s="398">
        <v>0</v>
      </c>
      <c r="G532" s="399">
        <v>0</v>
      </c>
      <c r="H532" s="399">
        <v>0</v>
      </c>
      <c r="I532" s="398">
        <v>0</v>
      </c>
      <c r="J532" s="398">
        <v>0</v>
      </c>
      <c r="K532" s="398">
        <v>0</v>
      </c>
      <c r="L532" s="398">
        <v>0</v>
      </c>
      <c r="M532" s="398">
        <v>0</v>
      </c>
      <c r="N532" s="398">
        <v>0</v>
      </c>
      <c r="O532" s="398">
        <v>0</v>
      </c>
      <c r="P532" s="394">
        <f t="shared" si="77"/>
        <v>1</v>
      </c>
      <c r="Q532" s="395">
        <f t="shared" si="78"/>
        <v>0</v>
      </c>
      <c r="R532" s="394">
        <f t="shared" si="81"/>
        <v>1</v>
      </c>
      <c r="S532" s="400">
        <v>0</v>
      </c>
      <c r="T532" s="400">
        <v>0</v>
      </c>
      <c r="U532" s="397">
        <f t="shared" si="80"/>
        <v>0</v>
      </c>
    </row>
    <row r="533" spans="1:21" ht="22.5" hidden="1" outlineLevel="1">
      <c r="A533" s="683"/>
      <c r="B533" s="690" t="s">
        <v>688</v>
      </c>
      <c r="C533" s="469" t="s">
        <v>689</v>
      </c>
      <c r="D533" s="398">
        <v>121</v>
      </c>
      <c r="E533" s="398">
        <v>3</v>
      </c>
      <c r="F533" s="398">
        <v>8</v>
      </c>
      <c r="G533" s="398">
        <v>3</v>
      </c>
      <c r="H533" s="398">
        <v>0</v>
      </c>
      <c r="I533" s="398">
        <v>45</v>
      </c>
      <c r="J533" s="398">
        <v>7</v>
      </c>
      <c r="K533" s="399">
        <v>0</v>
      </c>
      <c r="L533" s="399">
        <v>0</v>
      </c>
      <c r="M533" s="399">
        <v>0</v>
      </c>
      <c r="N533" s="399">
        <v>0</v>
      </c>
      <c r="O533" s="398">
        <v>3</v>
      </c>
      <c r="P533" s="394">
        <f t="shared" si="77"/>
        <v>180</v>
      </c>
      <c r="Q533" s="395">
        <f t="shared" si="78"/>
        <v>10</v>
      </c>
      <c r="R533" s="394">
        <f t="shared" si="81"/>
        <v>190</v>
      </c>
      <c r="S533" s="400">
        <v>0</v>
      </c>
      <c r="T533" s="400">
        <v>0</v>
      </c>
      <c r="U533" s="397">
        <f t="shared" si="80"/>
        <v>0</v>
      </c>
    </row>
    <row r="534" spans="1:21" ht="22.5" hidden="1" outlineLevel="1">
      <c r="A534" s="683"/>
      <c r="B534" s="690"/>
      <c r="C534" s="469" t="s">
        <v>690</v>
      </c>
      <c r="D534" s="398">
        <v>104</v>
      </c>
      <c r="E534" s="398">
        <v>3</v>
      </c>
      <c r="F534" s="399">
        <v>7</v>
      </c>
      <c r="G534" s="398">
        <v>10</v>
      </c>
      <c r="H534" s="399">
        <v>1</v>
      </c>
      <c r="I534" s="398">
        <v>65</v>
      </c>
      <c r="J534" s="398">
        <v>3</v>
      </c>
      <c r="K534" s="399">
        <v>0</v>
      </c>
      <c r="L534" s="399">
        <v>0</v>
      </c>
      <c r="M534" s="399">
        <v>0</v>
      </c>
      <c r="N534" s="399">
        <v>0</v>
      </c>
      <c r="O534" s="399">
        <v>0</v>
      </c>
      <c r="P534" s="394">
        <f t="shared" si="77"/>
        <v>190</v>
      </c>
      <c r="Q534" s="395">
        <f t="shared" si="78"/>
        <v>3</v>
      </c>
      <c r="R534" s="394">
        <f t="shared" si="81"/>
        <v>193</v>
      </c>
      <c r="S534" s="400">
        <v>0</v>
      </c>
      <c r="T534" s="400">
        <v>0</v>
      </c>
      <c r="U534" s="397">
        <f t="shared" si="80"/>
        <v>0</v>
      </c>
    </row>
    <row r="535" spans="1:21" ht="22.5" hidden="1" outlineLevel="1">
      <c r="A535" s="683"/>
      <c r="B535" s="690"/>
      <c r="C535" s="469" t="s">
        <v>691</v>
      </c>
      <c r="D535" s="398">
        <v>1923</v>
      </c>
      <c r="E535" s="398">
        <v>52</v>
      </c>
      <c r="F535" s="398">
        <v>109</v>
      </c>
      <c r="G535" s="398">
        <v>85</v>
      </c>
      <c r="H535" s="398">
        <v>22</v>
      </c>
      <c r="I535" s="398">
        <v>271</v>
      </c>
      <c r="J535" s="398">
        <v>370</v>
      </c>
      <c r="K535" s="398">
        <v>5</v>
      </c>
      <c r="L535" s="398">
        <v>11</v>
      </c>
      <c r="M535" s="398">
        <v>8</v>
      </c>
      <c r="N535" s="398">
        <v>2</v>
      </c>
      <c r="O535" s="398">
        <v>39</v>
      </c>
      <c r="P535" s="394">
        <f t="shared" si="77"/>
        <v>2462</v>
      </c>
      <c r="Q535" s="395">
        <f t="shared" si="78"/>
        <v>435</v>
      </c>
      <c r="R535" s="394">
        <f t="shared" si="81"/>
        <v>2897</v>
      </c>
      <c r="S535" s="400">
        <v>1</v>
      </c>
      <c r="T535" s="400">
        <v>0</v>
      </c>
      <c r="U535" s="397">
        <f t="shared" si="80"/>
        <v>1</v>
      </c>
    </row>
    <row r="536" spans="1:21" hidden="1" outlineLevel="1">
      <c r="A536" s="683"/>
      <c r="B536" s="690"/>
      <c r="C536" s="469" t="s">
        <v>692</v>
      </c>
      <c r="D536" s="398">
        <v>1440</v>
      </c>
      <c r="E536" s="398">
        <v>70</v>
      </c>
      <c r="F536" s="398">
        <v>100</v>
      </c>
      <c r="G536" s="398">
        <v>142</v>
      </c>
      <c r="H536" s="398">
        <v>39</v>
      </c>
      <c r="I536" s="398">
        <v>762</v>
      </c>
      <c r="J536" s="398">
        <v>151</v>
      </c>
      <c r="K536" s="398">
        <v>10</v>
      </c>
      <c r="L536" s="398">
        <v>9</v>
      </c>
      <c r="M536" s="398">
        <v>18</v>
      </c>
      <c r="N536" s="398">
        <v>1</v>
      </c>
      <c r="O536" s="398">
        <v>47</v>
      </c>
      <c r="P536" s="394">
        <f t="shared" si="77"/>
        <v>2553</v>
      </c>
      <c r="Q536" s="395">
        <f t="shared" si="78"/>
        <v>236</v>
      </c>
      <c r="R536" s="394">
        <f t="shared" si="81"/>
        <v>2789</v>
      </c>
      <c r="S536" s="400">
        <v>0</v>
      </c>
      <c r="T536" s="400">
        <v>0</v>
      </c>
      <c r="U536" s="397">
        <f t="shared" si="80"/>
        <v>0</v>
      </c>
    </row>
    <row r="537" spans="1:21" ht="22.5" hidden="1" outlineLevel="1">
      <c r="A537" s="683"/>
      <c r="B537" s="690"/>
      <c r="C537" s="469" t="s">
        <v>693</v>
      </c>
      <c r="D537" s="398">
        <v>132</v>
      </c>
      <c r="E537" s="398">
        <v>4</v>
      </c>
      <c r="F537" s="398">
        <v>7</v>
      </c>
      <c r="G537" s="398">
        <v>7</v>
      </c>
      <c r="H537" s="398">
        <v>3</v>
      </c>
      <c r="I537" s="398">
        <v>58</v>
      </c>
      <c r="J537" s="398">
        <v>20</v>
      </c>
      <c r="K537" s="399">
        <v>1</v>
      </c>
      <c r="L537" s="398">
        <v>0</v>
      </c>
      <c r="M537" s="399">
        <v>1</v>
      </c>
      <c r="N537" s="399">
        <v>0</v>
      </c>
      <c r="O537" s="398">
        <v>3</v>
      </c>
      <c r="P537" s="394">
        <f t="shared" si="77"/>
        <v>211</v>
      </c>
      <c r="Q537" s="395">
        <f t="shared" si="78"/>
        <v>25</v>
      </c>
      <c r="R537" s="394">
        <f t="shared" si="81"/>
        <v>236</v>
      </c>
      <c r="S537" s="400">
        <v>0</v>
      </c>
      <c r="T537" s="400">
        <v>1</v>
      </c>
      <c r="U537" s="397">
        <f t="shared" si="80"/>
        <v>1</v>
      </c>
    </row>
    <row r="538" spans="1:21" ht="14.1" customHeight="1" collapsed="1">
      <c r="A538" s="682" t="s">
        <v>694</v>
      </c>
      <c r="B538" s="682"/>
      <c r="C538" s="682"/>
      <c r="D538" s="248">
        <f t="shared" ref="D538:T538" si="84">+D539+D540</f>
        <v>233</v>
      </c>
      <c r="E538" s="248">
        <f t="shared" si="84"/>
        <v>5</v>
      </c>
      <c r="F538" s="248">
        <f t="shared" si="84"/>
        <v>8</v>
      </c>
      <c r="G538" s="248">
        <f t="shared" si="84"/>
        <v>10</v>
      </c>
      <c r="H538" s="248">
        <f t="shared" si="84"/>
        <v>5</v>
      </c>
      <c r="I538" s="248">
        <f t="shared" si="84"/>
        <v>117</v>
      </c>
      <c r="J538" s="248">
        <f t="shared" si="84"/>
        <v>5</v>
      </c>
      <c r="K538" s="248">
        <f t="shared" si="84"/>
        <v>0</v>
      </c>
      <c r="L538" s="248">
        <f t="shared" si="84"/>
        <v>0</v>
      </c>
      <c r="M538" s="248">
        <f t="shared" si="84"/>
        <v>0</v>
      </c>
      <c r="N538" s="248">
        <f t="shared" si="84"/>
        <v>0</v>
      </c>
      <c r="O538" s="248">
        <f t="shared" si="84"/>
        <v>8</v>
      </c>
      <c r="P538" s="249">
        <f t="shared" si="77"/>
        <v>378</v>
      </c>
      <c r="Q538" s="249">
        <f t="shared" si="78"/>
        <v>13</v>
      </c>
      <c r="R538" s="249">
        <f t="shared" si="81"/>
        <v>391</v>
      </c>
      <c r="S538" s="249">
        <f t="shared" si="84"/>
        <v>0</v>
      </c>
      <c r="T538" s="249">
        <f t="shared" si="84"/>
        <v>0</v>
      </c>
      <c r="U538" s="249">
        <f t="shared" si="80"/>
        <v>0</v>
      </c>
    </row>
    <row r="539" spans="1:21" ht="45" hidden="1" outlineLevel="1">
      <c r="A539" s="683" t="s">
        <v>694</v>
      </c>
      <c r="B539" s="469" t="s">
        <v>695</v>
      </c>
      <c r="C539" s="469" t="s">
        <v>696</v>
      </c>
      <c r="D539" s="398">
        <v>42</v>
      </c>
      <c r="E539" s="399">
        <v>0</v>
      </c>
      <c r="F539" s="399">
        <v>0</v>
      </c>
      <c r="G539" s="398">
        <v>0</v>
      </c>
      <c r="H539" s="399">
        <v>0</v>
      </c>
      <c r="I539" s="398">
        <v>14</v>
      </c>
      <c r="J539" s="399">
        <v>0</v>
      </c>
      <c r="K539" s="399">
        <v>0</v>
      </c>
      <c r="L539" s="399">
        <v>0</v>
      </c>
      <c r="M539" s="399">
        <v>0</v>
      </c>
      <c r="N539" s="399">
        <v>0</v>
      </c>
      <c r="O539" s="399">
        <v>0</v>
      </c>
      <c r="P539" s="394">
        <f t="shared" si="77"/>
        <v>56</v>
      </c>
      <c r="Q539" s="395">
        <f t="shared" si="78"/>
        <v>0</v>
      </c>
      <c r="R539" s="394">
        <f t="shared" si="81"/>
        <v>56</v>
      </c>
      <c r="S539" s="400">
        <v>0</v>
      </c>
      <c r="T539" s="400">
        <v>0</v>
      </c>
      <c r="U539" s="397">
        <f t="shared" si="80"/>
        <v>0</v>
      </c>
    </row>
    <row r="540" spans="1:21" ht="22.5" hidden="1" outlineLevel="1">
      <c r="A540" s="683"/>
      <c r="B540" s="469" t="s">
        <v>697</v>
      </c>
      <c r="C540" s="469" t="s">
        <v>698</v>
      </c>
      <c r="D540" s="398">
        <v>191</v>
      </c>
      <c r="E540" s="398">
        <v>5</v>
      </c>
      <c r="F540" s="398">
        <v>8</v>
      </c>
      <c r="G540" s="398">
        <v>10</v>
      </c>
      <c r="H540" s="398">
        <v>5</v>
      </c>
      <c r="I540" s="398">
        <v>103</v>
      </c>
      <c r="J540" s="398">
        <v>5</v>
      </c>
      <c r="K540" s="399">
        <v>0</v>
      </c>
      <c r="L540" s="398">
        <v>0</v>
      </c>
      <c r="M540" s="399">
        <v>0</v>
      </c>
      <c r="N540" s="399">
        <v>0</v>
      </c>
      <c r="O540" s="398">
        <v>8</v>
      </c>
      <c r="P540" s="394">
        <f t="shared" si="77"/>
        <v>322</v>
      </c>
      <c r="Q540" s="395">
        <f t="shared" si="78"/>
        <v>13</v>
      </c>
      <c r="R540" s="394">
        <f t="shared" si="81"/>
        <v>335</v>
      </c>
      <c r="S540" s="400">
        <v>0</v>
      </c>
      <c r="T540" s="400">
        <v>0</v>
      </c>
      <c r="U540" s="397">
        <f t="shared" si="80"/>
        <v>0</v>
      </c>
    </row>
    <row r="541" spans="1:21" ht="14.1" customHeight="1" collapsed="1">
      <c r="A541" s="682" t="s">
        <v>699</v>
      </c>
      <c r="B541" s="682"/>
      <c r="C541" s="682"/>
      <c r="D541" s="248">
        <f t="shared" ref="D541:T541" si="85">SUM(D542:D545)</f>
        <v>2597</v>
      </c>
      <c r="E541" s="248">
        <f t="shared" si="85"/>
        <v>34</v>
      </c>
      <c r="F541" s="248">
        <f t="shared" si="85"/>
        <v>128</v>
      </c>
      <c r="G541" s="248">
        <f t="shared" si="85"/>
        <v>168</v>
      </c>
      <c r="H541" s="248">
        <f t="shared" si="85"/>
        <v>30</v>
      </c>
      <c r="I541" s="248">
        <f t="shared" si="85"/>
        <v>558</v>
      </c>
      <c r="J541" s="248">
        <f t="shared" si="85"/>
        <v>1159</v>
      </c>
      <c r="K541" s="248">
        <f t="shared" si="85"/>
        <v>18</v>
      </c>
      <c r="L541" s="248">
        <f t="shared" si="85"/>
        <v>39</v>
      </c>
      <c r="M541" s="248">
        <f t="shared" si="85"/>
        <v>60</v>
      </c>
      <c r="N541" s="248">
        <f t="shared" si="85"/>
        <v>16</v>
      </c>
      <c r="O541" s="248">
        <f t="shared" si="85"/>
        <v>212</v>
      </c>
      <c r="P541" s="249">
        <f t="shared" si="77"/>
        <v>3515</v>
      </c>
      <c r="Q541" s="249">
        <f t="shared" si="78"/>
        <v>1504</v>
      </c>
      <c r="R541" s="249">
        <f t="shared" si="81"/>
        <v>5019</v>
      </c>
      <c r="S541" s="249">
        <f t="shared" si="85"/>
        <v>0</v>
      </c>
      <c r="T541" s="249">
        <f t="shared" si="85"/>
        <v>0</v>
      </c>
      <c r="U541" s="249">
        <f t="shared" si="80"/>
        <v>0</v>
      </c>
    </row>
    <row r="542" spans="1:21" ht="22.5" hidden="1" outlineLevel="1">
      <c r="A542" s="683" t="s">
        <v>699</v>
      </c>
      <c r="B542" s="469" t="s">
        <v>700</v>
      </c>
      <c r="C542" s="469" t="s">
        <v>701</v>
      </c>
      <c r="D542" s="398">
        <v>2573</v>
      </c>
      <c r="E542" s="398">
        <v>34</v>
      </c>
      <c r="F542" s="398">
        <v>126</v>
      </c>
      <c r="G542" s="398">
        <v>166</v>
      </c>
      <c r="H542" s="398">
        <v>30</v>
      </c>
      <c r="I542" s="398">
        <v>543</v>
      </c>
      <c r="J542" s="398">
        <v>1148</v>
      </c>
      <c r="K542" s="398">
        <v>17</v>
      </c>
      <c r="L542" s="398">
        <v>38</v>
      </c>
      <c r="M542" s="398">
        <v>57</v>
      </c>
      <c r="N542" s="398">
        <v>16</v>
      </c>
      <c r="O542" s="398">
        <v>208</v>
      </c>
      <c r="P542" s="394">
        <f t="shared" si="77"/>
        <v>3472</v>
      </c>
      <c r="Q542" s="395">
        <f t="shared" si="78"/>
        <v>1484</v>
      </c>
      <c r="R542" s="394">
        <f t="shared" si="81"/>
        <v>4956</v>
      </c>
      <c r="S542" s="400">
        <v>0</v>
      </c>
      <c r="T542" s="400">
        <v>0</v>
      </c>
      <c r="U542" s="397">
        <f t="shared" si="80"/>
        <v>0</v>
      </c>
    </row>
    <row r="543" spans="1:21" ht="33.75" hidden="1" outlineLevel="1">
      <c r="A543" s="683"/>
      <c r="B543" s="469" t="s">
        <v>702</v>
      </c>
      <c r="C543" s="469" t="s">
        <v>703</v>
      </c>
      <c r="D543" s="398">
        <v>7</v>
      </c>
      <c r="E543" s="399">
        <v>0</v>
      </c>
      <c r="F543" s="399">
        <v>0</v>
      </c>
      <c r="G543" s="399">
        <v>0</v>
      </c>
      <c r="H543" s="399">
        <v>0</v>
      </c>
      <c r="I543" s="398">
        <v>8</v>
      </c>
      <c r="J543" s="398">
        <v>1</v>
      </c>
      <c r="K543" s="399">
        <v>1</v>
      </c>
      <c r="L543" s="399">
        <v>1</v>
      </c>
      <c r="M543" s="399">
        <v>0</v>
      </c>
      <c r="N543" s="399">
        <v>0</v>
      </c>
      <c r="O543" s="398">
        <v>0</v>
      </c>
      <c r="P543" s="394">
        <f t="shared" si="77"/>
        <v>15</v>
      </c>
      <c r="Q543" s="395">
        <f t="shared" si="78"/>
        <v>3</v>
      </c>
      <c r="R543" s="394">
        <f t="shared" si="81"/>
        <v>18</v>
      </c>
      <c r="S543" s="400">
        <v>0</v>
      </c>
      <c r="T543" s="400">
        <v>0</v>
      </c>
      <c r="U543" s="397">
        <f t="shared" si="80"/>
        <v>0</v>
      </c>
    </row>
    <row r="544" spans="1:21" ht="45" hidden="1" outlineLevel="1">
      <c r="A544" s="683"/>
      <c r="B544" s="469" t="s">
        <v>704</v>
      </c>
      <c r="C544" s="469" t="s">
        <v>705</v>
      </c>
      <c r="D544" s="398">
        <v>2</v>
      </c>
      <c r="E544" s="399">
        <v>0</v>
      </c>
      <c r="F544" s="399">
        <v>1</v>
      </c>
      <c r="G544" s="399">
        <v>0</v>
      </c>
      <c r="H544" s="399">
        <v>0</v>
      </c>
      <c r="I544" s="398">
        <v>2</v>
      </c>
      <c r="J544" s="399">
        <v>1</v>
      </c>
      <c r="K544" s="399">
        <v>0</v>
      </c>
      <c r="L544" s="399">
        <v>0</v>
      </c>
      <c r="M544" s="399">
        <v>0</v>
      </c>
      <c r="N544" s="399">
        <v>0</v>
      </c>
      <c r="O544" s="399">
        <v>0</v>
      </c>
      <c r="P544" s="394">
        <f t="shared" si="77"/>
        <v>5</v>
      </c>
      <c r="Q544" s="395">
        <f t="shared" si="78"/>
        <v>1</v>
      </c>
      <c r="R544" s="394">
        <f t="shared" si="81"/>
        <v>6</v>
      </c>
      <c r="S544" s="400">
        <v>0</v>
      </c>
      <c r="T544" s="400">
        <v>0</v>
      </c>
      <c r="U544" s="397">
        <f t="shared" si="80"/>
        <v>0</v>
      </c>
    </row>
    <row r="545" spans="1:21" ht="22.5" hidden="1" outlineLevel="1">
      <c r="A545" s="683"/>
      <c r="B545" s="469" t="s">
        <v>706</v>
      </c>
      <c r="C545" s="469" t="s">
        <v>707</v>
      </c>
      <c r="D545" s="398">
        <v>15</v>
      </c>
      <c r="E545" s="399">
        <v>0</v>
      </c>
      <c r="F545" s="399">
        <v>1</v>
      </c>
      <c r="G545" s="399">
        <v>2</v>
      </c>
      <c r="H545" s="399">
        <v>0</v>
      </c>
      <c r="I545" s="398">
        <v>5</v>
      </c>
      <c r="J545" s="398">
        <v>9</v>
      </c>
      <c r="K545" s="399">
        <v>0</v>
      </c>
      <c r="L545" s="399">
        <v>0</v>
      </c>
      <c r="M545" s="398">
        <v>3</v>
      </c>
      <c r="N545" s="399">
        <v>0</v>
      </c>
      <c r="O545" s="398">
        <v>4</v>
      </c>
      <c r="P545" s="394">
        <f t="shared" si="77"/>
        <v>23</v>
      </c>
      <c r="Q545" s="395">
        <f t="shared" si="78"/>
        <v>16</v>
      </c>
      <c r="R545" s="394">
        <f t="shared" si="81"/>
        <v>39</v>
      </c>
      <c r="S545" s="400">
        <v>0</v>
      </c>
      <c r="T545" s="400">
        <v>0</v>
      </c>
      <c r="U545" s="397">
        <f t="shared" si="80"/>
        <v>0</v>
      </c>
    </row>
    <row r="546" spans="1:21" ht="14.1" customHeight="1" collapsed="1">
      <c r="A546" s="682" t="s">
        <v>708</v>
      </c>
      <c r="B546" s="682"/>
      <c r="C546" s="682"/>
      <c r="D546" s="248">
        <f t="shared" ref="D546:T546" si="86">SUM(D547:D550)</f>
        <v>4320</v>
      </c>
      <c r="E546" s="248">
        <f t="shared" si="86"/>
        <v>73</v>
      </c>
      <c r="F546" s="248">
        <f t="shared" si="86"/>
        <v>138</v>
      </c>
      <c r="G546" s="248">
        <f t="shared" si="86"/>
        <v>231</v>
      </c>
      <c r="H546" s="248">
        <f t="shared" si="86"/>
        <v>62</v>
      </c>
      <c r="I546" s="248">
        <f t="shared" si="86"/>
        <v>1409</v>
      </c>
      <c r="J546" s="248">
        <f t="shared" si="86"/>
        <v>1869</v>
      </c>
      <c r="K546" s="248">
        <f t="shared" si="86"/>
        <v>39</v>
      </c>
      <c r="L546" s="248">
        <f t="shared" si="86"/>
        <v>71</v>
      </c>
      <c r="M546" s="248">
        <f t="shared" si="86"/>
        <v>88</v>
      </c>
      <c r="N546" s="248">
        <f t="shared" si="86"/>
        <v>27</v>
      </c>
      <c r="O546" s="248">
        <f t="shared" si="86"/>
        <v>491</v>
      </c>
      <c r="P546" s="249">
        <f t="shared" si="77"/>
        <v>6233</v>
      </c>
      <c r="Q546" s="249">
        <f t="shared" si="78"/>
        <v>2585</v>
      </c>
      <c r="R546" s="249">
        <f t="shared" si="81"/>
        <v>8818</v>
      </c>
      <c r="S546" s="249">
        <f t="shared" si="86"/>
        <v>1</v>
      </c>
      <c r="T546" s="249">
        <f t="shared" si="86"/>
        <v>0</v>
      </c>
      <c r="U546" s="249">
        <f t="shared" si="80"/>
        <v>1</v>
      </c>
    </row>
    <row r="547" spans="1:21" ht="33.75" hidden="1" outlineLevel="1">
      <c r="A547" s="683" t="s">
        <v>708</v>
      </c>
      <c r="B547" s="469" t="s">
        <v>709</v>
      </c>
      <c r="C547" s="469" t="s">
        <v>710</v>
      </c>
      <c r="D547" s="398">
        <v>3258</v>
      </c>
      <c r="E547" s="398">
        <v>55</v>
      </c>
      <c r="F547" s="398">
        <v>94</v>
      </c>
      <c r="G547" s="398">
        <v>164</v>
      </c>
      <c r="H547" s="398">
        <v>39</v>
      </c>
      <c r="I547" s="398">
        <v>968</v>
      </c>
      <c r="J547" s="398">
        <v>1174</v>
      </c>
      <c r="K547" s="398">
        <v>15</v>
      </c>
      <c r="L547" s="398">
        <v>33</v>
      </c>
      <c r="M547" s="398">
        <v>38</v>
      </c>
      <c r="N547" s="398">
        <v>13</v>
      </c>
      <c r="O547" s="398">
        <v>248</v>
      </c>
      <c r="P547" s="394">
        <f t="shared" si="77"/>
        <v>4578</v>
      </c>
      <c r="Q547" s="395">
        <f t="shared" si="78"/>
        <v>1521</v>
      </c>
      <c r="R547" s="394">
        <f t="shared" si="81"/>
        <v>6099</v>
      </c>
      <c r="S547" s="400">
        <v>0</v>
      </c>
      <c r="T547" s="400">
        <v>0</v>
      </c>
      <c r="U547" s="397">
        <f t="shared" si="80"/>
        <v>0</v>
      </c>
    </row>
    <row r="548" spans="1:21" ht="22.5" hidden="1" outlineLevel="1">
      <c r="A548" s="683"/>
      <c r="B548" s="690" t="s">
        <v>711</v>
      </c>
      <c r="C548" s="469" t="s">
        <v>712</v>
      </c>
      <c r="D548" s="398">
        <v>55</v>
      </c>
      <c r="E548" s="398">
        <v>2</v>
      </c>
      <c r="F548" s="398">
        <v>3</v>
      </c>
      <c r="G548" s="398">
        <v>7</v>
      </c>
      <c r="H548" s="398">
        <v>2</v>
      </c>
      <c r="I548" s="398">
        <v>23</v>
      </c>
      <c r="J548" s="398">
        <v>34</v>
      </c>
      <c r="K548" s="398">
        <v>1</v>
      </c>
      <c r="L548" s="398">
        <v>2</v>
      </c>
      <c r="M548" s="398">
        <v>7</v>
      </c>
      <c r="N548" s="399">
        <v>0</v>
      </c>
      <c r="O548" s="398">
        <v>17</v>
      </c>
      <c r="P548" s="394">
        <f t="shared" si="77"/>
        <v>92</v>
      </c>
      <c r="Q548" s="395">
        <f t="shared" si="78"/>
        <v>61</v>
      </c>
      <c r="R548" s="394">
        <f t="shared" si="81"/>
        <v>153</v>
      </c>
      <c r="S548" s="400">
        <v>0</v>
      </c>
      <c r="T548" s="400">
        <v>0</v>
      </c>
      <c r="U548" s="397">
        <f t="shared" si="80"/>
        <v>0</v>
      </c>
    </row>
    <row r="549" spans="1:21" hidden="1" outlineLevel="1">
      <c r="A549" s="683"/>
      <c r="B549" s="690"/>
      <c r="C549" s="469" t="s">
        <v>713</v>
      </c>
      <c r="D549" s="398">
        <v>948</v>
      </c>
      <c r="E549" s="398">
        <v>16</v>
      </c>
      <c r="F549" s="398">
        <v>39</v>
      </c>
      <c r="G549" s="398">
        <v>57</v>
      </c>
      <c r="H549" s="398">
        <v>21</v>
      </c>
      <c r="I549" s="398">
        <v>381</v>
      </c>
      <c r="J549" s="398">
        <v>640</v>
      </c>
      <c r="K549" s="398">
        <v>23</v>
      </c>
      <c r="L549" s="398">
        <v>36</v>
      </c>
      <c r="M549" s="398">
        <v>41</v>
      </c>
      <c r="N549" s="398">
        <v>14</v>
      </c>
      <c r="O549" s="398">
        <v>217</v>
      </c>
      <c r="P549" s="394">
        <f t="shared" si="77"/>
        <v>1462</v>
      </c>
      <c r="Q549" s="395">
        <f t="shared" si="78"/>
        <v>971</v>
      </c>
      <c r="R549" s="394">
        <f t="shared" si="81"/>
        <v>2433</v>
      </c>
      <c r="S549" s="400">
        <v>0</v>
      </c>
      <c r="T549" s="400">
        <v>0</v>
      </c>
      <c r="U549" s="397">
        <f t="shared" si="80"/>
        <v>0</v>
      </c>
    </row>
    <row r="550" spans="1:21" ht="22.5" hidden="1" outlineLevel="1">
      <c r="A550" s="683"/>
      <c r="B550" s="469" t="s">
        <v>714</v>
      </c>
      <c r="C550" s="469" t="s">
        <v>715</v>
      </c>
      <c r="D550" s="398">
        <v>59</v>
      </c>
      <c r="E550" s="399">
        <v>0</v>
      </c>
      <c r="F550" s="398">
        <v>2</v>
      </c>
      <c r="G550" s="398">
        <v>3</v>
      </c>
      <c r="H550" s="399">
        <v>0</v>
      </c>
      <c r="I550" s="398">
        <v>37</v>
      </c>
      <c r="J550" s="398">
        <v>21</v>
      </c>
      <c r="K550" s="399">
        <v>0</v>
      </c>
      <c r="L550" s="399">
        <v>0</v>
      </c>
      <c r="M550" s="399">
        <v>2</v>
      </c>
      <c r="N550" s="398">
        <v>0</v>
      </c>
      <c r="O550" s="398">
        <v>9</v>
      </c>
      <c r="P550" s="394">
        <f t="shared" si="77"/>
        <v>101</v>
      </c>
      <c r="Q550" s="395">
        <f t="shared" si="78"/>
        <v>32</v>
      </c>
      <c r="R550" s="394">
        <f t="shared" si="81"/>
        <v>133</v>
      </c>
      <c r="S550" s="400">
        <v>1</v>
      </c>
      <c r="T550" s="400">
        <v>0</v>
      </c>
      <c r="U550" s="397">
        <f t="shared" si="80"/>
        <v>1</v>
      </c>
    </row>
    <row r="551" spans="1:21" ht="14.1" customHeight="1" collapsed="1">
      <c r="A551" s="682" t="s">
        <v>716</v>
      </c>
      <c r="B551" s="682"/>
      <c r="C551" s="682"/>
      <c r="D551" s="248">
        <f t="shared" ref="D551:T551" si="87">SUM(D552:D558)</f>
        <v>17</v>
      </c>
      <c r="E551" s="248">
        <f t="shared" si="87"/>
        <v>0</v>
      </c>
      <c r="F551" s="248">
        <f t="shared" si="87"/>
        <v>0</v>
      </c>
      <c r="G551" s="248">
        <f t="shared" si="87"/>
        <v>0</v>
      </c>
      <c r="H551" s="248">
        <f t="shared" si="87"/>
        <v>0</v>
      </c>
      <c r="I551" s="248">
        <f t="shared" si="87"/>
        <v>7</v>
      </c>
      <c r="J551" s="248">
        <f t="shared" si="87"/>
        <v>5</v>
      </c>
      <c r="K551" s="248">
        <f t="shared" si="87"/>
        <v>0</v>
      </c>
      <c r="L551" s="248">
        <f t="shared" si="87"/>
        <v>0</v>
      </c>
      <c r="M551" s="248">
        <f t="shared" si="87"/>
        <v>0</v>
      </c>
      <c r="N551" s="248">
        <f t="shared" si="87"/>
        <v>0</v>
      </c>
      <c r="O551" s="248">
        <f t="shared" si="87"/>
        <v>0</v>
      </c>
      <c r="P551" s="249">
        <f t="shared" si="77"/>
        <v>24</v>
      </c>
      <c r="Q551" s="249">
        <f t="shared" si="78"/>
        <v>5</v>
      </c>
      <c r="R551" s="249">
        <f t="shared" si="81"/>
        <v>29</v>
      </c>
      <c r="S551" s="249">
        <f t="shared" si="87"/>
        <v>0</v>
      </c>
      <c r="T551" s="249">
        <f t="shared" si="87"/>
        <v>0</v>
      </c>
      <c r="U551" s="249">
        <f t="shared" si="80"/>
        <v>0</v>
      </c>
    </row>
    <row r="552" spans="1:21" hidden="1" outlineLevel="1">
      <c r="A552" s="683" t="s">
        <v>716</v>
      </c>
      <c r="B552" s="690" t="s">
        <v>717</v>
      </c>
      <c r="C552" s="469" t="s">
        <v>718</v>
      </c>
      <c r="D552" s="399">
        <v>3</v>
      </c>
      <c r="E552" s="399">
        <v>0</v>
      </c>
      <c r="F552" s="399">
        <v>0</v>
      </c>
      <c r="G552" s="399">
        <v>0</v>
      </c>
      <c r="H552" s="398">
        <v>0</v>
      </c>
      <c r="I552" s="398">
        <v>3</v>
      </c>
      <c r="J552" s="399">
        <v>0</v>
      </c>
      <c r="K552" s="399">
        <v>0</v>
      </c>
      <c r="L552" s="399">
        <v>0</v>
      </c>
      <c r="M552" s="399">
        <v>0</v>
      </c>
      <c r="N552" s="399">
        <v>0</v>
      </c>
      <c r="O552" s="399">
        <v>0</v>
      </c>
      <c r="P552" s="394">
        <f t="shared" si="77"/>
        <v>6</v>
      </c>
      <c r="Q552" s="395">
        <f t="shared" si="78"/>
        <v>0</v>
      </c>
      <c r="R552" s="394">
        <f t="shared" si="81"/>
        <v>6</v>
      </c>
      <c r="S552" s="400">
        <v>0</v>
      </c>
      <c r="T552" s="400">
        <v>0</v>
      </c>
      <c r="U552" s="397">
        <f t="shared" si="80"/>
        <v>0</v>
      </c>
    </row>
    <row r="553" spans="1:21" ht="22.5" hidden="1" outlineLevel="1">
      <c r="A553" s="683"/>
      <c r="B553" s="690"/>
      <c r="C553" s="469" t="s">
        <v>719</v>
      </c>
      <c r="D553" s="398">
        <v>7</v>
      </c>
      <c r="E553" s="399">
        <v>0</v>
      </c>
      <c r="F553" s="399">
        <v>0</v>
      </c>
      <c r="G553" s="399">
        <v>0</v>
      </c>
      <c r="H553" s="399">
        <v>0</v>
      </c>
      <c r="I553" s="399">
        <v>0</v>
      </c>
      <c r="J553" s="398">
        <v>3</v>
      </c>
      <c r="K553" s="399">
        <v>0</v>
      </c>
      <c r="L553" s="399">
        <v>0</v>
      </c>
      <c r="M553" s="398">
        <v>0</v>
      </c>
      <c r="N553" s="399">
        <v>0</v>
      </c>
      <c r="O553" s="399">
        <v>0</v>
      </c>
      <c r="P553" s="394">
        <f t="shared" si="77"/>
        <v>7</v>
      </c>
      <c r="Q553" s="395">
        <f t="shared" si="78"/>
        <v>3</v>
      </c>
      <c r="R553" s="394">
        <f t="shared" si="81"/>
        <v>10</v>
      </c>
      <c r="S553" s="400">
        <v>0</v>
      </c>
      <c r="T553" s="400">
        <v>0</v>
      </c>
      <c r="U553" s="397">
        <f t="shared" si="80"/>
        <v>0</v>
      </c>
    </row>
    <row r="554" spans="1:21" hidden="1" outlineLevel="1">
      <c r="A554" s="683"/>
      <c r="B554" s="690"/>
      <c r="C554" s="469" t="s">
        <v>720</v>
      </c>
      <c r="D554" s="398">
        <v>6</v>
      </c>
      <c r="E554" s="399">
        <v>0</v>
      </c>
      <c r="F554" s="398">
        <v>0</v>
      </c>
      <c r="G554" s="399">
        <v>0</v>
      </c>
      <c r="H554" s="399">
        <v>0</v>
      </c>
      <c r="I554" s="398">
        <v>4</v>
      </c>
      <c r="J554" s="398">
        <v>1</v>
      </c>
      <c r="K554" s="399">
        <v>0</v>
      </c>
      <c r="L554" s="399">
        <v>0</v>
      </c>
      <c r="M554" s="399">
        <v>0</v>
      </c>
      <c r="N554" s="399">
        <v>0</v>
      </c>
      <c r="O554" s="398">
        <v>0</v>
      </c>
      <c r="P554" s="394">
        <f t="shared" si="77"/>
        <v>10</v>
      </c>
      <c r="Q554" s="395">
        <f t="shared" si="78"/>
        <v>1</v>
      </c>
      <c r="R554" s="394">
        <f t="shared" si="81"/>
        <v>11</v>
      </c>
      <c r="S554" s="400">
        <v>0</v>
      </c>
      <c r="T554" s="400">
        <v>0</v>
      </c>
      <c r="U554" s="397">
        <f t="shared" si="80"/>
        <v>0</v>
      </c>
    </row>
    <row r="555" spans="1:21" ht="22.5" hidden="1" outlineLevel="1">
      <c r="A555" s="683"/>
      <c r="B555" s="690"/>
      <c r="C555" s="469" t="s">
        <v>721</v>
      </c>
      <c r="D555" s="399">
        <v>0</v>
      </c>
      <c r="E555" s="399">
        <v>0</v>
      </c>
      <c r="F555" s="399">
        <v>0</v>
      </c>
      <c r="G555" s="399">
        <v>0</v>
      </c>
      <c r="H555" s="399">
        <v>0</v>
      </c>
      <c r="I555" s="399">
        <v>0</v>
      </c>
      <c r="J555" s="398">
        <v>0</v>
      </c>
      <c r="K555" s="399">
        <v>0</v>
      </c>
      <c r="L555" s="399">
        <v>0</v>
      </c>
      <c r="M555" s="399">
        <v>0</v>
      </c>
      <c r="N555" s="399">
        <v>0</v>
      </c>
      <c r="O555" s="399">
        <v>0</v>
      </c>
      <c r="P555" s="394">
        <f t="shared" si="77"/>
        <v>0</v>
      </c>
      <c r="Q555" s="395">
        <f t="shared" si="78"/>
        <v>0</v>
      </c>
      <c r="R555" s="394">
        <f t="shared" si="81"/>
        <v>0</v>
      </c>
      <c r="S555" s="400">
        <v>0</v>
      </c>
      <c r="T555" s="400">
        <v>0</v>
      </c>
      <c r="U555" s="397">
        <f t="shared" si="80"/>
        <v>0</v>
      </c>
    </row>
    <row r="556" spans="1:21" hidden="1" outlineLevel="1">
      <c r="A556" s="683"/>
      <c r="B556" s="690"/>
      <c r="C556" s="469" t="s">
        <v>722</v>
      </c>
      <c r="D556" s="398">
        <v>1</v>
      </c>
      <c r="E556" s="398">
        <v>0</v>
      </c>
      <c r="F556" s="399">
        <v>0</v>
      </c>
      <c r="G556" s="399">
        <v>0</v>
      </c>
      <c r="H556" s="399">
        <v>0</v>
      </c>
      <c r="I556" s="399">
        <v>0</v>
      </c>
      <c r="J556" s="399">
        <v>1</v>
      </c>
      <c r="K556" s="399">
        <v>0</v>
      </c>
      <c r="L556" s="398">
        <v>0</v>
      </c>
      <c r="M556" s="399">
        <v>0</v>
      </c>
      <c r="N556" s="399">
        <v>0</v>
      </c>
      <c r="O556" s="398">
        <v>0</v>
      </c>
      <c r="P556" s="394">
        <f t="shared" si="77"/>
        <v>1</v>
      </c>
      <c r="Q556" s="395">
        <f t="shared" si="78"/>
        <v>1</v>
      </c>
      <c r="R556" s="394">
        <f t="shared" si="81"/>
        <v>2</v>
      </c>
      <c r="S556" s="400">
        <v>0</v>
      </c>
      <c r="T556" s="400">
        <v>0</v>
      </c>
      <c r="U556" s="397">
        <f t="shared" si="80"/>
        <v>0</v>
      </c>
    </row>
    <row r="557" spans="1:21" hidden="1" outlineLevel="1">
      <c r="A557" s="683"/>
      <c r="B557" s="690" t="s">
        <v>723</v>
      </c>
      <c r="C557" s="469" t="s">
        <v>724</v>
      </c>
      <c r="D557" s="399">
        <v>0</v>
      </c>
      <c r="E557" s="399">
        <v>0</v>
      </c>
      <c r="F557" s="399">
        <v>0</v>
      </c>
      <c r="G557" s="399">
        <v>0</v>
      </c>
      <c r="H557" s="399">
        <v>0</v>
      </c>
      <c r="I557" s="399">
        <v>0</v>
      </c>
      <c r="J557" s="399">
        <v>0</v>
      </c>
      <c r="K557" s="399">
        <v>0</v>
      </c>
      <c r="L557" s="399">
        <v>0</v>
      </c>
      <c r="M557" s="399">
        <v>0</v>
      </c>
      <c r="N557" s="399">
        <v>0</v>
      </c>
      <c r="O557" s="399">
        <v>0</v>
      </c>
      <c r="P557" s="394">
        <f t="shared" si="77"/>
        <v>0</v>
      </c>
      <c r="Q557" s="395">
        <f t="shared" si="78"/>
        <v>0</v>
      </c>
      <c r="R557" s="394">
        <f t="shared" si="81"/>
        <v>0</v>
      </c>
      <c r="S557" s="400">
        <v>0</v>
      </c>
      <c r="T557" s="400">
        <v>0</v>
      </c>
      <c r="U557" s="397">
        <f t="shared" si="80"/>
        <v>0</v>
      </c>
    </row>
    <row r="558" spans="1:21" ht="22.5" hidden="1" outlineLevel="1">
      <c r="A558" s="683"/>
      <c r="B558" s="690"/>
      <c r="C558" s="469" t="s">
        <v>725</v>
      </c>
      <c r="D558" s="398">
        <v>0</v>
      </c>
      <c r="E558" s="399">
        <v>0</v>
      </c>
      <c r="F558" s="399">
        <v>0</v>
      </c>
      <c r="G558" s="399">
        <v>0</v>
      </c>
      <c r="H558" s="399">
        <v>0</v>
      </c>
      <c r="I558" s="399">
        <v>0</v>
      </c>
      <c r="J558" s="399">
        <v>0</v>
      </c>
      <c r="K558" s="399">
        <v>0</v>
      </c>
      <c r="L558" s="399">
        <v>0</v>
      </c>
      <c r="M558" s="399">
        <v>0</v>
      </c>
      <c r="N558" s="399">
        <v>0</v>
      </c>
      <c r="O558" s="399">
        <v>0</v>
      </c>
      <c r="P558" s="394">
        <f t="shared" si="77"/>
        <v>0</v>
      </c>
      <c r="Q558" s="395">
        <f t="shared" si="78"/>
        <v>0</v>
      </c>
      <c r="R558" s="394">
        <f t="shared" si="81"/>
        <v>0</v>
      </c>
      <c r="S558" s="400">
        <v>0</v>
      </c>
      <c r="T558" s="400">
        <v>0</v>
      </c>
      <c r="U558" s="397">
        <f t="shared" si="80"/>
        <v>0</v>
      </c>
    </row>
    <row r="559" spans="1:21" ht="18.75" customHeight="1" collapsed="1">
      <c r="A559" s="682" t="s">
        <v>726</v>
      </c>
      <c r="B559" s="682"/>
      <c r="C559" s="682"/>
      <c r="D559" s="248">
        <f t="shared" ref="D559:T559" si="88">SUM(D560:D564)</f>
        <v>28</v>
      </c>
      <c r="E559" s="248">
        <f t="shared" si="88"/>
        <v>0</v>
      </c>
      <c r="F559" s="248">
        <f t="shared" si="88"/>
        <v>1</v>
      </c>
      <c r="G559" s="248">
        <f t="shared" si="88"/>
        <v>1</v>
      </c>
      <c r="H559" s="248">
        <f t="shared" si="88"/>
        <v>2</v>
      </c>
      <c r="I559" s="248">
        <f t="shared" si="88"/>
        <v>6</v>
      </c>
      <c r="J559" s="248">
        <f t="shared" si="88"/>
        <v>9</v>
      </c>
      <c r="K559" s="248">
        <f t="shared" si="88"/>
        <v>1</v>
      </c>
      <c r="L559" s="248">
        <f t="shared" si="88"/>
        <v>0</v>
      </c>
      <c r="M559" s="248">
        <f t="shared" si="88"/>
        <v>0</v>
      </c>
      <c r="N559" s="248">
        <f t="shared" si="88"/>
        <v>0</v>
      </c>
      <c r="O559" s="248">
        <f t="shared" si="88"/>
        <v>0</v>
      </c>
      <c r="P559" s="249">
        <f t="shared" si="77"/>
        <v>38</v>
      </c>
      <c r="Q559" s="249">
        <f t="shared" si="78"/>
        <v>10</v>
      </c>
      <c r="R559" s="249">
        <f t="shared" si="81"/>
        <v>48</v>
      </c>
      <c r="S559" s="249">
        <f t="shared" si="88"/>
        <v>0</v>
      </c>
      <c r="T559" s="249">
        <f t="shared" si="88"/>
        <v>0</v>
      </c>
      <c r="U559" s="249">
        <f t="shared" si="80"/>
        <v>0</v>
      </c>
    </row>
    <row r="560" spans="1:21" ht="22.5" hidden="1" outlineLevel="1">
      <c r="A560" s="683" t="s">
        <v>726</v>
      </c>
      <c r="B560" s="690" t="s">
        <v>727</v>
      </c>
      <c r="C560" s="469" t="s">
        <v>728</v>
      </c>
      <c r="D560" s="398">
        <v>22</v>
      </c>
      <c r="E560" s="399">
        <v>0</v>
      </c>
      <c r="F560" s="399">
        <v>1</v>
      </c>
      <c r="G560" s="399">
        <v>0</v>
      </c>
      <c r="H560" s="399">
        <v>0</v>
      </c>
      <c r="I560" s="398">
        <v>4</v>
      </c>
      <c r="J560" s="398">
        <v>9</v>
      </c>
      <c r="K560" s="399">
        <v>1</v>
      </c>
      <c r="L560" s="399">
        <v>0</v>
      </c>
      <c r="M560" s="399">
        <v>0</v>
      </c>
      <c r="N560" s="399">
        <v>0</v>
      </c>
      <c r="O560" s="398">
        <v>0</v>
      </c>
      <c r="P560" s="394">
        <f t="shared" si="77"/>
        <v>27</v>
      </c>
      <c r="Q560" s="395">
        <f t="shared" si="78"/>
        <v>10</v>
      </c>
      <c r="R560" s="394">
        <f t="shared" si="81"/>
        <v>37</v>
      </c>
      <c r="S560" s="400">
        <v>0</v>
      </c>
      <c r="T560" s="400">
        <v>0</v>
      </c>
      <c r="U560" s="397">
        <f t="shared" si="80"/>
        <v>0</v>
      </c>
    </row>
    <row r="561" spans="1:21" ht="22.5" hidden="1" outlineLevel="1">
      <c r="A561" s="683"/>
      <c r="B561" s="690"/>
      <c r="C561" s="469" t="s">
        <v>729</v>
      </c>
      <c r="D561" s="399">
        <v>1</v>
      </c>
      <c r="E561" s="399">
        <v>0</v>
      </c>
      <c r="F561" s="399">
        <v>0</v>
      </c>
      <c r="G561" s="399">
        <v>0</v>
      </c>
      <c r="H561" s="399">
        <v>0</v>
      </c>
      <c r="I561" s="398">
        <v>0</v>
      </c>
      <c r="J561" s="399">
        <v>0</v>
      </c>
      <c r="K561" s="399">
        <v>0</v>
      </c>
      <c r="L561" s="399">
        <v>0</v>
      </c>
      <c r="M561" s="399">
        <v>0</v>
      </c>
      <c r="N561" s="399">
        <v>0</v>
      </c>
      <c r="O561" s="399">
        <v>0</v>
      </c>
      <c r="P561" s="394">
        <f t="shared" si="77"/>
        <v>1</v>
      </c>
      <c r="Q561" s="395">
        <f t="shared" si="78"/>
        <v>0</v>
      </c>
      <c r="R561" s="394">
        <f t="shared" si="81"/>
        <v>1</v>
      </c>
      <c r="S561" s="400">
        <v>0</v>
      </c>
      <c r="T561" s="400">
        <v>0</v>
      </c>
      <c r="U561" s="397">
        <f t="shared" si="80"/>
        <v>0</v>
      </c>
    </row>
    <row r="562" spans="1:21" ht="22.5" hidden="1" outlineLevel="1">
      <c r="A562" s="683"/>
      <c r="B562" s="690"/>
      <c r="C562" s="469" t="s">
        <v>730</v>
      </c>
      <c r="D562" s="399">
        <v>0</v>
      </c>
      <c r="E562" s="399">
        <v>0</v>
      </c>
      <c r="F562" s="399">
        <v>0</v>
      </c>
      <c r="G562" s="399">
        <v>0</v>
      </c>
      <c r="H562" s="399">
        <v>0</v>
      </c>
      <c r="I562" s="399">
        <v>0</v>
      </c>
      <c r="J562" s="399">
        <v>0</v>
      </c>
      <c r="K562" s="399">
        <v>0</v>
      </c>
      <c r="L562" s="399">
        <v>0</v>
      </c>
      <c r="M562" s="399">
        <v>0</v>
      </c>
      <c r="N562" s="399">
        <v>0</v>
      </c>
      <c r="O562" s="399">
        <v>0</v>
      </c>
      <c r="P562" s="394">
        <f t="shared" si="77"/>
        <v>0</v>
      </c>
      <c r="Q562" s="395">
        <f t="shared" si="78"/>
        <v>0</v>
      </c>
      <c r="R562" s="394">
        <f t="shared" si="81"/>
        <v>0</v>
      </c>
      <c r="S562" s="400">
        <v>0</v>
      </c>
      <c r="T562" s="400">
        <v>0</v>
      </c>
      <c r="U562" s="397">
        <f t="shared" si="80"/>
        <v>0</v>
      </c>
    </row>
    <row r="563" spans="1:21" hidden="1" outlineLevel="1">
      <c r="A563" s="683"/>
      <c r="B563" s="690"/>
      <c r="C563" s="469" t="s">
        <v>731</v>
      </c>
      <c r="D563" s="398">
        <v>5</v>
      </c>
      <c r="E563" s="399">
        <v>0</v>
      </c>
      <c r="F563" s="399">
        <v>0</v>
      </c>
      <c r="G563" s="399">
        <v>1</v>
      </c>
      <c r="H563" s="399">
        <v>2</v>
      </c>
      <c r="I563" s="399">
        <v>2</v>
      </c>
      <c r="J563" s="398">
        <v>0</v>
      </c>
      <c r="K563" s="399">
        <v>0</v>
      </c>
      <c r="L563" s="399">
        <v>0</v>
      </c>
      <c r="M563" s="399">
        <v>0</v>
      </c>
      <c r="N563" s="399">
        <v>0</v>
      </c>
      <c r="O563" s="398">
        <v>0</v>
      </c>
      <c r="P563" s="394">
        <f t="shared" si="77"/>
        <v>10</v>
      </c>
      <c r="Q563" s="395">
        <f t="shared" si="78"/>
        <v>0</v>
      </c>
      <c r="R563" s="394">
        <f t="shared" si="81"/>
        <v>10</v>
      </c>
      <c r="S563" s="400">
        <v>0</v>
      </c>
      <c r="T563" s="400">
        <v>0</v>
      </c>
      <c r="U563" s="397">
        <f t="shared" si="80"/>
        <v>0</v>
      </c>
    </row>
    <row r="564" spans="1:21" ht="33.75" hidden="1" outlineLevel="1">
      <c r="A564" s="683"/>
      <c r="B564" s="469" t="s">
        <v>732</v>
      </c>
      <c r="C564" s="469" t="s">
        <v>733</v>
      </c>
      <c r="D564" s="398">
        <v>0</v>
      </c>
      <c r="E564" s="399">
        <v>0</v>
      </c>
      <c r="F564" s="399">
        <v>0</v>
      </c>
      <c r="G564" s="399">
        <v>0</v>
      </c>
      <c r="H564" s="399">
        <v>0</v>
      </c>
      <c r="I564" s="399">
        <v>0</v>
      </c>
      <c r="J564" s="399">
        <v>0</v>
      </c>
      <c r="K564" s="399">
        <v>0</v>
      </c>
      <c r="L564" s="399">
        <v>0</v>
      </c>
      <c r="M564" s="399">
        <v>0</v>
      </c>
      <c r="N564" s="399">
        <v>0</v>
      </c>
      <c r="O564" s="399">
        <v>0</v>
      </c>
      <c r="P564" s="394">
        <f t="shared" si="77"/>
        <v>0</v>
      </c>
      <c r="Q564" s="395">
        <f t="shared" si="78"/>
        <v>0</v>
      </c>
      <c r="R564" s="394">
        <f t="shared" si="81"/>
        <v>0</v>
      </c>
      <c r="S564" s="400">
        <v>0</v>
      </c>
      <c r="T564" s="400">
        <v>0</v>
      </c>
      <c r="U564" s="397">
        <f t="shared" si="80"/>
        <v>0</v>
      </c>
    </row>
    <row r="565" spans="1:21" ht="14.1" customHeight="1" collapsed="1">
      <c r="A565" s="682" t="s">
        <v>734</v>
      </c>
      <c r="B565" s="682"/>
      <c r="C565" s="682"/>
      <c r="D565" s="248">
        <f t="shared" ref="D565:T565" si="89">+D566+D567</f>
        <v>6</v>
      </c>
      <c r="E565" s="248">
        <f t="shared" si="89"/>
        <v>0</v>
      </c>
      <c r="F565" s="248">
        <f t="shared" si="89"/>
        <v>0</v>
      </c>
      <c r="G565" s="248">
        <f t="shared" si="89"/>
        <v>0</v>
      </c>
      <c r="H565" s="248">
        <f t="shared" si="89"/>
        <v>0</v>
      </c>
      <c r="I565" s="248">
        <f t="shared" si="89"/>
        <v>3</v>
      </c>
      <c r="J565" s="248">
        <f t="shared" si="89"/>
        <v>2</v>
      </c>
      <c r="K565" s="248">
        <f t="shared" si="89"/>
        <v>0</v>
      </c>
      <c r="L565" s="248">
        <f t="shared" si="89"/>
        <v>0</v>
      </c>
      <c r="M565" s="248">
        <f t="shared" si="89"/>
        <v>0</v>
      </c>
      <c r="N565" s="248">
        <f t="shared" si="89"/>
        <v>0</v>
      </c>
      <c r="O565" s="248">
        <f t="shared" si="89"/>
        <v>0</v>
      </c>
      <c r="P565" s="249">
        <f t="shared" si="77"/>
        <v>9</v>
      </c>
      <c r="Q565" s="249">
        <f t="shared" si="78"/>
        <v>2</v>
      </c>
      <c r="R565" s="249">
        <f t="shared" si="81"/>
        <v>11</v>
      </c>
      <c r="S565" s="249">
        <f t="shared" si="89"/>
        <v>0</v>
      </c>
      <c r="T565" s="249">
        <f t="shared" si="89"/>
        <v>0</v>
      </c>
      <c r="U565" s="249">
        <f t="shared" si="80"/>
        <v>0</v>
      </c>
    </row>
    <row r="566" spans="1:21" hidden="1" outlineLevel="1">
      <c r="A566" s="683" t="s">
        <v>734</v>
      </c>
      <c r="B566" s="469" t="s">
        <v>735</v>
      </c>
      <c r="C566" s="469" t="s">
        <v>736</v>
      </c>
      <c r="D566" s="399">
        <v>1</v>
      </c>
      <c r="E566" s="399">
        <v>0</v>
      </c>
      <c r="F566" s="399">
        <v>0</v>
      </c>
      <c r="G566" s="399">
        <v>0</v>
      </c>
      <c r="H566" s="399">
        <v>0</v>
      </c>
      <c r="I566" s="399">
        <v>0</v>
      </c>
      <c r="J566" s="399">
        <v>0</v>
      </c>
      <c r="K566" s="399">
        <v>0</v>
      </c>
      <c r="L566" s="399">
        <v>0</v>
      </c>
      <c r="M566" s="399">
        <v>0</v>
      </c>
      <c r="N566" s="399">
        <v>0</v>
      </c>
      <c r="O566" s="399">
        <v>0</v>
      </c>
      <c r="P566" s="394">
        <f t="shared" si="77"/>
        <v>1</v>
      </c>
      <c r="Q566" s="395">
        <f t="shared" si="78"/>
        <v>0</v>
      </c>
      <c r="R566" s="394">
        <f t="shared" si="81"/>
        <v>1</v>
      </c>
      <c r="S566" s="400">
        <v>0</v>
      </c>
      <c r="T566" s="400">
        <v>0</v>
      </c>
      <c r="U566" s="397">
        <f t="shared" si="80"/>
        <v>0</v>
      </c>
    </row>
    <row r="567" spans="1:21" ht="33.75" hidden="1" outlineLevel="1">
      <c r="A567" s="683"/>
      <c r="B567" s="469" t="s">
        <v>737</v>
      </c>
      <c r="C567" s="469" t="s">
        <v>738</v>
      </c>
      <c r="D567" s="398">
        <v>5</v>
      </c>
      <c r="E567" s="399">
        <v>0</v>
      </c>
      <c r="F567" s="399">
        <v>0</v>
      </c>
      <c r="G567" s="399">
        <v>0</v>
      </c>
      <c r="H567" s="399">
        <v>0</v>
      </c>
      <c r="I567" s="398">
        <v>3</v>
      </c>
      <c r="J567" s="398">
        <v>2</v>
      </c>
      <c r="K567" s="399">
        <v>0</v>
      </c>
      <c r="L567" s="399">
        <v>0</v>
      </c>
      <c r="M567" s="399">
        <v>0</v>
      </c>
      <c r="N567" s="399">
        <v>0</v>
      </c>
      <c r="O567" s="398">
        <v>0</v>
      </c>
      <c r="P567" s="394">
        <f t="shared" si="77"/>
        <v>8</v>
      </c>
      <c r="Q567" s="395">
        <f t="shared" si="78"/>
        <v>2</v>
      </c>
      <c r="R567" s="394">
        <f t="shared" si="81"/>
        <v>10</v>
      </c>
      <c r="S567" s="400">
        <v>0</v>
      </c>
      <c r="T567" s="400">
        <v>0</v>
      </c>
      <c r="U567" s="397">
        <f t="shared" si="80"/>
        <v>0</v>
      </c>
    </row>
    <row r="568" spans="1:21" ht="14.1" customHeight="1" collapsed="1">
      <c r="A568" s="682" t="s">
        <v>739</v>
      </c>
      <c r="B568" s="682"/>
      <c r="C568" s="682"/>
      <c r="D568" s="248">
        <f t="shared" ref="D568:T568" si="90">SUM(D569:D572)</f>
        <v>33</v>
      </c>
      <c r="E568" s="248">
        <f t="shared" si="90"/>
        <v>1</v>
      </c>
      <c r="F568" s="248">
        <f t="shared" si="90"/>
        <v>1</v>
      </c>
      <c r="G568" s="248">
        <f t="shared" si="90"/>
        <v>1</v>
      </c>
      <c r="H568" s="248">
        <f t="shared" si="90"/>
        <v>2</v>
      </c>
      <c r="I568" s="248">
        <f t="shared" si="90"/>
        <v>12</v>
      </c>
      <c r="J568" s="248">
        <f t="shared" si="90"/>
        <v>19</v>
      </c>
      <c r="K568" s="248">
        <f t="shared" si="90"/>
        <v>1</v>
      </c>
      <c r="L568" s="248">
        <f t="shared" si="90"/>
        <v>0</v>
      </c>
      <c r="M568" s="248">
        <f t="shared" si="90"/>
        <v>0</v>
      </c>
      <c r="N568" s="248">
        <f t="shared" si="90"/>
        <v>1</v>
      </c>
      <c r="O568" s="248">
        <f t="shared" si="90"/>
        <v>0</v>
      </c>
      <c r="P568" s="249">
        <f t="shared" si="77"/>
        <v>50</v>
      </c>
      <c r="Q568" s="249">
        <f t="shared" si="78"/>
        <v>21</v>
      </c>
      <c r="R568" s="249">
        <f t="shared" si="81"/>
        <v>71</v>
      </c>
      <c r="S568" s="249">
        <f t="shared" si="90"/>
        <v>0</v>
      </c>
      <c r="T568" s="249">
        <f t="shared" si="90"/>
        <v>0</v>
      </c>
      <c r="U568" s="249">
        <f t="shared" si="80"/>
        <v>0</v>
      </c>
    </row>
    <row r="569" spans="1:21" ht="33.75" hidden="1" outlineLevel="1">
      <c r="A569" s="700" t="s">
        <v>739</v>
      </c>
      <c r="B569" s="469" t="s">
        <v>740</v>
      </c>
      <c r="C569" s="469" t="s">
        <v>741</v>
      </c>
      <c r="D569" s="398">
        <v>13</v>
      </c>
      <c r="E569" s="398">
        <v>1</v>
      </c>
      <c r="F569" s="399">
        <v>1</v>
      </c>
      <c r="G569" s="398">
        <v>0</v>
      </c>
      <c r="H569" s="399">
        <v>1</v>
      </c>
      <c r="I569" s="398">
        <v>6</v>
      </c>
      <c r="J569" s="399">
        <v>0</v>
      </c>
      <c r="K569" s="399">
        <v>1</v>
      </c>
      <c r="L569" s="399">
        <v>0</v>
      </c>
      <c r="M569" s="399">
        <v>0</v>
      </c>
      <c r="N569" s="399">
        <v>0</v>
      </c>
      <c r="O569" s="399">
        <v>0</v>
      </c>
      <c r="P569" s="394">
        <f t="shared" si="77"/>
        <v>22</v>
      </c>
      <c r="Q569" s="395">
        <f t="shared" si="78"/>
        <v>1</v>
      </c>
      <c r="R569" s="394">
        <f t="shared" si="81"/>
        <v>23</v>
      </c>
      <c r="S569" s="400">
        <v>0</v>
      </c>
      <c r="T569" s="400">
        <v>0</v>
      </c>
      <c r="U569" s="397">
        <f t="shared" si="80"/>
        <v>0</v>
      </c>
    </row>
    <row r="570" spans="1:21" ht="33.75" hidden="1" outlineLevel="1">
      <c r="A570" s="702"/>
      <c r="B570" s="469" t="s">
        <v>742</v>
      </c>
      <c r="C570" s="469" t="s">
        <v>743</v>
      </c>
      <c r="D570" s="398">
        <v>1</v>
      </c>
      <c r="E570" s="399">
        <v>0</v>
      </c>
      <c r="F570" s="399">
        <v>0</v>
      </c>
      <c r="G570" s="399">
        <v>1</v>
      </c>
      <c r="H570" s="399">
        <v>0</v>
      </c>
      <c r="I570" s="398">
        <v>0</v>
      </c>
      <c r="J570" s="398">
        <v>2</v>
      </c>
      <c r="K570" s="399">
        <v>0</v>
      </c>
      <c r="L570" s="399">
        <v>0</v>
      </c>
      <c r="M570" s="399">
        <v>0</v>
      </c>
      <c r="N570" s="399">
        <v>0</v>
      </c>
      <c r="O570" s="399">
        <v>0</v>
      </c>
      <c r="P570" s="394">
        <f t="shared" si="77"/>
        <v>2</v>
      </c>
      <c r="Q570" s="395">
        <f t="shared" si="78"/>
        <v>2</v>
      </c>
      <c r="R570" s="394">
        <f t="shared" si="81"/>
        <v>4</v>
      </c>
      <c r="S570" s="400">
        <v>0</v>
      </c>
      <c r="T570" s="400">
        <v>0</v>
      </c>
      <c r="U570" s="397">
        <f t="shared" si="80"/>
        <v>0</v>
      </c>
    </row>
    <row r="571" spans="1:21" ht="33.75" hidden="1" outlineLevel="1">
      <c r="A571" s="702"/>
      <c r="B571" s="469" t="s">
        <v>744</v>
      </c>
      <c r="C571" s="469" t="s">
        <v>745</v>
      </c>
      <c r="D571" s="398">
        <v>3</v>
      </c>
      <c r="E571" s="399">
        <v>0</v>
      </c>
      <c r="F571" s="399">
        <v>0</v>
      </c>
      <c r="G571" s="399">
        <v>0</v>
      </c>
      <c r="H571" s="399">
        <v>0</v>
      </c>
      <c r="I571" s="398">
        <v>1</v>
      </c>
      <c r="J571" s="398">
        <v>0</v>
      </c>
      <c r="K571" s="399">
        <v>0</v>
      </c>
      <c r="L571" s="399">
        <v>0</v>
      </c>
      <c r="M571" s="399">
        <v>0</v>
      </c>
      <c r="N571" s="399">
        <v>0</v>
      </c>
      <c r="O571" s="399">
        <v>0</v>
      </c>
      <c r="P571" s="394">
        <f t="shared" si="77"/>
        <v>4</v>
      </c>
      <c r="Q571" s="395">
        <f t="shared" si="78"/>
        <v>0</v>
      </c>
      <c r="R571" s="394">
        <f t="shared" si="81"/>
        <v>4</v>
      </c>
      <c r="S571" s="400">
        <v>0</v>
      </c>
      <c r="T571" s="400">
        <v>0</v>
      </c>
      <c r="U571" s="397">
        <f t="shared" si="80"/>
        <v>0</v>
      </c>
    </row>
    <row r="572" spans="1:21" ht="33.75" hidden="1" outlineLevel="1">
      <c r="A572" s="699"/>
      <c r="B572" s="469" t="s">
        <v>746</v>
      </c>
      <c r="C572" s="469" t="s">
        <v>747</v>
      </c>
      <c r="D572" s="398">
        <v>16</v>
      </c>
      <c r="E572" s="399">
        <v>0</v>
      </c>
      <c r="F572" s="399">
        <v>0</v>
      </c>
      <c r="G572" s="399">
        <v>0</v>
      </c>
      <c r="H572" s="399">
        <v>1</v>
      </c>
      <c r="I572" s="398">
        <v>5</v>
      </c>
      <c r="J572" s="398">
        <v>17</v>
      </c>
      <c r="K572" s="399">
        <v>0</v>
      </c>
      <c r="L572" s="399">
        <v>0</v>
      </c>
      <c r="M572" s="399">
        <v>0</v>
      </c>
      <c r="N572" s="399">
        <v>1</v>
      </c>
      <c r="O572" s="398">
        <v>0</v>
      </c>
      <c r="P572" s="394">
        <f t="shared" si="77"/>
        <v>22</v>
      </c>
      <c r="Q572" s="395">
        <f t="shared" si="78"/>
        <v>18</v>
      </c>
      <c r="R572" s="394">
        <f t="shared" si="81"/>
        <v>40</v>
      </c>
      <c r="S572" s="400">
        <v>0</v>
      </c>
      <c r="T572" s="400">
        <v>0</v>
      </c>
      <c r="U572" s="397">
        <f t="shared" si="80"/>
        <v>0</v>
      </c>
    </row>
    <row r="573" spans="1:21" ht="14.1" customHeight="1" collapsed="1">
      <c r="A573" s="682" t="s">
        <v>748</v>
      </c>
      <c r="B573" s="682"/>
      <c r="C573" s="682"/>
      <c r="D573" s="248">
        <f t="shared" ref="D573:T573" si="91">SUM(D574:D577)</f>
        <v>30</v>
      </c>
      <c r="E573" s="248">
        <f t="shared" si="91"/>
        <v>0</v>
      </c>
      <c r="F573" s="248">
        <f t="shared" si="91"/>
        <v>2</v>
      </c>
      <c r="G573" s="248">
        <f t="shared" si="91"/>
        <v>0</v>
      </c>
      <c r="H573" s="248">
        <f t="shared" si="91"/>
        <v>0</v>
      </c>
      <c r="I573" s="248">
        <f t="shared" si="91"/>
        <v>8</v>
      </c>
      <c r="J573" s="248">
        <f t="shared" si="91"/>
        <v>19</v>
      </c>
      <c r="K573" s="248">
        <f t="shared" si="91"/>
        <v>0</v>
      </c>
      <c r="L573" s="248">
        <f t="shared" si="91"/>
        <v>1</v>
      </c>
      <c r="M573" s="248">
        <f t="shared" si="91"/>
        <v>2</v>
      </c>
      <c r="N573" s="248">
        <f t="shared" si="91"/>
        <v>0</v>
      </c>
      <c r="O573" s="248">
        <f t="shared" si="91"/>
        <v>3</v>
      </c>
      <c r="P573" s="249">
        <f t="shared" si="77"/>
        <v>40</v>
      </c>
      <c r="Q573" s="249">
        <f t="shared" si="78"/>
        <v>25</v>
      </c>
      <c r="R573" s="249">
        <f t="shared" si="81"/>
        <v>65</v>
      </c>
      <c r="S573" s="249">
        <f t="shared" si="91"/>
        <v>0</v>
      </c>
      <c r="T573" s="249">
        <f t="shared" si="91"/>
        <v>0</v>
      </c>
      <c r="U573" s="249">
        <f t="shared" si="80"/>
        <v>0</v>
      </c>
    </row>
    <row r="574" spans="1:21" hidden="1" outlineLevel="1">
      <c r="A574" s="683" t="s">
        <v>748</v>
      </c>
      <c r="B574" s="690" t="s">
        <v>749</v>
      </c>
      <c r="C574" s="469" t="s">
        <v>750</v>
      </c>
      <c r="D574" s="398">
        <v>11</v>
      </c>
      <c r="E574" s="398">
        <v>0</v>
      </c>
      <c r="F574" s="399">
        <v>1</v>
      </c>
      <c r="G574" s="399">
        <v>0</v>
      </c>
      <c r="H574" s="399">
        <v>0</v>
      </c>
      <c r="I574" s="398">
        <v>5</v>
      </c>
      <c r="J574" s="398">
        <v>10</v>
      </c>
      <c r="K574" s="399">
        <v>0</v>
      </c>
      <c r="L574" s="399">
        <v>1</v>
      </c>
      <c r="M574" s="398">
        <v>0</v>
      </c>
      <c r="N574" s="399">
        <v>0</v>
      </c>
      <c r="O574" s="398">
        <v>1</v>
      </c>
      <c r="P574" s="394">
        <f t="shared" si="77"/>
        <v>17</v>
      </c>
      <c r="Q574" s="395">
        <f t="shared" si="78"/>
        <v>12</v>
      </c>
      <c r="R574" s="394">
        <f t="shared" si="81"/>
        <v>29</v>
      </c>
      <c r="S574" s="400">
        <v>0</v>
      </c>
      <c r="T574" s="400">
        <v>0</v>
      </c>
      <c r="U574" s="397">
        <f t="shared" si="80"/>
        <v>0</v>
      </c>
    </row>
    <row r="575" spans="1:21" hidden="1" outlineLevel="1">
      <c r="A575" s="683"/>
      <c r="B575" s="690"/>
      <c r="C575" s="469" t="s">
        <v>751</v>
      </c>
      <c r="D575" s="398">
        <v>5</v>
      </c>
      <c r="E575" s="399">
        <v>0</v>
      </c>
      <c r="F575" s="399">
        <v>1</v>
      </c>
      <c r="G575" s="399">
        <v>0</v>
      </c>
      <c r="H575" s="399">
        <v>0</v>
      </c>
      <c r="I575" s="398">
        <v>0</v>
      </c>
      <c r="J575" s="399">
        <v>3</v>
      </c>
      <c r="K575" s="399">
        <v>0</v>
      </c>
      <c r="L575" s="399">
        <v>0</v>
      </c>
      <c r="M575" s="399">
        <v>0</v>
      </c>
      <c r="N575" s="399">
        <v>0</v>
      </c>
      <c r="O575" s="399">
        <v>1</v>
      </c>
      <c r="P575" s="394">
        <f t="shared" si="77"/>
        <v>6</v>
      </c>
      <c r="Q575" s="395">
        <f t="shared" si="78"/>
        <v>4</v>
      </c>
      <c r="R575" s="394">
        <f t="shared" si="81"/>
        <v>10</v>
      </c>
      <c r="S575" s="400">
        <v>0</v>
      </c>
      <c r="T575" s="400">
        <v>0</v>
      </c>
      <c r="U575" s="397">
        <f t="shared" si="80"/>
        <v>0</v>
      </c>
    </row>
    <row r="576" spans="1:21" hidden="1" outlineLevel="1">
      <c r="A576" s="683"/>
      <c r="B576" s="690"/>
      <c r="C576" s="469" t="s">
        <v>752</v>
      </c>
      <c r="D576" s="398">
        <v>0</v>
      </c>
      <c r="E576" s="399">
        <v>0</v>
      </c>
      <c r="F576" s="399">
        <v>0</v>
      </c>
      <c r="G576" s="399">
        <v>0</v>
      </c>
      <c r="H576" s="399">
        <v>0</v>
      </c>
      <c r="I576" s="399">
        <v>0</v>
      </c>
      <c r="J576" s="399">
        <v>0</v>
      </c>
      <c r="K576" s="399">
        <v>0</v>
      </c>
      <c r="L576" s="399">
        <v>0</v>
      </c>
      <c r="M576" s="399">
        <v>0</v>
      </c>
      <c r="N576" s="399">
        <v>0</v>
      </c>
      <c r="O576" s="399">
        <v>0</v>
      </c>
      <c r="P576" s="394">
        <f t="shared" si="77"/>
        <v>0</v>
      </c>
      <c r="Q576" s="395">
        <f t="shared" si="78"/>
        <v>0</v>
      </c>
      <c r="R576" s="394">
        <f t="shared" si="81"/>
        <v>0</v>
      </c>
      <c r="S576" s="400">
        <v>0</v>
      </c>
      <c r="T576" s="400">
        <v>0</v>
      </c>
      <c r="U576" s="397">
        <f t="shared" si="80"/>
        <v>0</v>
      </c>
    </row>
    <row r="577" spans="1:21" ht="22.5" hidden="1" outlineLevel="1">
      <c r="A577" s="683"/>
      <c r="B577" s="690"/>
      <c r="C577" s="469" t="s">
        <v>753</v>
      </c>
      <c r="D577" s="398">
        <v>14</v>
      </c>
      <c r="E577" s="399">
        <v>0</v>
      </c>
      <c r="F577" s="398">
        <v>0</v>
      </c>
      <c r="G577" s="398">
        <v>0</v>
      </c>
      <c r="H577" s="399">
        <v>0</v>
      </c>
      <c r="I577" s="398">
        <v>3</v>
      </c>
      <c r="J577" s="398">
        <v>6</v>
      </c>
      <c r="K577" s="399">
        <v>0</v>
      </c>
      <c r="L577" s="399">
        <v>0</v>
      </c>
      <c r="M577" s="399">
        <v>2</v>
      </c>
      <c r="N577" s="399">
        <v>0</v>
      </c>
      <c r="O577" s="398">
        <v>1</v>
      </c>
      <c r="P577" s="394">
        <f t="shared" si="77"/>
        <v>17</v>
      </c>
      <c r="Q577" s="395">
        <f t="shared" si="78"/>
        <v>9</v>
      </c>
      <c r="R577" s="394">
        <f t="shared" si="81"/>
        <v>26</v>
      </c>
      <c r="S577" s="400">
        <v>0</v>
      </c>
      <c r="T577" s="400">
        <v>0</v>
      </c>
      <c r="U577" s="397">
        <f t="shared" si="80"/>
        <v>0</v>
      </c>
    </row>
    <row r="578" spans="1:21" ht="14.1" customHeight="1" collapsed="1">
      <c r="A578" s="682" t="s">
        <v>754</v>
      </c>
      <c r="B578" s="682"/>
      <c r="C578" s="682"/>
      <c r="D578" s="248">
        <f t="shared" ref="D578:T578" si="92">SUM(D579:D582)</f>
        <v>43</v>
      </c>
      <c r="E578" s="248">
        <f t="shared" si="92"/>
        <v>1</v>
      </c>
      <c r="F578" s="248">
        <f t="shared" si="92"/>
        <v>2</v>
      </c>
      <c r="G578" s="248">
        <f t="shared" si="92"/>
        <v>2</v>
      </c>
      <c r="H578" s="248">
        <f t="shared" si="92"/>
        <v>1</v>
      </c>
      <c r="I578" s="248">
        <f t="shared" si="92"/>
        <v>20</v>
      </c>
      <c r="J578" s="248">
        <f t="shared" si="92"/>
        <v>38</v>
      </c>
      <c r="K578" s="248">
        <f t="shared" si="92"/>
        <v>0</v>
      </c>
      <c r="L578" s="248">
        <f t="shared" si="92"/>
        <v>2</v>
      </c>
      <c r="M578" s="248">
        <f t="shared" si="92"/>
        <v>0</v>
      </c>
      <c r="N578" s="248">
        <f t="shared" si="92"/>
        <v>0</v>
      </c>
      <c r="O578" s="248">
        <f t="shared" si="92"/>
        <v>7</v>
      </c>
      <c r="P578" s="249">
        <f t="shared" si="77"/>
        <v>69</v>
      </c>
      <c r="Q578" s="249">
        <f t="shared" si="78"/>
        <v>47</v>
      </c>
      <c r="R578" s="249">
        <f t="shared" si="81"/>
        <v>116</v>
      </c>
      <c r="S578" s="249">
        <f t="shared" si="92"/>
        <v>0</v>
      </c>
      <c r="T578" s="249">
        <f t="shared" si="92"/>
        <v>0</v>
      </c>
      <c r="U578" s="249">
        <f t="shared" si="80"/>
        <v>0</v>
      </c>
    </row>
    <row r="579" spans="1:21" ht="22.5" hidden="1" outlineLevel="1">
      <c r="A579" s="683" t="s">
        <v>754</v>
      </c>
      <c r="B579" s="690" t="s">
        <v>755</v>
      </c>
      <c r="C579" s="469" t="s">
        <v>756</v>
      </c>
      <c r="D579" s="398">
        <v>33</v>
      </c>
      <c r="E579" s="398">
        <v>1</v>
      </c>
      <c r="F579" s="399">
        <v>2</v>
      </c>
      <c r="G579" s="399">
        <v>0</v>
      </c>
      <c r="H579" s="399">
        <v>1</v>
      </c>
      <c r="I579" s="398">
        <v>14</v>
      </c>
      <c r="J579" s="398">
        <v>33</v>
      </c>
      <c r="K579" s="399">
        <v>0</v>
      </c>
      <c r="L579" s="399">
        <v>2</v>
      </c>
      <c r="M579" s="399">
        <v>0</v>
      </c>
      <c r="N579" s="399">
        <v>0</v>
      </c>
      <c r="O579" s="398">
        <v>7</v>
      </c>
      <c r="P579" s="394">
        <f t="shared" si="77"/>
        <v>51</v>
      </c>
      <c r="Q579" s="395">
        <f t="shared" si="78"/>
        <v>42</v>
      </c>
      <c r="R579" s="394">
        <f t="shared" si="81"/>
        <v>93</v>
      </c>
      <c r="S579" s="400">
        <v>0</v>
      </c>
      <c r="T579" s="400">
        <v>0</v>
      </c>
      <c r="U579" s="397">
        <f t="shared" si="80"/>
        <v>0</v>
      </c>
    </row>
    <row r="580" spans="1:21" hidden="1" outlineLevel="1">
      <c r="A580" s="683"/>
      <c r="B580" s="690"/>
      <c r="C580" s="469" t="s">
        <v>757</v>
      </c>
      <c r="D580" s="398">
        <v>0</v>
      </c>
      <c r="E580" s="399">
        <v>0</v>
      </c>
      <c r="F580" s="399">
        <v>0</v>
      </c>
      <c r="G580" s="399">
        <v>0</v>
      </c>
      <c r="H580" s="399">
        <v>0</v>
      </c>
      <c r="I580" s="399">
        <v>0</v>
      </c>
      <c r="J580" s="399">
        <v>1</v>
      </c>
      <c r="K580" s="399">
        <v>0</v>
      </c>
      <c r="L580" s="399">
        <v>0</v>
      </c>
      <c r="M580" s="399">
        <v>0</v>
      </c>
      <c r="N580" s="399">
        <v>0</v>
      </c>
      <c r="O580" s="398">
        <v>0</v>
      </c>
      <c r="P580" s="394">
        <f t="shared" si="77"/>
        <v>0</v>
      </c>
      <c r="Q580" s="395">
        <f t="shared" si="78"/>
        <v>1</v>
      </c>
      <c r="R580" s="394">
        <f t="shared" si="81"/>
        <v>1</v>
      </c>
      <c r="S580" s="400">
        <v>0</v>
      </c>
      <c r="T580" s="400">
        <v>0</v>
      </c>
      <c r="U580" s="397">
        <f t="shared" si="80"/>
        <v>0</v>
      </c>
    </row>
    <row r="581" spans="1:21" hidden="1" outlineLevel="1">
      <c r="A581" s="683"/>
      <c r="B581" s="690" t="s">
        <v>758</v>
      </c>
      <c r="C581" s="469" t="s">
        <v>759</v>
      </c>
      <c r="D581" s="398">
        <v>4</v>
      </c>
      <c r="E581" s="399">
        <v>0</v>
      </c>
      <c r="F581" s="399">
        <v>0</v>
      </c>
      <c r="G581" s="399">
        <v>0</v>
      </c>
      <c r="H581" s="399">
        <v>0</v>
      </c>
      <c r="I581" s="399">
        <v>2</v>
      </c>
      <c r="J581" s="399">
        <v>2</v>
      </c>
      <c r="K581" s="399">
        <v>0</v>
      </c>
      <c r="L581" s="399">
        <v>0</v>
      </c>
      <c r="M581" s="399">
        <v>0</v>
      </c>
      <c r="N581" s="399">
        <v>0</v>
      </c>
      <c r="O581" s="399">
        <v>0</v>
      </c>
      <c r="P581" s="394">
        <f t="shared" ref="P581:P644" si="93">SUM(D581:I581)</f>
        <v>6</v>
      </c>
      <c r="Q581" s="395">
        <f t="shared" ref="Q581:Q644" si="94">SUM(J581:O581)</f>
        <v>2</v>
      </c>
      <c r="R581" s="394">
        <f t="shared" si="81"/>
        <v>8</v>
      </c>
      <c r="S581" s="400">
        <v>0</v>
      </c>
      <c r="T581" s="400">
        <v>0</v>
      </c>
      <c r="U581" s="397">
        <f t="shared" ref="U581:U644" si="95">+T581+S581</f>
        <v>0</v>
      </c>
    </row>
    <row r="582" spans="1:21" ht="22.5" hidden="1" outlineLevel="1">
      <c r="A582" s="683"/>
      <c r="B582" s="690"/>
      <c r="C582" s="469" t="s">
        <v>760</v>
      </c>
      <c r="D582" s="398">
        <v>6</v>
      </c>
      <c r="E582" s="399">
        <v>0</v>
      </c>
      <c r="F582" s="399">
        <v>0</v>
      </c>
      <c r="G582" s="399">
        <v>2</v>
      </c>
      <c r="H582" s="399">
        <v>0</v>
      </c>
      <c r="I582" s="398">
        <v>4</v>
      </c>
      <c r="J582" s="398">
        <v>2</v>
      </c>
      <c r="K582" s="399">
        <v>0</v>
      </c>
      <c r="L582" s="399">
        <v>0</v>
      </c>
      <c r="M582" s="398">
        <v>0</v>
      </c>
      <c r="N582" s="398">
        <v>0</v>
      </c>
      <c r="O582" s="398">
        <v>0</v>
      </c>
      <c r="P582" s="394">
        <f t="shared" si="93"/>
        <v>12</v>
      </c>
      <c r="Q582" s="395">
        <f t="shared" si="94"/>
        <v>2</v>
      </c>
      <c r="R582" s="394">
        <f t="shared" ref="R582:R645" si="96">+Q582+P582</f>
        <v>14</v>
      </c>
      <c r="S582" s="400">
        <v>0</v>
      </c>
      <c r="T582" s="400">
        <v>0</v>
      </c>
      <c r="U582" s="397">
        <f t="shared" si="95"/>
        <v>0</v>
      </c>
    </row>
    <row r="583" spans="1:21" ht="14.1" customHeight="1" collapsed="1">
      <c r="A583" s="682" t="s">
        <v>761</v>
      </c>
      <c r="B583" s="682"/>
      <c r="C583" s="682"/>
      <c r="D583" s="248">
        <f t="shared" ref="D583:T583" si="97">SUM(D584:D590)</f>
        <v>58</v>
      </c>
      <c r="E583" s="248">
        <f t="shared" si="97"/>
        <v>0</v>
      </c>
      <c r="F583" s="248">
        <f t="shared" si="97"/>
        <v>1</v>
      </c>
      <c r="G583" s="248">
        <f t="shared" si="97"/>
        <v>0</v>
      </c>
      <c r="H583" s="248">
        <f t="shared" si="97"/>
        <v>0</v>
      </c>
      <c r="I583" s="248">
        <f t="shared" si="97"/>
        <v>8</v>
      </c>
      <c r="J583" s="248">
        <f t="shared" si="97"/>
        <v>85</v>
      </c>
      <c r="K583" s="248">
        <f t="shared" si="97"/>
        <v>1</v>
      </c>
      <c r="L583" s="248">
        <f t="shared" si="97"/>
        <v>1</v>
      </c>
      <c r="M583" s="248">
        <f t="shared" si="97"/>
        <v>4</v>
      </c>
      <c r="N583" s="248">
        <f t="shared" si="97"/>
        <v>0</v>
      </c>
      <c r="O583" s="248">
        <f t="shared" si="97"/>
        <v>7</v>
      </c>
      <c r="P583" s="249">
        <f t="shared" si="93"/>
        <v>67</v>
      </c>
      <c r="Q583" s="249">
        <f t="shared" si="94"/>
        <v>98</v>
      </c>
      <c r="R583" s="249">
        <f t="shared" si="96"/>
        <v>165</v>
      </c>
      <c r="S583" s="249">
        <f t="shared" si="97"/>
        <v>0</v>
      </c>
      <c r="T583" s="249">
        <f t="shared" si="97"/>
        <v>0</v>
      </c>
      <c r="U583" s="249">
        <f t="shared" si="95"/>
        <v>0</v>
      </c>
    </row>
    <row r="584" spans="1:21" hidden="1" outlineLevel="1">
      <c r="A584" s="683" t="s">
        <v>761</v>
      </c>
      <c r="B584" s="690" t="s">
        <v>762</v>
      </c>
      <c r="C584" s="469" t="s">
        <v>763</v>
      </c>
      <c r="D584" s="399">
        <v>0</v>
      </c>
      <c r="E584" s="399">
        <v>0</v>
      </c>
      <c r="F584" s="399">
        <v>0</v>
      </c>
      <c r="G584" s="399">
        <v>0</v>
      </c>
      <c r="H584" s="399">
        <v>0</v>
      </c>
      <c r="I584" s="399">
        <v>0</v>
      </c>
      <c r="J584" s="399">
        <v>1</v>
      </c>
      <c r="K584" s="399">
        <v>0</v>
      </c>
      <c r="L584" s="399">
        <v>1</v>
      </c>
      <c r="M584" s="399">
        <v>0</v>
      </c>
      <c r="N584" s="399">
        <v>0</v>
      </c>
      <c r="O584" s="399">
        <v>0</v>
      </c>
      <c r="P584" s="394">
        <f t="shared" si="93"/>
        <v>0</v>
      </c>
      <c r="Q584" s="395">
        <f t="shared" si="94"/>
        <v>2</v>
      </c>
      <c r="R584" s="394">
        <f t="shared" si="96"/>
        <v>2</v>
      </c>
      <c r="S584" s="400">
        <v>0</v>
      </c>
      <c r="T584" s="400">
        <v>0</v>
      </c>
      <c r="U584" s="397">
        <f t="shared" si="95"/>
        <v>0</v>
      </c>
    </row>
    <row r="585" spans="1:21" hidden="1" outlineLevel="1">
      <c r="A585" s="683"/>
      <c r="B585" s="690"/>
      <c r="C585" s="469" t="s">
        <v>764</v>
      </c>
      <c r="D585" s="398">
        <v>37</v>
      </c>
      <c r="E585" s="399">
        <v>0</v>
      </c>
      <c r="F585" s="399">
        <v>1</v>
      </c>
      <c r="G585" s="399">
        <v>0</v>
      </c>
      <c r="H585" s="399">
        <v>0</v>
      </c>
      <c r="I585" s="398">
        <v>2</v>
      </c>
      <c r="J585" s="398">
        <v>51</v>
      </c>
      <c r="K585" s="399">
        <v>1</v>
      </c>
      <c r="L585" s="398">
        <v>0</v>
      </c>
      <c r="M585" s="399">
        <v>2</v>
      </c>
      <c r="N585" s="399">
        <v>0</v>
      </c>
      <c r="O585" s="398">
        <v>4</v>
      </c>
      <c r="P585" s="394">
        <f t="shared" si="93"/>
        <v>40</v>
      </c>
      <c r="Q585" s="395">
        <f t="shared" si="94"/>
        <v>58</v>
      </c>
      <c r="R585" s="394">
        <f t="shared" si="96"/>
        <v>98</v>
      </c>
      <c r="S585" s="400">
        <v>0</v>
      </c>
      <c r="T585" s="400">
        <v>0</v>
      </c>
      <c r="U585" s="397">
        <f t="shared" si="95"/>
        <v>0</v>
      </c>
    </row>
    <row r="586" spans="1:21" ht="33.75" hidden="1" outlineLevel="1">
      <c r="A586" s="683"/>
      <c r="B586" s="469" t="s">
        <v>765</v>
      </c>
      <c r="C586" s="469" t="s">
        <v>766</v>
      </c>
      <c r="D586" s="398">
        <v>1</v>
      </c>
      <c r="E586" s="399">
        <v>0</v>
      </c>
      <c r="F586" s="399">
        <v>0</v>
      </c>
      <c r="G586" s="399">
        <v>0</v>
      </c>
      <c r="H586" s="399">
        <v>0</v>
      </c>
      <c r="I586" s="398">
        <v>3</v>
      </c>
      <c r="J586" s="398">
        <v>2</v>
      </c>
      <c r="K586" s="399">
        <v>0</v>
      </c>
      <c r="L586" s="399">
        <v>0</v>
      </c>
      <c r="M586" s="398">
        <v>2</v>
      </c>
      <c r="N586" s="399">
        <v>0</v>
      </c>
      <c r="O586" s="399">
        <v>1</v>
      </c>
      <c r="P586" s="394">
        <f t="shared" si="93"/>
        <v>4</v>
      </c>
      <c r="Q586" s="395">
        <f t="shared" si="94"/>
        <v>5</v>
      </c>
      <c r="R586" s="394">
        <f t="shared" si="96"/>
        <v>9</v>
      </c>
      <c r="S586" s="400">
        <v>0</v>
      </c>
      <c r="T586" s="400">
        <v>0</v>
      </c>
      <c r="U586" s="397">
        <f t="shared" si="95"/>
        <v>0</v>
      </c>
    </row>
    <row r="587" spans="1:21" ht="22.5" hidden="1" outlineLevel="1">
      <c r="A587" s="683"/>
      <c r="B587" s="469" t="s">
        <v>767</v>
      </c>
      <c r="C587" s="469" t="s">
        <v>768</v>
      </c>
      <c r="D587" s="399">
        <v>0</v>
      </c>
      <c r="E587" s="399">
        <v>0</v>
      </c>
      <c r="F587" s="399">
        <v>0</v>
      </c>
      <c r="G587" s="399">
        <v>0</v>
      </c>
      <c r="H587" s="399">
        <v>0</v>
      </c>
      <c r="I587" s="399">
        <v>0</v>
      </c>
      <c r="J587" s="399">
        <v>1</v>
      </c>
      <c r="K587" s="399">
        <v>0</v>
      </c>
      <c r="L587" s="399">
        <v>0</v>
      </c>
      <c r="M587" s="399">
        <v>0</v>
      </c>
      <c r="N587" s="399">
        <v>0</v>
      </c>
      <c r="O587" s="399">
        <v>0</v>
      </c>
      <c r="P587" s="394">
        <f t="shared" si="93"/>
        <v>0</v>
      </c>
      <c r="Q587" s="395">
        <f t="shared" si="94"/>
        <v>1</v>
      </c>
      <c r="R587" s="394">
        <f t="shared" si="96"/>
        <v>1</v>
      </c>
      <c r="S587" s="400">
        <v>0</v>
      </c>
      <c r="T587" s="400">
        <v>0</v>
      </c>
      <c r="U587" s="397">
        <f t="shared" si="95"/>
        <v>0</v>
      </c>
    </row>
    <row r="588" spans="1:21" hidden="1" outlineLevel="1">
      <c r="A588" s="683"/>
      <c r="B588" s="690" t="s">
        <v>769</v>
      </c>
      <c r="C588" s="469" t="s">
        <v>770</v>
      </c>
      <c r="D588" s="399">
        <v>2</v>
      </c>
      <c r="E588" s="399">
        <v>0</v>
      </c>
      <c r="F588" s="399">
        <v>0</v>
      </c>
      <c r="G588" s="399">
        <v>0</v>
      </c>
      <c r="H588" s="399">
        <v>0</v>
      </c>
      <c r="I588" s="398">
        <v>0</v>
      </c>
      <c r="J588" s="399">
        <v>0</v>
      </c>
      <c r="K588" s="399">
        <v>0</v>
      </c>
      <c r="L588" s="399">
        <v>0</v>
      </c>
      <c r="M588" s="399">
        <v>0</v>
      </c>
      <c r="N588" s="399">
        <v>0</v>
      </c>
      <c r="O588" s="399">
        <v>0</v>
      </c>
      <c r="P588" s="394">
        <f t="shared" si="93"/>
        <v>2</v>
      </c>
      <c r="Q588" s="395">
        <f t="shared" si="94"/>
        <v>0</v>
      </c>
      <c r="R588" s="394">
        <f t="shared" si="96"/>
        <v>2</v>
      </c>
      <c r="S588" s="400">
        <v>0</v>
      </c>
      <c r="T588" s="400">
        <v>0</v>
      </c>
      <c r="U588" s="397">
        <f t="shared" si="95"/>
        <v>0</v>
      </c>
    </row>
    <row r="589" spans="1:21" hidden="1" outlineLevel="1">
      <c r="A589" s="683"/>
      <c r="B589" s="690"/>
      <c r="C589" s="469" t="s">
        <v>771</v>
      </c>
      <c r="D589" s="398">
        <v>16</v>
      </c>
      <c r="E589" s="399">
        <v>0</v>
      </c>
      <c r="F589" s="399">
        <v>0</v>
      </c>
      <c r="G589" s="398">
        <v>0</v>
      </c>
      <c r="H589" s="399">
        <v>0</v>
      </c>
      <c r="I589" s="398">
        <v>3</v>
      </c>
      <c r="J589" s="398">
        <v>29</v>
      </c>
      <c r="K589" s="399">
        <v>0</v>
      </c>
      <c r="L589" s="399">
        <v>0</v>
      </c>
      <c r="M589" s="399">
        <v>0</v>
      </c>
      <c r="N589" s="398">
        <v>0</v>
      </c>
      <c r="O589" s="398">
        <v>2</v>
      </c>
      <c r="P589" s="394">
        <f t="shared" si="93"/>
        <v>19</v>
      </c>
      <c r="Q589" s="395">
        <f t="shared" si="94"/>
        <v>31</v>
      </c>
      <c r="R589" s="394">
        <f t="shared" si="96"/>
        <v>50</v>
      </c>
      <c r="S589" s="400">
        <v>0</v>
      </c>
      <c r="T589" s="400">
        <v>0</v>
      </c>
      <c r="U589" s="397">
        <f t="shared" si="95"/>
        <v>0</v>
      </c>
    </row>
    <row r="590" spans="1:21" ht="33.75" hidden="1" outlineLevel="1">
      <c r="A590" s="683"/>
      <c r="B590" s="690"/>
      <c r="C590" s="469" t="s">
        <v>772</v>
      </c>
      <c r="D590" s="398">
        <v>2</v>
      </c>
      <c r="E590" s="399">
        <v>0</v>
      </c>
      <c r="F590" s="399">
        <v>0</v>
      </c>
      <c r="G590" s="399">
        <v>0</v>
      </c>
      <c r="H590" s="399">
        <v>0</v>
      </c>
      <c r="I590" s="399">
        <v>0</v>
      </c>
      <c r="J590" s="399">
        <v>1</v>
      </c>
      <c r="K590" s="399">
        <v>0</v>
      </c>
      <c r="L590" s="399">
        <v>0</v>
      </c>
      <c r="M590" s="399">
        <v>0</v>
      </c>
      <c r="N590" s="399">
        <v>0</v>
      </c>
      <c r="O590" s="399">
        <v>0</v>
      </c>
      <c r="P590" s="394">
        <f t="shared" si="93"/>
        <v>2</v>
      </c>
      <c r="Q590" s="395">
        <f t="shared" si="94"/>
        <v>1</v>
      </c>
      <c r="R590" s="394">
        <f t="shared" si="96"/>
        <v>3</v>
      </c>
      <c r="S590" s="400">
        <v>0</v>
      </c>
      <c r="T590" s="400">
        <v>0</v>
      </c>
      <c r="U590" s="397">
        <f t="shared" si="95"/>
        <v>0</v>
      </c>
    </row>
    <row r="591" spans="1:21" ht="14.1" customHeight="1" collapsed="1">
      <c r="A591" s="682" t="s">
        <v>3221</v>
      </c>
      <c r="B591" s="682"/>
      <c r="C591" s="682"/>
      <c r="D591" s="248">
        <f t="shared" ref="D591:T591" si="98">SUM(D592:D595)</f>
        <v>11</v>
      </c>
      <c r="E591" s="248">
        <f t="shared" si="98"/>
        <v>0</v>
      </c>
      <c r="F591" s="248">
        <f t="shared" si="98"/>
        <v>0</v>
      </c>
      <c r="G591" s="248">
        <f t="shared" si="98"/>
        <v>0</v>
      </c>
      <c r="H591" s="248">
        <f t="shared" si="98"/>
        <v>0</v>
      </c>
      <c r="I591" s="248">
        <f t="shared" si="98"/>
        <v>0</v>
      </c>
      <c r="J591" s="248">
        <f t="shared" si="98"/>
        <v>19</v>
      </c>
      <c r="K591" s="248">
        <f t="shared" si="98"/>
        <v>2</v>
      </c>
      <c r="L591" s="248">
        <f t="shared" si="98"/>
        <v>0</v>
      </c>
      <c r="M591" s="248">
        <f t="shared" si="98"/>
        <v>0</v>
      </c>
      <c r="N591" s="248">
        <f t="shared" si="98"/>
        <v>0</v>
      </c>
      <c r="O591" s="248">
        <f t="shared" si="98"/>
        <v>2</v>
      </c>
      <c r="P591" s="249">
        <f t="shared" si="93"/>
        <v>11</v>
      </c>
      <c r="Q591" s="249">
        <f t="shared" si="94"/>
        <v>23</v>
      </c>
      <c r="R591" s="249">
        <f t="shared" si="96"/>
        <v>34</v>
      </c>
      <c r="S591" s="249">
        <f t="shared" si="98"/>
        <v>0</v>
      </c>
      <c r="T591" s="249">
        <f t="shared" si="98"/>
        <v>0</v>
      </c>
      <c r="U591" s="249">
        <f t="shared" si="95"/>
        <v>0</v>
      </c>
    </row>
    <row r="592" spans="1:21" hidden="1" outlineLevel="1">
      <c r="A592" s="683" t="s">
        <v>773</v>
      </c>
      <c r="B592" s="690" t="s">
        <v>774</v>
      </c>
      <c r="C592" s="469" t="s">
        <v>775</v>
      </c>
      <c r="D592" s="398">
        <v>7</v>
      </c>
      <c r="E592" s="399">
        <v>0</v>
      </c>
      <c r="F592" s="399">
        <v>0</v>
      </c>
      <c r="G592" s="399">
        <v>0</v>
      </c>
      <c r="H592" s="399">
        <v>0</v>
      </c>
      <c r="I592" s="398">
        <v>0</v>
      </c>
      <c r="J592" s="398">
        <v>10</v>
      </c>
      <c r="K592" s="399">
        <v>1</v>
      </c>
      <c r="L592" s="399">
        <v>0</v>
      </c>
      <c r="M592" s="399">
        <v>0</v>
      </c>
      <c r="N592" s="399">
        <v>0</v>
      </c>
      <c r="O592" s="398">
        <v>2</v>
      </c>
      <c r="P592" s="394">
        <f t="shared" si="93"/>
        <v>7</v>
      </c>
      <c r="Q592" s="395">
        <f t="shared" si="94"/>
        <v>13</v>
      </c>
      <c r="R592" s="394">
        <f t="shared" si="96"/>
        <v>20</v>
      </c>
      <c r="S592" s="400">
        <v>0</v>
      </c>
      <c r="T592" s="400">
        <v>0</v>
      </c>
      <c r="U592" s="397">
        <f t="shared" si="95"/>
        <v>0</v>
      </c>
    </row>
    <row r="593" spans="1:21" hidden="1" outlineLevel="1">
      <c r="A593" s="683"/>
      <c r="B593" s="690"/>
      <c r="C593" s="469" t="s">
        <v>776</v>
      </c>
      <c r="D593" s="398">
        <v>1</v>
      </c>
      <c r="E593" s="399">
        <v>0</v>
      </c>
      <c r="F593" s="399">
        <v>0</v>
      </c>
      <c r="G593" s="399">
        <v>0</v>
      </c>
      <c r="H593" s="399">
        <v>0</v>
      </c>
      <c r="I593" s="399">
        <v>0</v>
      </c>
      <c r="J593" s="399">
        <v>9</v>
      </c>
      <c r="K593" s="399">
        <v>1</v>
      </c>
      <c r="L593" s="399">
        <v>0</v>
      </c>
      <c r="M593" s="399">
        <v>0</v>
      </c>
      <c r="N593" s="399">
        <v>0</v>
      </c>
      <c r="O593" s="398">
        <v>0</v>
      </c>
      <c r="P593" s="394">
        <f t="shared" si="93"/>
        <v>1</v>
      </c>
      <c r="Q593" s="395">
        <f t="shared" si="94"/>
        <v>10</v>
      </c>
      <c r="R593" s="394">
        <f t="shared" si="96"/>
        <v>11</v>
      </c>
      <c r="S593" s="400">
        <v>0</v>
      </c>
      <c r="T593" s="400">
        <v>0</v>
      </c>
      <c r="U593" s="397">
        <f t="shared" si="95"/>
        <v>0</v>
      </c>
    </row>
    <row r="594" spans="1:21" hidden="1" outlineLevel="1">
      <c r="A594" s="683"/>
      <c r="B594" s="469" t="s">
        <v>777</v>
      </c>
      <c r="C594" s="469" t="s">
        <v>778</v>
      </c>
      <c r="D594" s="398">
        <v>3</v>
      </c>
      <c r="E594" s="399">
        <v>0</v>
      </c>
      <c r="F594" s="399">
        <v>0</v>
      </c>
      <c r="G594" s="399">
        <v>0</v>
      </c>
      <c r="H594" s="399">
        <v>0</v>
      </c>
      <c r="I594" s="399">
        <v>0</v>
      </c>
      <c r="J594" s="398">
        <v>0</v>
      </c>
      <c r="K594" s="399">
        <v>0</v>
      </c>
      <c r="L594" s="399">
        <v>0</v>
      </c>
      <c r="M594" s="399">
        <v>0</v>
      </c>
      <c r="N594" s="399">
        <v>0</v>
      </c>
      <c r="O594" s="399">
        <v>0</v>
      </c>
      <c r="P594" s="394">
        <f t="shared" si="93"/>
        <v>3</v>
      </c>
      <c r="Q594" s="395">
        <f t="shared" si="94"/>
        <v>0</v>
      </c>
      <c r="R594" s="394">
        <f t="shared" si="96"/>
        <v>3</v>
      </c>
      <c r="S594" s="400">
        <v>0</v>
      </c>
      <c r="T594" s="400">
        <v>0</v>
      </c>
      <c r="U594" s="397">
        <f t="shared" si="95"/>
        <v>0</v>
      </c>
    </row>
    <row r="595" spans="1:21" hidden="1" outlineLevel="1">
      <c r="A595" s="683"/>
      <c r="B595" s="469" t="s">
        <v>779</v>
      </c>
      <c r="C595" s="469" t="s">
        <v>780</v>
      </c>
      <c r="D595" s="399">
        <v>0</v>
      </c>
      <c r="E595" s="399">
        <v>0</v>
      </c>
      <c r="F595" s="399">
        <v>0</v>
      </c>
      <c r="G595" s="399">
        <v>0</v>
      </c>
      <c r="H595" s="399">
        <v>0</v>
      </c>
      <c r="I595" s="399">
        <v>0</v>
      </c>
      <c r="J595" s="399">
        <v>0</v>
      </c>
      <c r="K595" s="399">
        <v>0</v>
      </c>
      <c r="L595" s="399">
        <v>0</v>
      </c>
      <c r="M595" s="399">
        <v>0</v>
      </c>
      <c r="N595" s="399">
        <v>0</v>
      </c>
      <c r="O595" s="399">
        <v>0</v>
      </c>
      <c r="P595" s="394">
        <f t="shared" si="93"/>
        <v>0</v>
      </c>
      <c r="Q595" s="395">
        <f t="shared" si="94"/>
        <v>0</v>
      </c>
      <c r="R595" s="394">
        <f t="shared" si="96"/>
        <v>0</v>
      </c>
      <c r="S595" s="400">
        <v>0</v>
      </c>
      <c r="T595" s="400">
        <v>0</v>
      </c>
      <c r="U595" s="397">
        <f t="shared" si="95"/>
        <v>0</v>
      </c>
    </row>
    <row r="596" spans="1:21" ht="14.1" customHeight="1" collapsed="1">
      <c r="A596" s="682" t="s">
        <v>781</v>
      </c>
      <c r="B596" s="682"/>
      <c r="C596" s="682"/>
      <c r="D596" s="248">
        <f t="shared" ref="D596:T596" si="99">SUM(D597:D603)</f>
        <v>11</v>
      </c>
      <c r="E596" s="248">
        <f t="shared" si="99"/>
        <v>0</v>
      </c>
      <c r="F596" s="248">
        <f t="shared" si="99"/>
        <v>0</v>
      </c>
      <c r="G596" s="248">
        <f t="shared" si="99"/>
        <v>0</v>
      </c>
      <c r="H596" s="248">
        <f t="shared" si="99"/>
        <v>0</v>
      </c>
      <c r="I596" s="248">
        <f t="shared" si="99"/>
        <v>0</v>
      </c>
      <c r="J596" s="248">
        <f t="shared" si="99"/>
        <v>13</v>
      </c>
      <c r="K596" s="248">
        <f t="shared" si="99"/>
        <v>0</v>
      </c>
      <c r="L596" s="248">
        <f t="shared" si="99"/>
        <v>0</v>
      </c>
      <c r="M596" s="248">
        <f t="shared" si="99"/>
        <v>0</v>
      </c>
      <c r="N596" s="248">
        <f t="shared" si="99"/>
        <v>0</v>
      </c>
      <c r="O596" s="248">
        <f t="shared" si="99"/>
        <v>2</v>
      </c>
      <c r="P596" s="249">
        <f t="shared" si="93"/>
        <v>11</v>
      </c>
      <c r="Q596" s="249">
        <f t="shared" si="94"/>
        <v>15</v>
      </c>
      <c r="R596" s="249">
        <f t="shared" si="96"/>
        <v>26</v>
      </c>
      <c r="S596" s="249">
        <f t="shared" si="99"/>
        <v>0</v>
      </c>
      <c r="T596" s="249">
        <f t="shared" si="99"/>
        <v>0</v>
      </c>
      <c r="U596" s="249">
        <f t="shared" si="95"/>
        <v>0</v>
      </c>
    </row>
    <row r="597" spans="1:21" hidden="1" outlineLevel="1">
      <c r="A597" s="683" t="s">
        <v>781</v>
      </c>
      <c r="B597" s="690" t="s">
        <v>782</v>
      </c>
      <c r="C597" s="469" t="s">
        <v>783</v>
      </c>
      <c r="D597" s="399">
        <v>0</v>
      </c>
      <c r="E597" s="399">
        <v>0</v>
      </c>
      <c r="F597" s="399">
        <v>0</v>
      </c>
      <c r="G597" s="399">
        <v>0</v>
      </c>
      <c r="H597" s="399">
        <v>0</v>
      </c>
      <c r="I597" s="399">
        <v>0</v>
      </c>
      <c r="J597" s="399">
        <v>1</v>
      </c>
      <c r="K597" s="399">
        <v>0</v>
      </c>
      <c r="L597" s="399">
        <v>0</v>
      </c>
      <c r="M597" s="399">
        <v>0</v>
      </c>
      <c r="N597" s="399">
        <v>0</v>
      </c>
      <c r="O597" s="399">
        <v>0</v>
      </c>
      <c r="P597" s="394">
        <f t="shared" si="93"/>
        <v>0</v>
      </c>
      <c r="Q597" s="395">
        <f t="shared" si="94"/>
        <v>1</v>
      </c>
      <c r="R597" s="394">
        <f t="shared" si="96"/>
        <v>1</v>
      </c>
      <c r="S597" s="400">
        <v>0</v>
      </c>
      <c r="T597" s="400">
        <v>0</v>
      </c>
      <c r="U597" s="397">
        <f t="shared" si="95"/>
        <v>0</v>
      </c>
    </row>
    <row r="598" spans="1:21" ht="22.5" hidden="1" outlineLevel="1">
      <c r="A598" s="683"/>
      <c r="B598" s="690"/>
      <c r="C598" s="469" t="s">
        <v>784</v>
      </c>
      <c r="D598" s="398">
        <v>2</v>
      </c>
      <c r="E598" s="399">
        <v>0</v>
      </c>
      <c r="F598" s="399">
        <v>0</v>
      </c>
      <c r="G598" s="399">
        <v>0</v>
      </c>
      <c r="H598" s="399">
        <v>0</v>
      </c>
      <c r="I598" s="398">
        <v>0</v>
      </c>
      <c r="J598" s="398">
        <v>0</v>
      </c>
      <c r="K598" s="399">
        <v>0</v>
      </c>
      <c r="L598" s="399">
        <v>0</v>
      </c>
      <c r="M598" s="399">
        <v>0</v>
      </c>
      <c r="N598" s="399">
        <v>0</v>
      </c>
      <c r="O598" s="399">
        <v>0</v>
      </c>
      <c r="P598" s="394">
        <f t="shared" si="93"/>
        <v>2</v>
      </c>
      <c r="Q598" s="395">
        <f t="shared" si="94"/>
        <v>0</v>
      </c>
      <c r="R598" s="394">
        <f t="shared" si="96"/>
        <v>2</v>
      </c>
      <c r="S598" s="400">
        <v>0</v>
      </c>
      <c r="T598" s="400">
        <v>0</v>
      </c>
      <c r="U598" s="397">
        <f t="shared" si="95"/>
        <v>0</v>
      </c>
    </row>
    <row r="599" spans="1:21" ht="33.75" hidden="1" outlineLevel="1">
      <c r="A599" s="683"/>
      <c r="B599" s="690"/>
      <c r="C599" s="469" t="s">
        <v>785</v>
      </c>
      <c r="D599" s="399">
        <v>3</v>
      </c>
      <c r="E599" s="399">
        <v>0</v>
      </c>
      <c r="F599" s="399">
        <v>0</v>
      </c>
      <c r="G599" s="399">
        <v>0</v>
      </c>
      <c r="H599" s="399">
        <v>0</v>
      </c>
      <c r="I599" s="399">
        <v>0</v>
      </c>
      <c r="J599" s="398">
        <v>1</v>
      </c>
      <c r="K599" s="399">
        <v>0</v>
      </c>
      <c r="L599" s="399">
        <v>0</v>
      </c>
      <c r="M599" s="399">
        <v>0</v>
      </c>
      <c r="N599" s="399">
        <v>0</v>
      </c>
      <c r="O599" s="399">
        <v>1</v>
      </c>
      <c r="P599" s="394">
        <f t="shared" si="93"/>
        <v>3</v>
      </c>
      <c r="Q599" s="395">
        <f t="shared" si="94"/>
        <v>2</v>
      </c>
      <c r="R599" s="394">
        <f t="shared" si="96"/>
        <v>5</v>
      </c>
      <c r="S599" s="400">
        <v>0</v>
      </c>
      <c r="T599" s="400">
        <v>0</v>
      </c>
      <c r="U599" s="397">
        <f t="shared" si="95"/>
        <v>0</v>
      </c>
    </row>
    <row r="600" spans="1:21" hidden="1" outlineLevel="1">
      <c r="A600" s="683"/>
      <c r="B600" s="690" t="s">
        <v>786</v>
      </c>
      <c r="C600" s="469" t="s">
        <v>787</v>
      </c>
      <c r="D600" s="399">
        <v>0</v>
      </c>
      <c r="E600" s="399">
        <v>0</v>
      </c>
      <c r="F600" s="399">
        <v>0</v>
      </c>
      <c r="G600" s="399">
        <v>0</v>
      </c>
      <c r="H600" s="399">
        <v>0</v>
      </c>
      <c r="I600" s="398">
        <v>0</v>
      </c>
      <c r="J600" s="399">
        <v>0</v>
      </c>
      <c r="K600" s="399">
        <v>0</v>
      </c>
      <c r="L600" s="399">
        <v>0</v>
      </c>
      <c r="M600" s="399">
        <v>0</v>
      </c>
      <c r="N600" s="399">
        <v>0</v>
      </c>
      <c r="O600" s="399">
        <v>0</v>
      </c>
      <c r="P600" s="394">
        <f t="shared" si="93"/>
        <v>0</v>
      </c>
      <c r="Q600" s="395">
        <f t="shared" si="94"/>
        <v>0</v>
      </c>
      <c r="R600" s="394">
        <f t="shared" si="96"/>
        <v>0</v>
      </c>
      <c r="S600" s="400">
        <v>0</v>
      </c>
      <c r="T600" s="400">
        <v>0</v>
      </c>
      <c r="U600" s="397">
        <f t="shared" si="95"/>
        <v>0</v>
      </c>
    </row>
    <row r="601" spans="1:21" ht="22.5" hidden="1" outlineLevel="1">
      <c r="A601" s="683"/>
      <c r="B601" s="690"/>
      <c r="C601" s="469" t="s">
        <v>788</v>
      </c>
      <c r="D601" s="398">
        <v>6</v>
      </c>
      <c r="E601" s="399">
        <v>0</v>
      </c>
      <c r="F601" s="399">
        <v>0</v>
      </c>
      <c r="G601" s="399">
        <v>0</v>
      </c>
      <c r="H601" s="399">
        <v>0</v>
      </c>
      <c r="I601" s="398">
        <v>0</v>
      </c>
      <c r="J601" s="398">
        <v>11</v>
      </c>
      <c r="K601" s="399">
        <v>0</v>
      </c>
      <c r="L601" s="399">
        <v>0</v>
      </c>
      <c r="M601" s="399">
        <v>0</v>
      </c>
      <c r="N601" s="399">
        <v>0</v>
      </c>
      <c r="O601" s="398">
        <v>1</v>
      </c>
      <c r="P601" s="394">
        <f t="shared" si="93"/>
        <v>6</v>
      </c>
      <c r="Q601" s="395">
        <f t="shared" si="94"/>
        <v>12</v>
      </c>
      <c r="R601" s="394">
        <f t="shared" si="96"/>
        <v>18</v>
      </c>
      <c r="S601" s="400">
        <v>0</v>
      </c>
      <c r="T601" s="400">
        <v>0</v>
      </c>
      <c r="U601" s="397">
        <f t="shared" si="95"/>
        <v>0</v>
      </c>
    </row>
    <row r="602" spans="1:21" ht="22.5" hidden="1" outlineLevel="1">
      <c r="A602" s="683"/>
      <c r="B602" s="690"/>
      <c r="C602" s="469" t="s">
        <v>789</v>
      </c>
      <c r="D602" s="399">
        <v>0</v>
      </c>
      <c r="E602" s="399">
        <v>0</v>
      </c>
      <c r="F602" s="399">
        <v>0</v>
      </c>
      <c r="G602" s="399">
        <v>0</v>
      </c>
      <c r="H602" s="399">
        <v>0</v>
      </c>
      <c r="I602" s="399">
        <v>0</v>
      </c>
      <c r="J602" s="399">
        <v>0</v>
      </c>
      <c r="K602" s="399">
        <v>0</v>
      </c>
      <c r="L602" s="399">
        <v>0</v>
      </c>
      <c r="M602" s="399">
        <v>0</v>
      </c>
      <c r="N602" s="399">
        <v>0</v>
      </c>
      <c r="O602" s="399">
        <v>0</v>
      </c>
      <c r="P602" s="394">
        <f t="shared" si="93"/>
        <v>0</v>
      </c>
      <c r="Q602" s="395">
        <f t="shared" si="94"/>
        <v>0</v>
      </c>
      <c r="R602" s="394">
        <f t="shared" si="96"/>
        <v>0</v>
      </c>
      <c r="S602" s="400">
        <v>0</v>
      </c>
      <c r="T602" s="400">
        <v>0</v>
      </c>
      <c r="U602" s="397">
        <f t="shared" si="95"/>
        <v>0</v>
      </c>
    </row>
    <row r="603" spans="1:21" ht="22.5" hidden="1" outlineLevel="1">
      <c r="A603" s="683"/>
      <c r="B603" s="469" t="s">
        <v>790</v>
      </c>
      <c r="C603" s="469" t="s">
        <v>791</v>
      </c>
      <c r="D603" s="399">
        <v>0</v>
      </c>
      <c r="E603" s="399">
        <v>0</v>
      </c>
      <c r="F603" s="399">
        <v>0</v>
      </c>
      <c r="G603" s="399">
        <v>0</v>
      </c>
      <c r="H603" s="399">
        <v>0</v>
      </c>
      <c r="I603" s="399">
        <v>0</v>
      </c>
      <c r="J603" s="399">
        <v>0</v>
      </c>
      <c r="K603" s="399">
        <v>0</v>
      </c>
      <c r="L603" s="399">
        <v>0</v>
      </c>
      <c r="M603" s="399">
        <v>0</v>
      </c>
      <c r="N603" s="399">
        <v>0</v>
      </c>
      <c r="O603" s="399">
        <v>0</v>
      </c>
      <c r="P603" s="394">
        <f t="shared" si="93"/>
        <v>0</v>
      </c>
      <c r="Q603" s="395">
        <f t="shared" si="94"/>
        <v>0</v>
      </c>
      <c r="R603" s="394">
        <f t="shared" si="96"/>
        <v>0</v>
      </c>
      <c r="S603" s="400">
        <v>0</v>
      </c>
      <c r="T603" s="400">
        <v>0</v>
      </c>
      <c r="U603" s="397">
        <f t="shared" si="95"/>
        <v>0</v>
      </c>
    </row>
    <row r="604" spans="1:21" ht="14.1" customHeight="1" collapsed="1">
      <c r="A604" s="682" t="s">
        <v>792</v>
      </c>
      <c r="B604" s="682"/>
      <c r="C604" s="682"/>
      <c r="D604" s="248">
        <f t="shared" ref="D604:T604" si="100">SUM(D605:D608)</f>
        <v>62</v>
      </c>
      <c r="E604" s="248">
        <f t="shared" si="100"/>
        <v>2</v>
      </c>
      <c r="F604" s="248">
        <f t="shared" si="100"/>
        <v>6</v>
      </c>
      <c r="G604" s="248">
        <f t="shared" si="100"/>
        <v>6</v>
      </c>
      <c r="H604" s="248">
        <f t="shared" si="100"/>
        <v>1</v>
      </c>
      <c r="I604" s="248">
        <f t="shared" si="100"/>
        <v>54</v>
      </c>
      <c r="J604" s="248">
        <f t="shared" si="100"/>
        <v>16</v>
      </c>
      <c r="K604" s="248">
        <f t="shared" si="100"/>
        <v>0</v>
      </c>
      <c r="L604" s="248">
        <f t="shared" si="100"/>
        <v>0</v>
      </c>
      <c r="M604" s="248">
        <f t="shared" si="100"/>
        <v>2</v>
      </c>
      <c r="N604" s="248">
        <f t="shared" si="100"/>
        <v>0</v>
      </c>
      <c r="O604" s="248">
        <f t="shared" si="100"/>
        <v>6</v>
      </c>
      <c r="P604" s="249">
        <f t="shared" si="93"/>
        <v>131</v>
      </c>
      <c r="Q604" s="249">
        <f t="shared" si="94"/>
        <v>24</v>
      </c>
      <c r="R604" s="249">
        <f t="shared" si="96"/>
        <v>155</v>
      </c>
      <c r="S604" s="249">
        <f t="shared" si="100"/>
        <v>0</v>
      </c>
      <c r="T604" s="249">
        <f t="shared" si="100"/>
        <v>0</v>
      </c>
      <c r="U604" s="249">
        <f t="shared" si="95"/>
        <v>0</v>
      </c>
    </row>
    <row r="605" spans="1:21" ht="33.75" hidden="1" outlineLevel="1">
      <c r="A605" s="683" t="s">
        <v>792</v>
      </c>
      <c r="B605" s="469" t="s">
        <v>793</v>
      </c>
      <c r="C605" s="469" t="s">
        <v>794</v>
      </c>
      <c r="D605" s="398">
        <v>2</v>
      </c>
      <c r="E605" s="399">
        <v>0</v>
      </c>
      <c r="F605" s="399">
        <v>0</v>
      </c>
      <c r="G605" s="399">
        <v>0</v>
      </c>
      <c r="H605" s="399">
        <v>0</v>
      </c>
      <c r="I605" s="399">
        <v>0</v>
      </c>
      <c r="J605" s="399">
        <v>1</v>
      </c>
      <c r="K605" s="399">
        <v>0</v>
      </c>
      <c r="L605" s="399">
        <v>0</v>
      </c>
      <c r="M605" s="399">
        <v>0</v>
      </c>
      <c r="N605" s="399">
        <v>0</v>
      </c>
      <c r="O605" s="399">
        <v>0</v>
      </c>
      <c r="P605" s="394">
        <f t="shared" si="93"/>
        <v>2</v>
      </c>
      <c r="Q605" s="395">
        <f t="shared" si="94"/>
        <v>1</v>
      </c>
      <c r="R605" s="394">
        <f t="shared" si="96"/>
        <v>3</v>
      </c>
      <c r="S605" s="400">
        <v>0</v>
      </c>
      <c r="T605" s="400">
        <v>0</v>
      </c>
      <c r="U605" s="397">
        <f t="shared" si="95"/>
        <v>0</v>
      </c>
    </row>
    <row r="606" spans="1:21" ht="33.75" hidden="1" outlineLevel="1">
      <c r="A606" s="683"/>
      <c r="B606" s="469" t="s">
        <v>795</v>
      </c>
      <c r="C606" s="469" t="s">
        <v>796</v>
      </c>
      <c r="D606" s="399">
        <v>0</v>
      </c>
      <c r="E606" s="399">
        <v>0</v>
      </c>
      <c r="F606" s="399">
        <v>0</v>
      </c>
      <c r="G606" s="399">
        <v>0</v>
      </c>
      <c r="H606" s="399">
        <v>0</v>
      </c>
      <c r="I606" s="399">
        <v>0</v>
      </c>
      <c r="J606" s="399">
        <v>0</v>
      </c>
      <c r="K606" s="399">
        <v>0</v>
      </c>
      <c r="L606" s="399">
        <v>0</v>
      </c>
      <c r="M606" s="399">
        <v>0</v>
      </c>
      <c r="N606" s="399">
        <v>0</v>
      </c>
      <c r="O606" s="399">
        <v>0</v>
      </c>
      <c r="P606" s="394">
        <f t="shared" si="93"/>
        <v>0</v>
      </c>
      <c r="Q606" s="395">
        <f t="shared" si="94"/>
        <v>0</v>
      </c>
      <c r="R606" s="394">
        <f t="shared" si="96"/>
        <v>0</v>
      </c>
      <c r="S606" s="400">
        <v>0</v>
      </c>
      <c r="T606" s="400">
        <v>0</v>
      </c>
      <c r="U606" s="397">
        <f t="shared" si="95"/>
        <v>0</v>
      </c>
    </row>
    <row r="607" spans="1:21" hidden="1" outlineLevel="1">
      <c r="A607" s="683"/>
      <c r="B607" s="690" t="s">
        <v>797</v>
      </c>
      <c r="C607" s="469" t="s">
        <v>798</v>
      </c>
      <c r="D607" s="398">
        <v>10</v>
      </c>
      <c r="E607" s="399">
        <v>1</v>
      </c>
      <c r="F607" s="399">
        <v>0</v>
      </c>
      <c r="G607" s="399">
        <v>0</v>
      </c>
      <c r="H607" s="399">
        <v>0</v>
      </c>
      <c r="I607" s="398">
        <v>7</v>
      </c>
      <c r="J607" s="398">
        <v>2</v>
      </c>
      <c r="K607" s="399">
        <v>0</v>
      </c>
      <c r="L607" s="399">
        <v>0</v>
      </c>
      <c r="M607" s="399">
        <v>0</v>
      </c>
      <c r="N607" s="399">
        <v>0</v>
      </c>
      <c r="O607" s="398">
        <v>0</v>
      </c>
      <c r="P607" s="394">
        <f t="shared" si="93"/>
        <v>18</v>
      </c>
      <c r="Q607" s="395">
        <f t="shared" si="94"/>
        <v>2</v>
      </c>
      <c r="R607" s="394">
        <f t="shared" si="96"/>
        <v>20</v>
      </c>
      <c r="S607" s="400">
        <v>0</v>
      </c>
      <c r="T607" s="400">
        <v>0</v>
      </c>
      <c r="U607" s="397">
        <f t="shared" si="95"/>
        <v>0</v>
      </c>
    </row>
    <row r="608" spans="1:21" ht="22.5" hidden="1" outlineLevel="1">
      <c r="A608" s="683"/>
      <c r="B608" s="690"/>
      <c r="C608" s="469" t="s">
        <v>799</v>
      </c>
      <c r="D608" s="398">
        <v>50</v>
      </c>
      <c r="E608" s="399">
        <v>1</v>
      </c>
      <c r="F608" s="398">
        <v>6</v>
      </c>
      <c r="G608" s="398">
        <v>6</v>
      </c>
      <c r="H608" s="398">
        <v>1</v>
      </c>
      <c r="I608" s="398">
        <v>47</v>
      </c>
      <c r="J608" s="398">
        <v>13</v>
      </c>
      <c r="K608" s="399">
        <v>0</v>
      </c>
      <c r="L608" s="399">
        <v>0</v>
      </c>
      <c r="M608" s="399">
        <v>2</v>
      </c>
      <c r="N608" s="399">
        <v>0</v>
      </c>
      <c r="O608" s="398">
        <v>6</v>
      </c>
      <c r="P608" s="394">
        <f t="shared" si="93"/>
        <v>111</v>
      </c>
      <c r="Q608" s="395">
        <f t="shared" si="94"/>
        <v>21</v>
      </c>
      <c r="R608" s="394">
        <f t="shared" si="96"/>
        <v>132</v>
      </c>
      <c r="S608" s="400">
        <v>0</v>
      </c>
      <c r="T608" s="400">
        <v>0</v>
      </c>
      <c r="U608" s="397">
        <f t="shared" si="95"/>
        <v>0</v>
      </c>
    </row>
    <row r="609" spans="1:21" ht="14.1" customHeight="1" collapsed="1">
      <c r="A609" s="682" t="s">
        <v>800</v>
      </c>
      <c r="B609" s="682"/>
      <c r="C609" s="682"/>
      <c r="D609" s="248">
        <f t="shared" ref="D609:T609" si="101">SUM(D610:D612)</f>
        <v>11</v>
      </c>
      <c r="E609" s="248">
        <f t="shared" si="101"/>
        <v>0</v>
      </c>
      <c r="F609" s="248">
        <f t="shared" si="101"/>
        <v>0</v>
      </c>
      <c r="G609" s="248">
        <f t="shared" si="101"/>
        <v>1</v>
      </c>
      <c r="H609" s="248">
        <f t="shared" si="101"/>
        <v>0</v>
      </c>
      <c r="I609" s="248">
        <f t="shared" si="101"/>
        <v>9</v>
      </c>
      <c r="J609" s="248">
        <f t="shared" si="101"/>
        <v>12</v>
      </c>
      <c r="K609" s="248">
        <f t="shared" si="101"/>
        <v>0</v>
      </c>
      <c r="L609" s="248">
        <f t="shared" si="101"/>
        <v>0</v>
      </c>
      <c r="M609" s="248">
        <f t="shared" si="101"/>
        <v>0</v>
      </c>
      <c r="N609" s="248">
        <f t="shared" si="101"/>
        <v>0</v>
      </c>
      <c r="O609" s="248">
        <f t="shared" si="101"/>
        <v>3</v>
      </c>
      <c r="P609" s="249">
        <f t="shared" si="93"/>
        <v>21</v>
      </c>
      <c r="Q609" s="249">
        <f t="shared" si="94"/>
        <v>15</v>
      </c>
      <c r="R609" s="249">
        <f t="shared" si="96"/>
        <v>36</v>
      </c>
      <c r="S609" s="249">
        <f t="shared" si="101"/>
        <v>0</v>
      </c>
      <c r="T609" s="249">
        <f t="shared" si="101"/>
        <v>0</v>
      </c>
      <c r="U609" s="249">
        <f t="shared" si="95"/>
        <v>0</v>
      </c>
    </row>
    <row r="610" spans="1:21" hidden="1" outlineLevel="1">
      <c r="A610" s="683" t="s">
        <v>800</v>
      </c>
      <c r="B610" s="690" t="s">
        <v>801</v>
      </c>
      <c r="C610" s="469" t="s">
        <v>802</v>
      </c>
      <c r="D610" s="398">
        <v>1</v>
      </c>
      <c r="E610" s="399">
        <v>0</v>
      </c>
      <c r="F610" s="399">
        <v>0</v>
      </c>
      <c r="G610" s="399">
        <v>0</v>
      </c>
      <c r="H610" s="399">
        <v>0</v>
      </c>
      <c r="I610" s="399">
        <v>1</v>
      </c>
      <c r="J610" s="398">
        <v>6</v>
      </c>
      <c r="K610" s="399">
        <v>0</v>
      </c>
      <c r="L610" s="398">
        <v>0</v>
      </c>
      <c r="M610" s="399">
        <v>0</v>
      </c>
      <c r="N610" s="399">
        <v>0</v>
      </c>
      <c r="O610" s="398">
        <v>1</v>
      </c>
      <c r="P610" s="394">
        <f t="shared" si="93"/>
        <v>2</v>
      </c>
      <c r="Q610" s="395">
        <f t="shared" si="94"/>
        <v>7</v>
      </c>
      <c r="R610" s="394">
        <f t="shared" si="96"/>
        <v>9</v>
      </c>
      <c r="S610" s="400">
        <v>0</v>
      </c>
      <c r="T610" s="400">
        <v>0</v>
      </c>
      <c r="U610" s="397">
        <f t="shared" si="95"/>
        <v>0</v>
      </c>
    </row>
    <row r="611" spans="1:21" hidden="1" outlineLevel="1">
      <c r="A611" s="683"/>
      <c r="B611" s="690"/>
      <c r="C611" s="469" t="s">
        <v>803</v>
      </c>
      <c r="D611" s="399">
        <v>0</v>
      </c>
      <c r="E611" s="399">
        <v>0</v>
      </c>
      <c r="F611" s="399">
        <v>0</v>
      </c>
      <c r="G611" s="399">
        <v>0</v>
      </c>
      <c r="H611" s="399">
        <v>0</v>
      </c>
      <c r="I611" s="399">
        <v>0</v>
      </c>
      <c r="J611" s="398">
        <v>0</v>
      </c>
      <c r="K611" s="399">
        <v>0</v>
      </c>
      <c r="L611" s="399">
        <v>0</v>
      </c>
      <c r="M611" s="399">
        <v>0</v>
      </c>
      <c r="N611" s="399">
        <v>0</v>
      </c>
      <c r="O611" s="399">
        <v>0</v>
      </c>
      <c r="P611" s="394">
        <f t="shared" si="93"/>
        <v>0</v>
      </c>
      <c r="Q611" s="395">
        <f t="shared" si="94"/>
        <v>0</v>
      </c>
      <c r="R611" s="394">
        <f t="shared" si="96"/>
        <v>0</v>
      </c>
      <c r="S611" s="400">
        <v>0</v>
      </c>
      <c r="T611" s="400">
        <v>0</v>
      </c>
      <c r="U611" s="397">
        <f t="shared" si="95"/>
        <v>0</v>
      </c>
    </row>
    <row r="612" spans="1:21" ht="45" hidden="1" outlineLevel="1">
      <c r="A612" s="683"/>
      <c r="B612" s="469" t="s">
        <v>804</v>
      </c>
      <c r="C612" s="469" t="s">
        <v>805</v>
      </c>
      <c r="D612" s="398">
        <v>10</v>
      </c>
      <c r="E612" s="399">
        <v>0</v>
      </c>
      <c r="F612" s="398">
        <v>0</v>
      </c>
      <c r="G612" s="399">
        <v>1</v>
      </c>
      <c r="H612" s="399">
        <v>0</v>
      </c>
      <c r="I612" s="398">
        <v>8</v>
      </c>
      <c r="J612" s="398">
        <v>6</v>
      </c>
      <c r="K612" s="399">
        <v>0</v>
      </c>
      <c r="L612" s="399">
        <v>0</v>
      </c>
      <c r="M612" s="399">
        <v>0</v>
      </c>
      <c r="N612" s="399">
        <v>0</v>
      </c>
      <c r="O612" s="398">
        <v>2</v>
      </c>
      <c r="P612" s="394">
        <f t="shared" si="93"/>
        <v>19</v>
      </c>
      <c r="Q612" s="395">
        <f t="shared" si="94"/>
        <v>8</v>
      </c>
      <c r="R612" s="394">
        <f t="shared" si="96"/>
        <v>27</v>
      </c>
      <c r="S612" s="400">
        <v>0</v>
      </c>
      <c r="T612" s="400">
        <v>0</v>
      </c>
      <c r="U612" s="397">
        <f t="shared" si="95"/>
        <v>0</v>
      </c>
    </row>
    <row r="613" spans="1:21" ht="14.1" customHeight="1" collapsed="1">
      <c r="A613" s="682" t="s">
        <v>806</v>
      </c>
      <c r="B613" s="682"/>
      <c r="C613" s="682"/>
      <c r="D613" s="248">
        <f t="shared" ref="D613:T613" si="102">+D614+D615+D616</f>
        <v>392</v>
      </c>
      <c r="E613" s="248">
        <f t="shared" si="102"/>
        <v>7</v>
      </c>
      <c r="F613" s="248">
        <f t="shared" si="102"/>
        <v>10</v>
      </c>
      <c r="G613" s="248">
        <f t="shared" si="102"/>
        <v>18</v>
      </c>
      <c r="H613" s="248">
        <f t="shared" si="102"/>
        <v>1</v>
      </c>
      <c r="I613" s="248">
        <f t="shared" si="102"/>
        <v>155</v>
      </c>
      <c r="J613" s="248">
        <f t="shared" si="102"/>
        <v>163</v>
      </c>
      <c r="K613" s="248">
        <f t="shared" si="102"/>
        <v>2</v>
      </c>
      <c r="L613" s="248">
        <f t="shared" si="102"/>
        <v>4</v>
      </c>
      <c r="M613" s="248">
        <f t="shared" si="102"/>
        <v>1</v>
      </c>
      <c r="N613" s="248">
        <f t="shared" si="102"/>
        <v>2</v>
      </c>
      <c r="O613" s="248">
        <f t="shared" si="102"/>
        <v>29</v>
      </c>
      <c r="P613" s="249">
        <f t="shared" si="93"/>
        <v>583</v>
      </c>
      <c r="Q613" s="249">
        <f t="shared" si="94"/>
        <v>201</v>
      </c>
      <c r="R613" s="249">
        <f t="shared" si="96"/>
        <v>784</v>
      </c>
      <c r="S613" s="249">
        <f t="shared" si="102"/>
        <v>2</v>
      </c>
      <c r="T613" s="249">
        <f t="shared" si="102"/>
        <v>0</v>
      </c>
      <c r="U613" s="249">
        <f t="shared" si="95"/>
        <v>2</v>
      </c>
    </row>
    <row r="614" spans="1:21" ht="22.5" hidden="1" outlineLevel="1">
      <c r="A614" s="683" t="s">
        <v>806</v>
      </c>
      <c r="B614" s="469" t="s">
        <v>807</v>
      </c>
      <c r="C614" s="469" t="s">
        <v>808</v>
      </c>
      <c r="D614" s="398">
        <v>142</v>
      </c>
      <c r="E614" s="398">
        <v>0</v>
      </c>
      <c r="F614" s="398">
        <v>2</v>
      </c>
      <c r="G614" s="398">
        <v>8</v>
      </c>
      <c r="H614" s="398">
        <v>0</v>
      </c>
      <c r="I614" s="398">
        <v>71</v>
      </c>
      <c r="J614" s="398">
        <v>54</v>
      </c>
      <c r="K614" s="399">
        <v>0</v>
      </c>
      <c r="L614" s="399">
        <v>0</v>
      </c>
      <c r="M614" s="398">
        <v>1</v>
      </c>
      <c r="N614" s="398">
        <v>1</v>
      </c>
      <c r="O614" s="398">
        <v>10</v>
      </c>
      <c r="P614" s="394">
        <f t="shared" si="93"/>
        <v>223</v>
      </c>
      <c r="Q614" s="395">
        <f t="shared" si="94"/>
        <v>66</v>
      </c>
      <c r="R614" s="394">
        <f t="shared" si="96"/>
        <v>289</v>
      </c>
      <c r="S614" s="400">
        <v>0</v>
      </c>
      <c r="T614" s="400">
        <v>0</v>
      </c>
      <c r="U614" s="397">
        <f t="shared" si="95"/>
        <v>0</v>
      </c>
    </row>
    <row r="615" spans="1:21" hidden="1" outlineLevel="1">
      <c r="A615" s="683"/>
      <c r="B615" s="690" t="s">
        <v>809</v>
      </c>
      <c r="C615" s="469" t="s">
        <v>810</v>
      </c>
      <c r="D615" s="398">
        <v>10</v>
      </c>
      <c r="E615" s="399">
        <v>0</v>
      </c>
      <c r="F615" s="399">
        <v>1</v>
      </c>
      <c r="G615" s="399">
        <v>0</v>
      </c>
      <c r="H615" s="399">
        <v>0</v>
      </c>
      <c r="I615" s="398">
        <v>4</v>
      </c>
      <c r="J615" s="398">
        <v>8</v>
      </c>
      <c r="K615" s="399">
        <v>0</v>
      </c>
      <c r="L615" s="399">
        <v>0</v>
      </c>
      <c r="M615" s="399">
        <v>0</v>
      </c>
      <c r="N615" s="399">
        <v>0</v>
      </c>
      <c r="O615" s="399">
        <v>0</v>
      </c>
      <c r="P615" s="394">
        <f t="shared" si="93"/>
        <v>15</v>
      </c>
      <c r="Q615" s="395">
        <f t="shared" si="94"/>
        <v>8</v>
      </c>
      <c r="R615" s="394">
        <f t="shared" si="96"/>
        <v>23</v>
      </c>
      <c r="S615" s="400">
        <v>0</v>
      </c>
      <c r="T615" s="400">
        <v>0</v>
      </c>
      <c r="U615" s="397">
        <f t="shared" si="95"/>
        <v>0</v>
      </c>
    </row>
    <row r="616" spans="1:21" ht="22.5" hidden="1" outlineLevel="1">
      <c r="A616" s="683"/>
      <c r="B616" s="690"/>
      <c r="C616" s="469" t="s">
        <v>811</v>
      </c>
      <c r="D616" s="398">
        <v>240</v>
      </c>
      <c r="E616" s="398">
        <v>7</v>
      </c>
      <c r="F616" s="398">
        <v>7</v>
      </c>
      <c r="G616" s="398">
        <v>10</v>
      </c>
      <c r="H616" s="398">
        <v>1</v>
      </c>
      <c r="I616" s="398">
        <v>80</v>
      </c>
      <c r="J616" s="398">
        <v>101</v>
      </c>
      <c r="K616" s="399">
        <v>2</v>
      </c>
      <c r="L616" s="398">
        <v>4</v>
      </c>
      <c r="M616" s="398">
        <v>0</v>
      </c>
      <c r="N616" s="399">
        <v>1</v>
      </c>
      <c r="O616" s="398">
        <v>19</v>
      </c>
      <c r="P616" s="394">
        <f t="shared" si="93"/>
        <v>345</v>
      </c>
      <c r="Q616" s="395">
        <f t="shared" si="94"/>
        <v>127</v>
      </c>
      <c r="R616" s="394">
        <f t="shared" si="96"/>
        <v>472</v>
      </c>
      <c r="S616" s="400">
        <v>2</v>
      </c>
      <c r="T616" s="400">
        <v>0</v>
      </c>
      <c r="U616" s="397">
        <f t="shared" si="95"/>
        <v>2</v>
      </c>
    </row>
    <row r="617" spans="1:21" ht="14.1" customHeight="1" collapsed="1">
      <c r="A617" s="682" t="s">
        <v>812</v>
      </c>
      <c r="B617" s="682"/>
      <c r="C617" s="682"/>
      <c r="D617" s="248">
        <f t="shared" ref="D617:T617" si="103">+D618+D619+D620</f>
        <v>427</v>
      </c>
      <c r="E617" s="248">
        <f t="shared" si="103"/>
        <v>9</v>
      </c>
      <c r="F617" s="248">
        <f t="shared" si="103"/>
        <v>21</v>
      </c>
      <c r="G617" s="248">
        <f t="shared" si="103"/>
        <v>29</v>
      </c>
      <c r="H617" s="248">
        <f t="shared" si="103"/>
        <v>13</v>
      </c>
      <c r="I617" s="248">
        <f t="shared" si="103"/>
        <v>209</v>
      </c>
      <c r="J617" s="248">
        <f t="shared" si="103"/>
        <v>33</v>
      </c>
      <c r="K617" s="248">
        <f t="shared" si="103"/>
        <v>0</v>
      </c>
      <c r="L617" s="248">
        <f t="shared" si="103"/>
        <v>2</v>
      </c>
      <c r="M617" s="248">
        <f t="shared" si="103"/>
        <v>1</v>
      </c>
      <c r="N617" s="248">
        <f t="shared" si="103"/>
        <v>0</v>
      </c>
      <c r="O617" s="248">
        <f t="shared" si="103"/>
        <v>11</v>
      </c>
      <c r="P617" s="249">
        <f t="shared" si="93"/>
        <v>708</v>
      </c>
      <c r="Q617" s="249">
        <f t="shared" si="94"/>
        <v>47</v>
      </c>
      <c r="R617" s="249">
        <f t="shared" si="96"/>
        <v>755</v>
      </c>
      <c r="S617" s="249">
        <f t="shared" si="103"/>
        <v>0</v>
      </c>
      <c r="T617" s="249">
        <f t="shared" si="103"/>
        <v>0</v>
      </c>
      <c r="U617" s="249">
        <f t="shared" si="95"/>
        <v>0</v>
      </c>
    </row>
    <row r="618" spans="1:21" hidden="1" outlineLevel="1">
      <c r="A618" s="683" t="s">
        <v>812</v>
      </c>
      <c r="B618" s="690" t="s">
        <v>813</v>
      </c>
      <c r="C618" s="469" t="s">
        <v>814</v>
      </c>
      <c r="D618" s="398">
        <v>35</v>
      </c>
      <c r="E618" s="398">
        <v>0</v>
      </c>
      <c r="F618" s="398">
        <v>3</v>
      </c>
      <c r="G618" s="398">
        <v>3</v>
      </c>
      <c r="H618" s="398">
        <v>1</v>
      </c>
      <c r="I618" s="398">
        <v>30</v>
      </c>
      <c r="J618" s="398">
        <v>7</v>
      </c>
      <c r="K618" s="399">
        <v>0</v>
      </c>
      <c r="L618" s="399">
        <v>0</v>
      </c>
      <c r="M618" s="399">
        <v>1</v>
      </c>
      <c r="N618" s="399">
        <v>0</v>
      </c>
      <c r="O618" s="398">
        <v>2</v>
      </c>
      <c r="P618" s="394">
        <f t="shared" si="93"/>
        <v>72</v>
      </c>
      <c r="Q618" s="395">
        <f t="shared" si="94"/>
        <v>10</v>
      </c>
      <c r="R618" s="394">
        <f t="shared" si="96"/>
        <v>82</v>
      </c>
      <c r="S618" s="400">
        <v>0</v>
      </c>
      <c r="T618" s="400">
        <v>0</v>
      </c>
      <c r="U618" s="397">
        <f t="shared" si="95"/>
        <v>0</v>
      </c>
    </row>
    <row r="619" spans="1:21" ht="22.5" hidden="1" outlineLevel="1">
      <c r="A619" s="683"/>
      <c r="B619" s="690"/>
      <c r="C619" s="469" t="s">
        <v>815</v>
      </c>
      <c r="D619" s="398">
        <v>336</v>
      </c>
      <c r="E619" s="398">
        <v>9</v>
      </c>
      <c r="F619" s="398">
        <v>12</v>
      </c>
      <c r="G619" s="398">
        <v>18</v>
      </c>
      <c r="H619" s="398">
        <v>9</v>
      </c>
      <c r="I619" s="398">
        <v>133</v>
      </c>
      <c r="J619" s="398">
        <v>17</v>
      </c>
      <c r="K619" s="398">
        <v>0</v>
      </c>
      <c r="L619" s="399">
        <v>1</v>
      </c>
      <c r="M619" s="398">
        <v>0</v>
      </c>
      <c r="N619" s="399">
        <v>0</v>
      </c>
      <c r="O619" s="399">
        <v>6</v>
      </c>
      <c r="P619" s="394">
        <f t="shared" si="93"/>
        <v>517</v>
      </c>
      <c r="Q619" s="395">
        <f t="shared" si="94"/>
        <v>24</v>
      </c>
      <c r="R619" s="394">
        <f t="shared" si="96"/>
        <v>541</v>
      </c>
      <c r="S619" s="400">
        <v>0</v>
      </c>
      <c r="T619" s="400">
        <v>0</v>
      </c>
      <c r="U619" s="397">
        <f t="shared" si="95"/>
        <v>0</v>
      </c>
    </row>
    <row r="620" spans="1:21" ht="22.5" hidden="1" outlineLevel="1">
      <c r="A620" s="683"/>
      <c r="B620" s="469" t="s">
        <v>816</v>
      </c>
      <c r="C620" s="469" t="s">
        <v>817</v>
      </c>
      <c r="D620" s="398">
        <v>56</v>
      </c>
      <c r="E620" s="398">
        <v>0</v>
      </c>
      <c r="F620" s="398">
        <v>6</v>
      </c>
      <c r="G620" s="398">
        <v>8</v>
      </c>
      <c r="H620" s="398">
        <v>3</v>
      </c>
      <c r="I620" s="398">
        <v>46</v>
      </c>
      <c r="J620" s="398">
        <v>9</v>
      </c>
      <c r="K620" s="399">
        <v>0</v>
      </c>
      <c r="L620" s="398">
        <v>1</v>
      </c>
      <c r="M620" s="398">
        <v>0</v>
      </c>
      <c r="N620" s="399">
        <v>0</v>
      </c>
      <c r="O620" s="398">
        <v>3</v>
      </c>
      <c r="P620" s="394">
        <f t="shared" si="93"/>
        <v>119</v>
      </c>
      <c r="Q620" s="395">
        <f t="shared" si="94"/>
        <v>13</v>
      </c>
      <c r="R620" s="394">
        <f t="shared" si="96"/>
        <v>132</v>
      </c>
      <c r="S620" s="400">
        <v>0</v>
      </c>
      <c r="T620" s="400">
        <v>0</v>
      </c>
      <c r="U620" s="397">
        <f t="shared" si="95"/>
        <v>0</v>
      </c>
    </row>
    <row r="621" spans="1:21" ht="14.1" customHeight="1" collapsed="1">
      <c r="A621" s="682" t="s">
        <v>818</v>
      </c>
      <c r="B621" s="682"/>
      <c r="C621" s="682"/>
      <c r="D621" s="248">
        <f t="shared" ref="D621:T621" si="104">+D622+D623+D624</f>
        <v>27</v>
      </c>
      <c r="E621" s="248">
        <f t="shared" si="104"/>
        <v>0</v>
      </c>
      <c r="F621" s="248">
        <f t="shared" si="104"/>
        <v>0</v>
      </c>
      <c r="G621" s="248">
        <f t="shared" si="104"/>
        <v>0</v>
      </c>
      <c r="H621" s="248">
        <f t="shared" si="104"/>
        <v>1</v>
      </c>
      <c r="I621" s="248">
        <f t="shared" si="104"/>
        <v>5</v>
      </c>
      <c r="J621" s="248">
        <f t="shared" si="104"/>
        <v>14</v>
      </c>
      <c r="K621" s="248">
        <f t="shared" si="104"/>
        <v>0</v>
      </c>
      <c r="L621" s="248">
        <f t="shared" si="104"/>
        <v>0</v>
      </c>
      <c r="M621" s="248">
        <f t="shared" si="104"/>
        <v>0</v>
      </c>
      <c r="N621" s="248">
        <f t="shared" si="104"/>
        <v>0</v>
      </c>
      <c r="O621" s="248">
        <f t="shared" si="104"/>
        <v>2</v>
      </c>
      <c r="P621" s="249">
        <f t="shared" si="93"/>
        <v>33</v>
      </c>
      <c r="Q621" s="249">
        <f t="shared" si="94"/>
        <v>16</v>
      </c>
      <c r="R621" s="249">
        <f t="shared" si="96"/>
        <v>49</v>
      </c>
      <c r="S621" s="249">
        <f t="shared" si="104"/>
        <v>1</v>
      </c>
      <c r="T621" s="249">
        <f t="shared" si="104"/>
        <v>0</v>
      </c>
      <c r="U621" s="249">
        <f t="shared" si="95"/>
        <v>1</v>
      </c>
    </row>
    <row r="622" spans="1:21" ht="22.5" hidden="1" outlineLevel="1">
      <c r="A622" s="683" t="s">
        <v>818</v>
      </c>
      <c r="B622" s="690" t="s">
        <v>819</v>
      </c>
      <c r="C622" s="469" t="s">
        <v>820</v>
      </c>
      <c r="D622" s="399">
        <v>1</v>
      </c>
      <c r="E622" s="399">
        <v>0</v>
      </c>
      <c r="F622" s="399">
        <v>0</v>
      </c>
      <c r="G622" s="399">
        <v>0</v>
      </c>
      <c r="H622" s="399">
        <v>1</v>
      </c>
      <c r="I622" s="398">
        <v>0</v>
      </c>
      <c r="J622" s="398">
        <v>5</v>
      </c>
      <c r="K622" s="399">
        <v>0</v>
      </c>
      <c r="L622" s="399">
        <v>0</v>
      </c>
      <c r="M622" s="399">
        <v>0</v>
      </c>
      <c r="N622" s="399">
        <v>0</v>
      </c>
      <c r="O622" s="398">
        <v>0</v>
      </c>
      <c r="P622" s="394">
        <f t="shared" si="93"/>
        <v>2</v>
      </c>
      <c r="Q622" s="395">
        <f t="shared" si="94"/>
        <v>5</v>
      </c>
      <c r="R622" s="394">
        <f t="shared" si="96"/>
        <v>7</v>
      </c>
      <c r="S622" s="400">
        <v>0</v>
      </c>
      <c r="T622" s="400">
        <v>0</v>
      </c>
      <c r="U622" s="397">
        <f t="shared" si="95"/>
        <v>0</v>
      </c>
    </row>
    <row r="623" spans="1:21" ht="33.75" hidden="1" outlineLevel="1">
      <c r="A623" s="683"/>
      <c r="B623" s="690"/>
      <c r="C623" s="469" t="s">
        <v>821</v>
      </c>
      <c r="D623" s="398">
        <v>24</v>
      </c>
      <c r="E623" s="399">
        <v>0</v>
      </c>
      <c r="F623" s="399">
        <v>0</v>
      </c>
      <c r="G623" s="399">
        <v>0</v>
      </c>
      <c r="H623" s="398">
        <v>0</v>
      </c>
      <c r="I623" s="398">
        <v>5</v>
      </c>
      <c r="J623" s="398">
        <v>9</v>
      </c>
      <c r="K623" s="398">
        <v>0</v>
      </c>
      <c r="L623" s="398">
        <v>0</v>
      </c>
      <c r="M623" s="398">
        <v>0</v>
      </c>
      <c r="N623" s="399">
        <v>0</v>
      </c>
      <c r="O623" s="398">
        <v>2</v>
      </c>
      <c r="P623" s="394">
        <f t="shared" si="93"/>
        <v>29</v>
      </c>
      <c r="Q623" s="395">
        <f t="shared" si="94"/>
        <v>11</v>
      </c>
      <c r="R623" s="394">
        <f t="shared" si="96"/>
        <v>40</v>
      </c>
      <c r="S623" s="400">
        <v>1</v>
      </c>
      <c r="T623" s="400">
        <v>0</v>
      </c>
      <c r="U623" s="397">
        <f t="shared" si="95"/>
        <v>1</v>
      </c>
    </row>
    <row r="624" spans="1:21" ht="56.25" hidden="1" outlineLevel="1">
      <c r="A624" s="683"/>
      <c r="B624" s="469" t="s">
        <v>822</v>
      </c>
      <c r="C624" s="469" t="s">
        <v>823</v>
      </c>
      <c r="D624" s="399">
        <v>2</v>
      </c>
      <c r="E624" s="399">
        <v>0</v>
      </c>
      <c r="F624" s="399">
        <v>0</v>
      </c>
      <c r="G624" s="399">
        <v>0</v>
      </c>
      <c r="H624" s="399">
        <v>0</v>
      </c>
      <c r="I624" s="399">
        <v>0</v>
      </c>
      <c r="J624" s="399">
        <v>0</v>
      </c>
      <c r="K624" s="399">
        <v>0</v>
      </c>
      <c r="L624" s="399">
        <v>0</v>
      </c>
      <c r="M624" s="399">
        <v>0</v>
      </c>
      <c r="N624" s="399">
        <v>0</v>
      </c>
      <c r="O624" s="399">
        <v>0</v>
      </c>
      <c r="P624" s="394">
        <f t="shared" si="93"/>
        <v>2</v>
      </c>
      <c r="Q624" s="395">
        <f t="shared" si="94"/>
        <v>0</v>
      </c>
      <c r="R624" s="394">
        <f t="shared" si="96"/>
        <v>2</v>
      </c>
      <c r="S624" s="400">
        <v>0</v>
      </c>
      <c r="T624" s="400">
        <v>0</v>
      </c>
      <c r="U624" s="397">
        <f t="shared" si="95"/>
        <v>0</v>
      </c>
    </row>
    <row r="625" spans="1:21" ht="14.1" customHeight="1" collapsed="1">
      <c r="A625" s="682" t="s">
        <v>824</v>
      </c>
      <c r="B625" s="682"/>
      <c r="C625" s="682"/>
      <c r="D625" s="248">
        <f t="shared" ref="D625:T625" si="105">+D626+D627+D628</f>
        <v>124</v>
      </c>
      <c r="E625" s="248">
        <f t="shared" si="105"/>
        <v>3</v>
      </c>
      <c r="F625" s="248">
        <f t="shared" si="105"/>
        <v>7</v>
      </c>
      <c r="G625" s="248">
        <f t="shared" si="105"/>
        <v>13</v>
      </c>
      <c r="H625" s="248">
        <f t="shared" si="105"/>
        <v>4</v>
      </c>
      <c r="I625" s="248">
        <f t="shared" si="105"/>
        <v>45</v>
      </c>
      <c r="J625" s="248">
        <f t="shared" si="105"/>
        <v>60</v>
      </c>
      <c r="K625" s="248">
        <f t="shared" si="105"/>
        <v>1</v>
      </c>
      <c r="L625" s="248">
        <f t="shared" si="105"/>
        <v>7</v>
      </c>
      <c r="M625" s="248">
        <f t="shared" si="105"/>
        <v>6</v>
      </c>
      <c r="N625" s="248">
        <f t="shared" si="105"/>
        <v>1</v>
      </c>
      <c r="O625" s="248">
        <f t="shared" si="105"/>
        <v>17</v>
      </c>
      <c r="P625" s="249">
        <f t="shared" si="93"/>
        <v>196</v>
      </c>
      <c r="Q625" s="249">
        <f t="shared" si="94"/>
        <v>92</v>
      </c>
      <c r="R625" s="249">
        <f t="shared" si="96"/>
        <v>288</v>
      </c>
      <c r="S625" s="249">
        <f t="shared" si="105"/>
        <v>0</v>
      </c>
      <c r="T625" s="249">
        <f t="shared" si="105"/>
        <v>0</v>
      </c>
      <c r="U625" s="249">
        <f t="shared" si="95"/>
        <v>0</v>
      </c>
    </row>
    <row r="626" spans="1:21" ht="17.25" hidden="1" customHeight="1" outlineLevel="1">
      <c r="A626" s="683" t="s">
        <v>824</v>
      </c>
      <c r="B626" s="690" t="s">
        <v>825</v>
      </c>
      <c r="C626" s="469" t="s">
        <v>826</v>
      </c>
      <c r="D626" s="398">
        <v>112</v>
      </c>
      <c r="E626" s="398">
        <v>3</v>
      </c>
      <c r="F626" s="398">
        <v>7</v>
      </c>
      <c r="G626" s="398">
        <v>12</v>
      </c>
      <c r="H626" s="398">
        <v>4</v>
      </c>
      <c r="I626" s="398">
        <v>39</v>
      </c>
      <c r="J626" s="398">
        <v>56</v>
      </c>
      <c r="K626" s="398">
        <v>1</v>
      </c>
      <c r="L626" s="398">
        <v>7</v>
      </c>
      <c r="M626" s="398">
        <v>6</v>
      </c>
      <c r="N626" s="398">
        <v>1</v>
      </c>
      <c r="O626" s="398">
        <v>17</v>
      </c>
      <c r="P626" s="394">
        <f t="shared" si="93"/>
        <v>177</v>
      </c>
      <c r="Q626" s="395">
        <f t="shared" si="94"/>
        <v>88</v>
      </c>
      <c r="R626" s="394">
        <f t="shared" si="96"/>
        <v>265</v>
      </c>
      <c r="S626" s="400">
        <v>0</v>
      </c>
      <c r="T626" s="400">
        <v>0</v>
      </c>
      <c r="U626" s="397">
        <f t="shared" si="95"/>
        <v>0</v>
      </c>
    </row>
    <row r="627" spans="1:21" ht="33.75" hidden="1" outlineLevel="1">
      <c r="A627" s="683"/>
      <c r="B627" s="690"/>
      <c r="C627" s="469" t="s">
        <v>827</v>
      </c>
      <c r="D627" s="398">
        <v>8</v>
      </c>
      <c r="E627" s="399">
        <v>0</v>
      </c>
      <c r="F627" s="399">
        <v>0</v>
      </c>
      <c r="G627" s="399">
        <v>1</v>
      </c>
      <c r="H627" s="399">
        <v>0</v>
      </c>
      <c r="I627" s="398">
        <v>6</v>
      </c>
      <c r="J627" s="398">
        <v>1</v>
      </c>
      <c r="K627" s="399">
        <v>0</v>
      </c>
      <c r="L627" s="399">
        <v>0</v>
      </c>
      <c r="M627" s="399">
        <v>0</v>
      </c>
      <c r="N627" s="399">
        <v>0</v>
      </c>
      <c r="O627" s="398">
        <v>0</v>
      </c>
      <c r="P627" s="394">
        <f t="shared" si="93"/>
        <v>15</v>
      </c>
      <c r="Q627" s="395">
        <f t="shared" si="94"/>
        <v>1</v>
      </c>
      <c r="R627" s="394">
        <f t="shared" si="96"/>
        <v>16</v>
      </c>
      <c r="S627" s="400">
        <v>0</v>
      </c>
      <c r="T627" s="400">
        <v>0</v>
      </c>
      <c r="U627" s="397">
        <f t="shared" si="95"/>
        <v>0</v>
      </c>
    </row>
    <row r="628" spans="1:21" ht="33.75" hidden="1" outlineLevel="1">
      <c r="A628" s="683"/>
      <c r="B628" s="469" t="s">
        <v>828</v>
      </c>
      <c r="C628" s="469" t="s">
        <v>829</v>
      </c>
      <c r="D628" s="398">
        <v>4</v>
      </c>
      <c r="E628" s="399">
        <v>0</v>
      </c>
      <c r="F628" s="399">
        <v>0</v>
      </c>
      <c r="G628" s="399">
        <v>0</v>
      </c>
      <c r="H628" s="399">
        <v>0</v>
      </c>
      <c r="I628" s="399">
        <v>0</v>
      </c>
      <c r="J628" s="399">
        <v>3</v>
      </c>
      <c r="K628" s="399">
        <v>0</v>
      </c>
      <c r="L628" s="399">
        <v>0</v>
      </c>
      <c r="M628" s="399">
        <v>0</v>
      </c>
      <c r="N628" s="399">
        <v>0</v>
      </c>
      <c r="O628" s="399">
        <v>0</v>
      </c>
      <c r="P628" s="394">
        <f t="shared" si="93"/>
        <v>4</v>
      </c>
      <c r="Q628" s="395">
        <f t="shared" si="94"/>
        <v>3</v>
      </c>
      <c r="R628" s="394">
        <f t="shared" si="96"/>
        <v>7</v>
      </c>
      <c r="S628" s="400">
        <v>0</v>
      </c>
      <c r="T628" s="400">
        <v>0</v>
      </c>
      <c r="U628" s="397">
        <f t="shared" si="95"/>
        <v>0</v>
      </c>
    </row>
    <row r="629" spans="1:21" ht="14.1" customHeight="1" collapsed="1">
      <c r="A629" s="682" t="s">
        <v>830</v>
      </c>
      <c r="B629" s="682"/>
      <c r="C629" s="682"/>
      <c r="D629" s="248">
        <f t="shared" ref="D629:T629" si="106">SUM(D630:D633)</f>
        <v>32</v>
      </c>
      <c r="E629" s="248">
        <f t="shared" si="106"/>
        <v>0</v>
      </c>
      <c r="F629" s="248">
        <f t="shared" si="106"/>
        <v>0</v>
      </c>
      <c r="G629" s="248">
        <f t="shared" si="106"/>
        <v>2</v>
      </c>
      <c r="H629" s="248">
        <f t="shared" si="106"/>
        <v>0</v>
      </c>
      <c r="I629" s="248">
        <f t="shared" si="106"/>
        <v>12</v>
      </c>
      <c r="J629" s="248">
        <f t="shared" si="106"/>
        <v>8</v>
      </c>
      <c r="K629" s="248">
        <f t="shared" si="106"/>
        <v>0</v>
      </c>
      <c r="L629" s="248">
        <f t="shared" si="106"/>
        <v>0</v>
      </c>
      <c r="M629" s="248">
        <f t="shared" si="106"/>
        <v>0</v>
      </c>
      <c r="N629" s="248">
        <f t="shared" si="106"/>
        <v>0</v>
      </c>
      <c r="O629" s="248">
        <f t="shared" si="106"/>
        <v>6</v>
      </c>
      <c r="P629" s="249">
        <f t="shared" si="93"/>
        <v>46</v>
      </c>
      <c r="Q629" s="249">
        <f t="shared" si="94"/>
        <v>14</v>
      </c>
      <c r="R629" s="249">
        <f t="shared" si="96"/>
        <v>60</v>
      </c>
      <c r="S629" s="249">
        <f t="shared" si="106"/>
        <v>0</v>
      </c>
      <c r="T629" s="249">
        <f t="shared" si="106"/>
        <v>0</v>
      </c>
      <c r="U629" s="249">
        <f t="shared" si="95"/>
        <v>0</v>
      </c>
    </row>
    <row r="630" spans="1:21" ht="22.5" hidden="1" outlineLevel="1">
      <c r="A630" s="683" t="s">
        <v>830</v>
      </c>
      <c r="B630" s="469" t="s">
        <v>831</v>
      </c>
      <c r="C630" s="469" t="s">
        <v>832</v>
      </c>
      <c r="D630" s="398">
        <v>11</v>
      </c>
      <c r="E630" s="399">
        <v>0</v>
      </c>
      <c r="F630" s="399">
        <v>0</v>
      </c>
      <c r="G630" s="399">
        <v>1</v>
      </c>
      <c r="H630" s="398">
        <v>0</v>
      </c>
      <c r="I630" s="398">
        <v>6</v>
      </c>
      <c r="J630" s="398">
        <v>1</v>
      </c>
      <c r="K630" s="399">
        <v>0</v>
      </c>
      <c r="L630" s="399">
        <v>0</v>
      </c>
      <c r="M630" s="399">
        <v>0</v>
      </c>
      <c r="N630" s="399">
        <v>0</v>
      </c>
      <c r="O630" s="399">
        <v>2</v>
      </c>
      <c r="P630" s="394">
        <f t="shared" si="93"/>
        <v>18</v>
      </c>
      <c r="Q630" s="395">
        <f t="shared" si="94"/>
        <v>3</v>
      </c>
      <c r="R630" s="394">
        <f t="shared" si="96"/>
        <v>21</v>
      </c>
      <c r="S630" s="400">
        <v>0</v>
      </c>
      <c r="T630" s="400">
        <v>0</v>
      </c>
      <c r="U630" s="397">
        <f t="shared" si="95"/>
        <v>0</v>
      </c>
    </row>
    <row r="631" spans="1:21" ht="22.5" hidden="1" outlineLevel="1">
      <c r="A631" s="683"/>
      <c r="B631" s="469" t="s">
        <v>833</v>
      </c>
      <c r="C631" s="469" t="s">
        <v>834</v>
      </c>
      <c r="D631" s="398">
        <v>1</v>
      </c>
      <c r="E631" s="399">
        <v>0</v>
      </c>
      <c r="F631" s="399">
        <v>0</v>
      </c>
      <c r="G631" s="399">
        <v>0</v>
      </c>
      <c r="H631" s="399">
        <v>0</v>
      </c>
      <c r="I631" s="398">
        <v>2</v>
      </c>
      <c r="J631" s="399">
        <v>0</v>
      </c>
      <c r="K631" s="399">
        <v>0</v>
      </c>
      <c r="L631" s="399">
        <v>0</v>
      </c>
      <c r="M631" s="398">
        <v>0</v>
      </c>
      <c r="N631" s="399">
        <v>0</v>
      </c>
      <c r="O631" s="398">
        <v>2</v>
      </c>
      <c r="P631" s="394">
        <f t="shared" si="93"/>
        <v>3</v>
      </c>
      <c r="Q631" s="395">
        <f t="shared" si="94"/>
        <v>2</v>
      </c>
      <c r="R631" s="394">
        <f t="shared" si="96"/>
        <v>5</v>
      </c>
      <c r="S631" s="400">
        <v>0</v>
      </c>
      <c r="T631" s="400">
        <v>0</v>
      </c>
      <c r="U631" s="397">
        <f t="shared" si="95"/>
        <v>0</v>
      </c>
    </row>
    <row r="632" spans="1:21" ht="22.5" hidden="1" outlineLevel="1">
      <c r="A632" s="683"/>
      <c r="B632" s="469" t="s">
        <v>835</v>
      </c>
      <c r="C632" s="469" t="s">
        <v>836</v>
      </c>
      <c r="D632" s="399">
        <v>1</v>
      </c>
      <c r="E632" s="399">
        <v>0</v>
      </c>
      <c r="F632" s="399">
        <v>0</v>
      </c>
      <c r="G632" s="399">
        <v>0</v>
      </c>
      <c r="H632" s="399">
        <v>0</v>
      </c>
      <c r="I632" s="399">
        <v>0</v>
      </c>
      <c r="J632" s="399">
        <v>0</v>
      </c>
      <c r="K632" s="399">
        <v>0</v>
      </c>
      <c r="L632" s="399">
        <v>0</v>
      </c>
      <c r="M632" s="399">
        <v>0</v>
      </c>
      <c r="N632" s="399">
        <v>0</v>
      </c>
      <c r="O632" s="399">
        <v>0</v>
      </c>
      <c r="P632" s="394">
        <f t="shared" si="93"/>
        <v>1</v>
      </c>
      <c r="Q632" s="395">
        <f t="shared" si="94"/>
        <v>0</v>
      </c>
      <c r="R632" s="394">
        <f t="shared" si="96"/>
        <v>1</v>
      </c>
      <c r="S632" s="400">
        <v>0</v>
      </c>
      <c r="T632" s="400">
        <v>0</v>
      </c>
      <c r="U632" s="397">
        <f t="shared" si="95"/>
        <v>0</v>
      </c>
    </row>
    <row r="633" spans="1:21" ht="56.25" hidden="1" outlineLevel="1">
      <c r="A633" s="683"/>
      <c r="B633" s="469" t="s">
        <v>837</v>
      </c>
      <c r="C633" s="469" t="s">
        <v>838</v>
      </c>
      <c r="D633" s="398">
        <v>19</v>
      </c>
      <c r="E633" s="398">
        <v>0</v>
      </c>
      <c r="F633" s="399">
        <v>0</v>
      </c>
      <c r="G633" s="399">
        <v>1</v>
      </c>
      <c r="H633" s="399">
        <v>0</v>
      </c>
      <c r="I633" s="398">
        <v>4</v>
      </c>
      <c r="J633" s="398">
        <v>7</v>
      </c>
      <c r="K633" s="399">
        <v>0</v>
      </c>
      <c r="L633" s="399">
        <v>0</v>
      </c>
      <c r="M633" s="399">
        <v>0</v>
      </c>
      <c r="N633" s="399">
        <v>0</v>
      </c>
      <c r="O633" s="398">
        <v>2</v>
      </c>
      <c r="P633" s="394">
        <f t="shared" si="93"/>
        <v>24</v>
      </c>
      <c r="Q633" s="395">
        <f t="shared" si="94"/>
        <v>9</v>
      </c>
      <c r="R633" s="394">
        <f t="shared" si="96"/>
        <v>33</v>
      </c>
      <c r="S633" s="400">
        <v>0</v>
      </c>
      <c r="T633" s="400">
        <v>0</v>
      </c>
      <c r="U633" s="397">
        <f t="shared" si="95"/>
        <v>0</v>
      </c>
    </row>
    <row r="634" spans="1:21" ht="14.1" customHeight="1" collapsed="1">
      <c r="A634" s="682" t="s">
        <v>839</v>
      </c>
      <c r="B634" s="682"/>
      <c r="C634" s="682"/>
      <c r="D634" s="248">
        <v>4</v>
      </c>
      <c r="E634" s="248">
        <v>0</v>
      </c>
      <c r="F634" s="248">
        <v>0</v>
      </c>
      <c r="G634" s="248">
        <v>0</v>
      </c>
      <c r="H634" s="248">
        <v>0</v>
      </c>
      <c r="I634" s="248">
        <v>3</v>
      </c>
      <c r="J634" s="248">
        <v>4</v>
      </c>
      <c r="K634" s="248">
        <v>0</v>
      </c>
      <c r="L634" s="248">
        <v>0</v>
      </c>
      <c r="M634" s="248">
        <v>0</v>
      </c>
      <c r="N634" s="248">
        <v>0</v>
      </c>
      <c r="O634" s="248">
        <v>5</v>
      </c>
      <c r="P634" s="249">
        <f t="shared" si="93"/>
        <v>7</v>
      </c>
      <c r="Q634" s="249">
        <f t="shared" si="94"/>
        <v>9</v>
      </c>
      <c r="R634" s="249">
        <f t="shared" si="96"/>
        <v>16</v>
      </c>
      <c r="S634" s="249">
        <v>0</v>
      </c>
      <c r="T634" s="249">
        <v>0</v>
      </c>
      <c r="U634" s="249">
        <f t="shared" si="95"/>
        <v>0</v>
      </c>
    </row>
    <row r="635" spans="1:21" ht="14.1" customHeight="1" collapsed="1">
      <c r="A635" s="682" t="s">
        <v>840</v>
      </c>
      <c r="B635" s="682"/>
      <c r="C635" s="682"/>
      <c r="D635" s="248">
        <f t="shared" ref="D635:T635" si="107">SUM(D636:D647)</f>
        <v>124</v>
      </c>
      <c r="E635" s="248">
        <f t="shared" si="107"/>
        <v>3</v>
      </c>
      <c r="F635" s="248">
        <f t="shared" si="107"/>
        <v>2</v>
      </c>
      <c r="G635" s="248">
        <f t="shared" si="107"/>
        <v>4</v>
      </c>
      <c r="H635" s="248">
        <f t="shared" si="107"/>
        <v>2</v>
      </c>
      <c r="I635" s="248">
        <f t="shared" si="107"/>
        <v>47</v>
      </c>
      <c r="J635" s="248">
        <f t="shared" si="107"/>
        <v>6</v>
      </c>
      <c r="K635" s="248">
        <f t="shared" si="107"/>
        <v>2</v>
      </c>
      <c r="L635" s="248">
        <f t="shared" si="107"/>
        <v>0</v>
      </c>
      <c r="M635" s="248">
        <f t="shared" si="107"/>
        <v>0</v>
      </c>
      <c r="N635" s="248">
        <f t="shared" si="107"/>
        <v>0</v>
      </c>
      <c r="O635" s="248">
        <f t="shared" si="107"/>
        <v>2</v>
      </c>
      <c r="P635" s="249">
        <f t="shared" si="93"/>
        <v>182</v>
      </c>
      <c r="Q635" s="249">
        <f t="shared" si="94"/>
        <v>10</v>
      </c>
      <c r="R635" s="249">
        <f t="shared" si="96"/>
        <v>192</v>
      </c>
      <c r="S635" s="249">
        <f t="shared" si="107"/>
        <v>0</v>
      </c>
      <c r="T635" s="249">
        <f t="shared" si="107"/>
        <v>0</v>
      </c>
      <c r="U635" s="249">
        <f t="shared" si="95"/>
        <v>0</v>
      </c>
    </row>
    <row r="636" spans="1:21" ht="22.5" hidden="1" outlineLevel="1">
      <c r="A636" s="683" t="s">
        <v>840</v>
      </c>
      <c r="B636" s="690" t="s">
        <v>841</v>
      </c>
      <c r="C636" s="469" t="s">
        <v>842</v>
      </c>
      <c r="D636" s="398">
        <v>43</v>
      </c>
      <c r="E636" s="398">
        <v>0</v>
      </c>
      <c r="F636" s="398">
        <v>1</v>
      </c>
      <c r="G636" s="398">
        <v>0</v>
      </c>
      <c r="H636" s="399">
        <v>0</v>
      </c>
      <c r="I636" s="398">
        <v>17</v>
      </c>
      <c r="J636" s="398">
        <v>6</v>
      </c>
      <c r="K636" s="399">
        <v>1</v>
      </c>
      <c r="L636" s="398">
        <v>0</v>
      </c>
      <c r="M636" s="398">
        <v>0</v>
      </c>
      <c r="N636" s="399">
        <v>0</v>
      </c>
      <c r="O636" s="398">
        <v>1</v>
      </c>
      <c r="P636" s="394">
        <f t="shared" si="93"/>
        <v>61</v>
      </c>
      <c r="Q636" s="395">
        <f t="shared" si="94"/>
        <v>8</v>
      </c>
      <c r="R636" s="394">
        <f t="shared" si="96"/>
        <v>69</v>
      </c>
      <c r="S636" s="400">
        <v>0</v>
      </c>
      <c r="T636" s="400">
        <v>0</v>
      </c>
      <c r="U636" s="397">
        <f t="shared" si="95"/>
        <v>0</v>
      </c>
    </row>
    <row r="637" spans="1:21" hidden="1" outlineLevel="1">
      <c r="A637" s="683"/>
      <c r="B637" s="690"/>
      <c r="C637" s="469" t="s">
        <v>843</v>
      </c>
      <c r="D637" s="398">
        <v>68</v>
      </c>
      <c r="E637" s="398">
        <v>2</v>
      </c>
      <c r="F637" s="398">
        <v>1</v>
      </c>
      <c r="G637" s="398">
        <v>3</v>
      </c>
      <c r="H637" s="399">
        <v>1</v>
      </c>
      <c r="I637" s="398">
        <v>15</v>
      </c>
      <c r="J637" s="399">
        <v>0</v>
      </c>
      <c r="K637" s="399">
        <v>0</v>
      </c>
      <c r="L637" s="399">
        <v>0</v>
      </c>
      <c r="M637" s="398">
        <v>0</v>
      </c>
      <c r="N637" s="399">
        <v>0</v>
      </c>
      <c r="O637" s="399">
        <v>0</v>
      </c>
      <c r="P637" s="394">
        <f t="shared" si="93"/>
        <v>90</v>
      </c>
      <c r="Q637" s="395">
        <f t="shared" si="94"/>
        <v>0</v>
      </c>
      <c r="R637" s="394">
        <f t="shared" si="96"/>
        <v>90</v>
      </c>
      <c r="S637" s="400">
        <v>0</v>
      </c>
      <c r="T637" s="400">
        <v>0</v>
      </c>
      <c r="U637" s="397">
        <f t="shared" si="95"/>
        <v>0</v>
      </c>
    </row>
    <row r="638" spans="1:21" ht="22.5" hidden="1" outlineLevel="1">
      <c r="A638" s="683"/>
      <c r="B638" s="690" t="s">
        <v>844</v>
      </c>
      <c r="C638" s="469" t="s">
        <v>845</v>
      </c>
      <c r="D638" s="399">
        <v>0</v>
      </c>
      <c r="E638" s="399">
        <v>0</v>
      </c>
      <c r="F638" s="399">
        <v>0</v>
      </c>
      <c r="G638" s="399">
        <v>0</v>
      </c>
      <c r="H638" s="399">
        <v>0</v>
      </c>
      <c r="I638" s="399">
        <v>0</v>
      </c>
      <c r="J638" s="399">
        <v>0</v>
      </c>
      <c r="K638" s="399">
        <v>0</v>
      </c>
      <c r="L638" s="399">
        <v>0</v>
      </c>
      <c r="M638" s="399">
        <v>0</v>
      </c>
      <c r="N638" s="399">
        <v>0</v>
      </c>
      <c r="O638" s="399">
        <v>0</v>
      </c>
      <c r="P638" s="394">
        <f t="shared" si="93"/>
        <v>0</v>
      </c>
      <c r="Q638" s="395">
        <f t="shared" si="94"/>
        <v>0</v>
      </c>
      <c r="R638" s="394">
        <f t="shared" si="96"/>
        <v>0</v>
      </c>
      <c r="S638" s="400">
        <v>0</v>
      </c>
      <c r="T638" s="400">
        <v>0</v>
      </c>
      <c r="U638" s="397">
        <f t="shared" si="95"/>
        <v>0</v>
      </c>
    </row>
    <row r="639" spans="1:21" ht="22.5" hidden="1" outlineLevel="1">
      <c r="A639" s="683"/>
      <c r="B639" s="690"/>
      <c r="C639" s="469" t="s">
        <v>846</v>
      </c>
      <c r="D639" s="399">
        <v>0</v>
      </c>
      <c r="E639" s="399">
        <v>0</v>
      </c>
      <c r="F639" s="399">
        <v>0</v>
      </c>
      <c r="G639" s="399">
        <v>0</v>
      </c>
      <c r="H639" s="399">
        <v>0</v>
      </c>
      <c r="I639" s="399">
        <v>0</v>
      </c>
      <c r="J639" s="399">
        <v>0</v>
      </c>
      <c r="K639" s="399">
        <v>0</v>
      </c>
      <c r="L639" s="399">
        <v>0</v>
      </c>
      <c r="M639" s="399">
        <v>0</v>
      </c>
      <c r="N639" s="399">
        <v>0</v>
      </c>
      <c r="O639" s="399">
        <v>0</v>
      </c>
      <c r="P639" s="394">
        <f t="shared" si="93"/>
        <v>0</v>
      </c>
      <c r="Q639" s="395">
        <f t="shared" si="94"/>
        <v>0</v>
      </c>
      <c r="R639" s="394">
        <f t="shared" si="96"/>
        <v>0</v>
      </c>
      <c r="S639" s="400">
        <v>0</v>
      </c>
      <c r="T639" s="400">
        <v>0</v>
      </c>
      <c r="U639" s="397">
        <f t="shared" si="95"/>
        <v>0</v>
      </c>
    </row>
    <row r="640" spans="1:21" ht="33.75" hidden="1" outlineLevel="1">
      <c r="A640" s="683"/>
      <c r="B640" s="690"/>
      <c r="C640" s="469" t="s">
        <v>847</v>
      </c>
      <c r="D640" s="398">
        <v>0</v>
      </c>
      <c r="E640" s="399">
        <v>0</v>
      </c>
      <c r="F640" s="399">
        <v>0</v>
      </c>
      <c r="G640" s="399">
        <v>0</v>
      </c>
      <c r="H640" s="399">
        <v>0</v>
      </c>
      <c r="I640" s="399">
        <v>0</v>
      </c>
      <c r="J640" s="399">
        <v>0</v>
      </c>
      <c r="K640" s="399">
        <v>0</v>
      </c>
      <c r="L640" s="399">
        <v>0</v>
      </c>
      <c r="M640" s="399">
        <v>0</v>
      </c>
      <c r="N640" s="399">
        <v>0</v>
      </c>
      <c r="O640" s="399">
        <v>0</v>
      </c>
      <c r="P640" s="394">
        <f t="shared" si="93"/>
        <v>0</v>
      </c>
      <c r="Q640" s="395">
        <f t="shared" si="94"/>
        <v>0</v>
      </c>
      <c r="R640" s="394">
        <f t="shared" si="96"/>
        <v>0</v>
      </c>
      <c r="S640" s="400">
        <v>0</v>
      </c>
      <c r="T640" s="400">
        <v>0</v>
      </c>
      <c r="U640" s="397">
        <f t="shared" si="95"/>
        <v>0</v>
      </c>
    </row>
    <row r="641" spans="1:21" ht="22.5" hidden="1" outlineLevel="1">
      <c r="A641" s="683"/>
      <c r="B641" s="690" t="s">
        <v>848</v>
      </c>
      <c r="C641" s="469" t="s">
        <v>849</v>
      </c>
      <c r="D641" s="398">
        <v>5</v>
      </c>
      <c r="E641" s="399">
        <v>0</v>
      </c>
      <c r="F641" s="399">
        <v>0</v>
      </c>
      <c r="G641" s="399">
        <v>0</v>
      </c>
      <c r="H641" s="398">
        <v>0</v>
      </c>
      <c r="I641" s="398">
        <v>6</v>
      </c>
      <c r="J641" s="398">
        <v>0</v>
      </c>
      <c r="K641" s="399">
        <v>0</v>
      </c>
      <c r="L641" s="399">
        <v>0</v>
      </c>
      <c r="M641" s="399">
        <v>0</v>
      </c>
      <c r="N641" s="399">
        <v>0</v>
      </c>
      <c r="O641" s="399">
        <v>0</v>
      </c>
      <c r="P641" s="394">
        <f t="shared" si="93"/>
        <v>11</v>
      </c>
      <c r="Q641" s="395">
        <f t="shared" si="94"/>
        <v>0</v>
      </c>
      <c r="R641" s="394">
        <f t="shared" si="96"/>
        <v>11</v>
      </c>
      <c r="S641" s="400">
        <v>0</v>
      </c>
      <c r="T641" s="400">
        <v>0</v>
      </c>
      <c r="U641" s="397">
        <f t="shared" si="95"/>
        <v>0</v>
      </c>
    </row>
    <row r="642" spans="1:21" ht="33.75" hidden="1" outlineLevel="1">
      <c r="A642" s="683"/>
      <c r="B642" s="690"/>
      <c r="C642" s="469" t="s">
        <v>850</v>
      </c>
      <c r="D642" s="398">
        <v>5</v>
      </c>
      <c r="E642" s="399">
        <v>0</v>
      </c>
      <c r="F642" s="399">
        <v>0</v>
      </c>
      <c r="G642" s="399">
        <v>0</v>
      </c>
      <c r="H642" s="399">
        <v>1</v>
      </c>
      <c r="I642" s="398">
        <v>8</v>
      </c>
      <c r="J642" s="398">
        <v>0</v>
      </c>
      <c r="K642" s="399">
        <v>1</v>
      </c>
      <c r="L642" s="399">
        <v>0</v>
      </c>
      <c r="M642" s="399">
        <v>0</v>
      </c>
      <c r="N642" s="399">
        <v>0</v>
      </c>
      <c r="O642" s="399">
        <v>0</v>
      </c>
      <c r="P642" s="394">
        <f t="shared" si="93"/>
        <v>14</v>
      </c>
      <c r="Q642" s="395">
        <f t="shared" si="94"/>
        <v>1</v>
      </c>
      <c r="R642" s="394">
        <f t="shared" si="96"/>
        <v>15</v>
      </c>
      <c r="S642" s="400">
        <v>0</v>
      </c>
      <c r="T642" s="400">
        <v>0</v>
      </c>
      <c r="U642" s="397">
        <f t="shared" si="95"/>
        <v>0</v>
      </c>
    </row>
    <row r="643" spans="1:21" ht="33.75" hidden="1" outlineLevel="1">
      <c r="A643" s="683"/>
      <c r="B643" s="690"/>
      <c r="C643" s="469" t="s">
        <v>851</v>
      </c>
      <c r="D643" s="399">
        <v>0</v>
      </c>
      <c r="E643" s="399">
        <v>0</v>
      </c>
      <c r="F643" s="399">
        <v>0</v>
      </c>
      <c r="G643" s="399">
        <v>0</v>
      </c>
      <c r="H643" s="399">
        <v>0</v>
      </c>
      <c r="I643" s="399">
        <v>0</v>
      </c>
      <c r="J643" s="399">
        <v>0</v>
      </c>
      <c r="K643" s="399">
        <v>0</v>
      </c>
      <c r="L643" s="399">
        <v>0</v>
      </c>
      <c r="M643" s="399">
        <v>0</v>
      </c>
      <c r="N643" s="399">
        <v>0</v>
      </c>
      <c r="O643" s="399">
        <v>0</v>
      </c>
      <c r="P643" s="394">
        <f t="shared" si="93"/>
        <v>0</v>
      </c>
      <c r="Q643" s="395">
        <f t="shared" si="94"/>
        <v>0</v>
      </c>
      <c r="R643" s="394">
        <f t="shared" si="96"/>
        <v>0</v>
      </c>
      <c r="S643" s="400">
        <v>0</v>
      </c>
      <c r="T643" s="400">
        <v>0</v>
      </c>
      <c r="U643" s="397">
        <f t="shared" si="95"/>
        <v>0</v>
      </c>
    </row>
    <row r="644" spans="1:21" ht="22.5" hidden="1" outlineLevel="1">
      <c r="A644" s="683"/>
      <c r="B644" s="690"/>
      <c r="C644" s="469" t="s">
        <v>852</v>
      </c>
      <c r="D644" s="399">
        <v>1</v>
      </c>
      <c r="E644" s="399">
        <v>1</v>
      </c>
      <c r="F644" s="399">
        <v>0</v>
      </c>
      <c r="G644" s="399">
        <v>1</v>
      </c>
      <c r="H644" s="399">
        <v>0</v>
      </c>
      <c r="I644" s="398">
        <v>0</v>
      </c>
      <c r="J644" s="399">
        <v>0</v>
      </c>
      <c r="K644" s="399">
        <v>0</v>
      </c>
      <c r="L644" s="399">
        <v>0</v>
      </c>
      <c r="M644" s="399">
        <v>0</v>
      </c>
      <c r="N644" s="399">
        <v>0</v>
      </c>
      <c r="O644" s="399">
        <v>1</v>
      </c>
      <c r="P644" s="394">
        <f t="shared" si="93"/>
        <v>3</v>
      </c>
      <c r="Q644" s="395">
        <f t="shared" si="94"/>
        <v>1</v>
      </c>
      <c r="R644" s="394">
        <f t="shared" si="96"/>
        <v>4</v>
      </c>
      <c r="S644" s="400">
        <v>0</v>
      </c>
      <c r="T644" s="400">
        <v>0</v>
      </c>
      <c r="U644" s="397">
        <f t="shared" si="95"/>
        <v>0</v>
      </c>
    </row>
    <row r="645" spans="1:21" ht="22.5" hidden="1" outlineLevel="1">
      <c r="A645" s="683"/>
      <c r="B645" s="690"/>
      <c r="C645" s="469" t="s">
        <v>853</v>
      </c>
      <c r="D645" s="399">
        <v>1</v>
      </c>
      <c r="E645" s="399">
        <v>0</v>
      </c>
      <c r="F645" s="399">
        <v>0</v>
      </c>
      <c r="G645" s="399">
        <v>0</v>
      </c>
      <c r="H645" s="399">
        <v>0</v>
      </c>
      <c r="I645" s="399">
        <v>0</v>
      </c>
      <c r="J645" s="399">
        <v>0</v>
      </c>
      <c r="K645" s="399">
        <v>0</v>
      </c>
      <c r="L645" s="399">
        <v>0</v>
      </c>
      <c r="M645" s="399">
        <v>0</v>
      </c>
      <c r="N645" s="399">
        <v>0</v>
      </c>
      <c r="O645" s="399">
        <v>0</v>
      </c>
      <c r="P645" s="394">
        <f t="shared" ref="P645:P708" si="108">SUM(D645:I645)</f>
        <v>1</v>
      </c>
      <c r="Q645" s="395">
        <f t="shared" ref="Q645:Q708" si="109">SUM(J645:O645)</f>
        <v>0</v>
      </c>
      <c r="R645" s="394">
        <f t="shared" si="96"/>
        <v>1</v>
      </c>
      <c r="S645" s="400">
        <v>0</v>
      </c>
      <c r="T645" s="400">
        <v>0</v>
      </c>
      <c r="U645" s="397">
        <f t="shared" ref="U645:U708" si="110">+T645+S645</f>
        <v>0</v>
      </c>
    </row>
    <row r="646" spans="1:21" ht="33.75" hidden="1" outlineLevel="1">
      <c r="A646" s="683"/>
      <c r="B646" s="690"/>
      <c r="C646" s="469" t="s">
        <v>854</v>
      </c>
      <c r="D646" s="399">
        <v>1</v>
      </c>
      <c r="E646" s="399">
        <v>0</v>
      </c>
      <c r="F646" s="399">
        <v>0</v>
      </c>
      <c r="G646" s="399">
        <v>0</v>
      </c>
      <c r="H646" s="399">
        <v>0</v>
      </c>
      <c r="I646" s="398">
        <v>1</v>
      </c>
      <c r="J646" s="399">
        <v>0</v>
      </c>
      <c r="K646" s="399">
        <v>0</v>
      </c>
      <c r="L646" s="399">
        <v>0</v>
      </c>
      <c r="M646" s="399">
        <v>0</v>
      </c>
      <c r="N646" s="399">
        <v>0</v>
      </c>
      <c r="O646" s="399">
        <v>0</v>
      </c>
      <c r="P646" s="394">
        <f t="shared" si="108"/>
        <v>2</v>
      </c>
      <c r="Q646" s="395">
        <f t="shared" si="109"/>
        <v>0</v>
      </c>
      <c r="R646" s="394">
        <f t="shared" ref="R646:R709" si="111">+Q646+P646</f>
        <v>2</v>
      </c>
      <c r="S646" s="400">
        <v>0</v>
      </c>
      <c r="T646" s="400">
        <v>0</v>
      </c>
      <c r="U646" s="397">
        <f t="shared" si="110"/>
        <v>0</v>
      </c>
    </row>
    <row r="647" spans="1:21" ht="67.5" hidden="1" outlineLevel="1">
      <c r="A647" s="683"/>
      <c r="B647" s="469" t="s">
        <v>855</v>
      </c>
      <c r="C647" s="469" t="s">
        <v>856</v>
      </c>
      <c r="D647" s="399">
        <v>0</v>
      </c>
      <c r="E647" s="399">
        <v>0</v>
      </c>
      <c r="F647" s="399">
        <v>0</v>
      </c>
      <c r="G647" s="399">
        <v>0</v>
      </c>
      <c r="H647" s="399">
        <v>0</v>
      </c>
      <c r="I647" s="399">
        <v>0</v>
      </c>
      <c r="J647" s="399">
        <v>0</v>
      </c>
      <c r="K647" s="399">
        <v>0</v>
      </c>
      <c r="L647" s="399">
        <v>0</v>
      </c>
      <c r="M647" s="399">
        <v>0</v>
      </c>
      <c r="N647" s="399">
        <v>0</v>
      </c>
      <c r="O647" s="399">
        <v>0</v>
      </c>
      <c r="P647" s="394">
        <f t="shared" si="108"/>
        <v>0</v>
      </c>
      <c r="Q647" s="395">
        <f t="shared" si="109"/>
        <v>0</v>
      </c>
      <c r="R647" s="394">
        <f t="shared" si="111"/>
        <v>0</v>
      </c>
      <c r="S647" s="400">
        <v>0</v>
      </c>
      <c r="T647" s="400">
        <v>0</v>
      </c>
      <c r="U647" s="397">
        <f t="shared" si="110"/>
        <v>0</v>
      </c>
    </row>
    <row r="648" spans="1:21" ht="14.1" customHeight="1" collapsed="1">
      <c r="A648" s="682" t="s">
        <v>857</v>
      </c>
      <c r="B648" s="682"/>
      <c r="C648" s="682"/>
      <c r="D648" s="248">
        <f t="shared" ref="D648:T648" si="112">+D649+D650+D651</f>
        <v>172</v>
      </c>
      <c r="E648" s="248">
        <f t="shared" si="112"/>
        <v>6</v>
      </c>
      <c r="F648" s="248">
        <f t="shared" si="112"/>
        <v>12</v>
      </c>
      <c r="G648" s="248">
        <f t="shared" si="112"/>
        <v>13</v>
      </c>
      <c r="H648" s="248">
        <f t="shared" si="112"/>
        <v>6</v>
      </c>
      <c r="I648" s="248">
        <f t="shared" si="112"/>
        <v>96</v>
      </c>
      <c r="J648" s="248">
        <f t="shared" si="112"/>
        <v>51</v>
      </c>
      <c r="K648" s="248">
        <f t="shared" si="112"/>
        <v>1</v>
      </c>
      <c r="L648" s="248">
        <f t="shared" si="112"/>
        <v>4</v>
      </c>
      <c r="M648" s="248">
        <f t="shared" si="112"/>
        <v>1</v>
      </c>
      <c r="N648" s="248">
        <f t="shared" si="112"/>
        <v>1</v>
      </c>
      <c r="O648" s="248">
        <f t="shared" si="112"/>
        <v>22</v>
      </c>
      <c r="P648" s="249">
        <f t="shared" si="108"/>
        <v>305</v>
      </c>
      <c r="Q648" s="249">
        <f t="shared" si="109"/>
        <v>80</v>
      </c>
      <c r="R648" s="249">
        <f t="shared" si="111"/>
        <v>385</v>
      </c>
      <c r="S648" s="249">
        <f t="shared" si="112"/>
        <v>0</v>
      </c>
      <c r="T648" s="249">
        <f t="shared" si="112"/>
        <v>0</v>
      </c>
      <c r="U648" s="249">
        <f t="shared" si="110"/>
        <v>0</v>
      </c>
    </row>
    <row r="649" spans="1:21" ht="33.75" hidden="1" outlineLevel="1">
      <c r="A649" s="683" t="s">
        <v>857</v>
      </c>
      <c r="B649" s="469" t="s">
        <v>858</v>
      </c>
      <c r="C649" s="469" t="s">
        <v>859</v>
      </c>
      <c r="D649" s="398">
        <v>32</v>
      </c>
      <c r="E649" s="399">
        <v>0</v>
      </c>
      <c r="F649" s="399">
        <v>1</v>
      </c>
      <c r="G649" s="398">
        <v>4</v>
      </c>
      <c r="H649" s="399">
        <v>1</v>
      </c>
      <c r="I649" s="398">
        <v>19</v>
      </c>
      <c r="J649" s="398">
        <v>12</v>
      </c>
      <c r="K649" s="399">
        <v>0</v>
      </c>
      <c r="L649" s="399">
        <v>0</v>
      </c>
      <c r="M649" s="399">
        <v>0</v>
      </c>
      <c r="N649" s="399">
        <v>0</v>
      </c>
      <c r="O649" s="398">
        <v>3</v>
      </c>
      <c r="P649" s="394">
        <f t="shared" si="108"/>
        <v>57</v>
      </c>
      <c r="Q649" s="395">
        <f t="shared" si="109"/>
        <v>15</v>
      </c>
      <c r="R649" s="394">
        <f t="shared" si="111"/>
        <v>72</v>
      </c>
      <c r="S649" s="400">
        <v>0</v>
      </c>
      <c r="T649" s="400">
        <v>0</v>
      </c>
      <c r="U649" s="397">
        <f t="shared" si="110"/>
        <v>0</v>
      </c>
    </row>
    <row r="650" spans="1:21" ht="33.75" hidden="1" outlineLevel="1">
      <c r="A650" s="683"/>
      <c r="B650" s="469" t="s">
        <v>860</v>
      </c>
      <c r="C650" s="469" t="s">
        <v>861</v>
      </c>
      <c r="D650" s="398">
        <v>3</v>
      </c>
      <c r="E650" s="399">
        <v>0</v>
      </c>
      <c r="F650" s="399">
        <v>0</v>
      </c>
      <c r="G650" s="398">
        <v>0</v>
      </c>
      <c r="H650" s="399">
        <v>0</v>
      </c>
      <c r="I650" s="398">
        <v>1</v>
      </c>
      <c r="J650" s="398">
        <v>5</v>
      </c>
      <c r="K650" s="399">
        <v>0</v>
      </c>
      <c r="L650" s="399">
        <v>0</v>
      </c>
      <c r="M650" s="399">
        <v>1</v>
      </c>
      <c r="N650" s="399">
        <v>0</v>
      </c>
      <c r="O650" s="398">
        <v>3</v>
      </c>
      <c r="P650" s="394">
        <f t="shared" si="108"/>
        <v>4</v>
      </c>
      <c r="Q650" s="395">
        <f t="shared" si="109"/>
        <v>9</v>
      </c>
      <c r="R650" s="394">
        <f t="shared" si="111"/>
        <v>13</v>
      </c>
      <c r="S650" s="400">
        <v>0</v>
      </c>
      <c r="T650" s="400">
        <v>0</v>
      </c>
      <c r="U650" s="397">
        <f t="shared" si="110"/>
        <v>0</v>
      </c>
    </row>
    <row r="651" spans="1:21" ht="33.75" hidden="1" outlineLevel="1">
      <c r="A651" s="683"/>
      <c r="B651" s="469" t="s">
        <v>862</v>
      </c>
      <c r="C651" s="469" t="s">
        <v>863</v>
      </c>
      <c r="D651" s="398">
        <v>137</v>
      </c>
      <c r="E651" s="398">
        <v>6</v>
      </c>
      <c r="F651" s="398">
        <v>11</v>
      </c>
      <c r="G651" s="398">
        <v>9</v>
      </c>
      <c r="H651" s="398">
        <v>5</v>
      </c>
      <c r="I651" s="398">
        <v>76</v>
      </c>
      <c r="J651" s="398">
        <v>34</v>
      </c>
      <c r="K651" s="399">
        <v>1</v>
      </c>
      <c r="L651" s="399">
        <v>4</v>
      </c>
      <c r="M651" s="399">
        <v>0</v>
      </c>
      <c r="N651" s="399">
        <v>1</v>
      </c>
      <c r="O651" s="398">
        <v>16</v>
      </c>
      <c r="P651" s="394">
        <f t="shared" si="108"/>
        <v>244</v>
      </c>
      <c r="Q651" s="395">
        <f t="shared" si="109"/>
        <v>56</v>
      </c>
      <c r="R651" s="394">
        <f t="shared" si="111"/>
        <v>300</v>
      </c>
      <c r="S651" s="400">
        <v>0</v>
      </c>
      <c r="T651" s="400">
        <v>0</v>
      </c>
      <c r="U651" s="397">
        <f t="shared" si="110"/>
        <v>0</v>
      </c>
    </row>
    <row r="652" spans="1:21" ht="18" customHeight="1" collapsed="1">
      <c r="A652" s="682" t="s">
        <v>864</v>
      </c>
      <c r="B652" s="682"/>
      <c r="C652" s="682"/>
      <c r="D652" s="248">
        <f t="shared" ref="D652:T652" si="113">+D653+D654+D655</f>
        <v>61</v>
      </c>
      <c r="E652" s="248">
        <f t="shared" si="113"/>
        <v>1</v>
      </c>
      <c r="F652" s="248">
        <f t="shared" si="113"/>
        <v>1</v>
      </c>
      <c r="G652" s="248">
        <f t="shared" si="113"/>
        <v>1</v>
      </c>
      <c r="H652" s="248">
        <f t="shared" si="113"/>
        <v>1</v>
      </c>
      <c r="I652" s="248">
        <f t="shared" si="113"/>
        <v>24</v>
      </c>
      <c r="J652" s="248">
        <f t="shared" si="113"/>
        <v>25</v>
      </c>
      <c r="K652" s="248">
        <f t="shared" si="113"/>
        <v>1</v>
      </c>
      <c r="L652" s="248">
        <f t="shared" si="113"/>
        <v>2</v>
      </c>
      <c r="M652" s="248">
        <f t="shared" si="113"/>
        <v>1</v>
      </c>
      <c r="N652" s="248">
        <f t="shared" si="113"/>
        <v>0</v>
      </c>
      <c r="O652" s="248">
        <f t="shared" si="113"/>
        <v>7</v>
      </c>
      <c r="P652" s="249">
        <f t="shared" si="108"/>
        <v>89</v>
      </c>
      <c r="Q652" s="249">
        <f t="shared" si="109"/>
        <v>36</v>
      </c>
      <c r="R652" s="249">
        <f t="shared" si="111"/>
        <v>125</v>
      </c>
      <c r="S652" s="249">
        <f t="shared" si="113"/>
        <v>0</v>
      </c>
      <c r="T652" s="249">
        <f t="shared" si="113"/>
        <v>1</v>
      </c>
      <c r="U652" s="249">
        <f t="shared" si="110"/>
        <v>1</v>
      </c>
    </row>
    <row r="653" spans="1:21" hidden="1" outlineLevel="1">
      <c r="A653" s="683" t="s">
        <v>864</v>
      </c>
      <c r="B653" s="690" t="s">
        <v>865</v>
      </c>
      <c r="C653" s="469" t="s">
        <v>866</v>
      </c>
      <c r="D653" s="398">
        <v>26</v>
      </c>
      <c r="E653" s="399">
        <v>1</v>
      </c>
      <c r="F653" s="399">
        <v>0</v>
      </c>
      <c r="G653" s="399">
        <v>1</v>
      </c>
      <c r="H653" s="399">
        <v>1</v>
      </c>
      <c r="I653" s="398">
        <v>16</v>
      </c>
      <c r="J653" s="398">
        <v>10</v>
      </c>
      <c r="K653" s="399">
        <v>1</v>
      </c>
      <c r="L653" s="399">
        <v>1</v>
      </c>
      <c r="M653" s="399">
        <v>1</v>
      </c>
      <c r="N653" s="399">
        <v>0</v>
      </c>
      <c r="O653" s="398">
        <v>2</v>
      </c>
      <c r="P653" s="394">
        <f t="shared" si="108"/>
        <v>45</v>
      </c>
      <c r="Q653" s="395">
        <f t="shared" si="109"/>
        <v>15</v>
      </c>
      <c r="R653" s="394">
        <f t="shared" si="111"/>
        <v>60</v>
      </c>
      <c r="S653" s="400">
        <v>0</v>
      </c>
      <c r="T653" s="400">
        <v>0</v>
      </c>
      <c r="U653" s="397">
        <f t="shared" si="110"/>
        <v>0</v>
      </c>
    </row>
    <row r="654" spans="1:21" hidden="1" outlineLevel="1">
      <c r="A654" s="683"/>
      <c r="B654" s="690"/>
      <c r="C654" s="469" t="s">
        <v>867</v>
      </c>
      <c r="D654" s="398">
        <v>8</v>
      </c>
      <c r="E654" s="399">
        <v>0</v>
      </c>
      <c r="F654" s="399">
        <v>0</v>
      </c>
      <c r="G654" s="399">
        <v>0</v>
      </c>
      <c r="H654" s="399">
        <v>0</v>
      </c>
      <c r="I654" s="399">
        <v>3</v>
      </c>
      <c r="J654" s="399">
        <v>1</v>
      </c>
      <c r="K654" s="399">
        <v>0</v>
      </c>
      <c r="L654" s="399">
        <v>0</v>
      </c>
      <c r="M654" s="399">
        <v>0</v>
      </c>
      <c r="N654" s="399">
        <v>0</v>
      </c>
      <c r="O654" s="399">
        <v>1</v>
      </c>
      <c r="P654" s="394">
        <f t="shared" si="108"/>
        <v>11</v>
      </c>
      <c r="Q654" s="395">
        <f t="shared" si="109"/>
        <v>2</v>
      </c>
      <c r="R654" s="394">
        <f t="shared" si="111"/>
        <v>13</v>
      </c>
      <c r="S654" s="400">
        <v>0</v>
      </c>
      <c r="T654" s="400">
        <v>0</v>
      </c>
      <c r="U654" s="397">
        <f t="shared" si="110"/>
        <v>0</v>
      </c>
    </row>
    <row r="655" spans="1:21" ht="33.75" hidden="1" outlineLevel="1">
      <c r="A655" s="683"/>
      <c r="B655" s="469" t="s">
        <v>868</v>
      </c>
      <c r="C655" s="469" t="s">
        <v>869</v>
      </c>
      <c r="D655" s="398">
        <v>27</v>
      </c>
      <c r="E655" s="399">
        <v>0</v>
      </c>
      <c r="F655" s="399">
        <v>1</v>
      </c>
      <c r="G655" s="399">
        <v>0</v>
      </c>
      <c r="H655" s="399">
        <v>0</v>
      </c>
      <c r="I655" s="398">
        <v>5</v>
      </c>
      <c r="J655" s="398">
        <v>14</v>
      </c>
      <c r="K655" s="399">
        <v>0</v>
      </c>
      <c r="L655" s="399">
        <v>1</v>
      </c>
      <c r="M655" s="398">
        <v>0</v>
      </c>
      <c r="N655" s="399">
        <v>0</v>
      </c>
      <c r="O655" s="398">
        <v>4</v>
      </c>
      <c r="P655" s="394">
        <f t="shared" si="108"/>
        <v>33</v>
      </c>
      <c r="Q655" s="395">
        <f t="shared" si="109"/>
        <v>19</v>
      </c>
      <c r="R655" s="394">
        <f t="shared" si="111"/>
        <v>52</v>
      </c>
      <c r="S655" s="400">
        <v>0</v>
      </c>
      <c r="T655" s="400">
        <v>1</v>
      </c>
      <c r="U655" s="397">
        <f t="shared" si="110"/>
        <v>1</v>
      </c>
    </row>
    <row r="656" spans="1:21" ht="14.1" customHeight="1" collapsed="1">
      <c r="A656" s="682" t="s">
        <v>870</v>
      </c>
      <c r="B656" s="682"/>
      <c r="C656" s="682"/>
      <c r="D656" s="248">
        <f t="shared" ref="D656:T656" si="114">+D657+D658+D659</f>
        <v>928</v>
      </c>
      <c r="E656" s="248">
        <f t="shared" si="114"/>
        <v>16</v>
      </c>
      <c r="F656" s="248">
        <f t="shared" si="114"/>
        <v>21</v>
      </c>
      <c r="G656" s="248">
        <f t="shared" si="114"/>
        <v>39</v>
      </c>
      <c r="H656" s="248">
        <f t="shared" si="114"/>
        <v>11</v>
      </c>
      <c r="I656" s="248">
        <f t="shared" si="114"/>
        <v>298</v>
      </c>
      <c r="J656" s="248">
        <f t="shared" si="114"/>
        <v>148</v>
      </c>
      <c r="K656" s="248">
        <f t="shared" si="114"/>
        <v>4</v>
      </c>
      <c r="L656" s="248">
        <f t="shared" si="114"/>
        <v>10</v>
      </c>
      <c r="M656" s="248">
        <f t="shared" si="114"/>
        <v>5</v>
      </c>
      <c r="N656" s="248">
        <f t="shared" si="114"/>
        <v>5</v>
      </c>
      <c r="O656" s="248">
        <f t="shared" si="114"/>
        <v>14</v>
      </c>
      <c r="P656" s="249">
        <f t="shared" si="108"/>
        <v>1313</v>
      </c>
      <c r="Q656" s="249">
        <f t="shared" si="109"/>
        <v>186</v>
      </c>
      <c r="R656" s="249">
        <f t="shared" si="111"/>
        <v>1499</v>
      </c>
      <c r="S656" s="249">
        <f t="shared" si="114"/>
        <v>1</v>
      </c>
      <c r="T656" s="249">
        <f t="shared" si="114"/>
        <v>0</v>
      </c>
      <c r="U656" s="249">
        <f t="shared" si="110"/>
        <v>1</v>
      </c>
    </row>
    <row r="657" spans="1:21" ht="22.5" hidden="1" outlineLevel="1">
      <c r="A657" s="683" t="s">
        <v>870</v>
      </c>
      <c r="B657" s="469" t="s">
        <v>871</v>
      </c>
      <c r="C657" s="469" t="s">
        <v>872</v>
      </c>
      <c r="D657" s="398">
        <v>900</v>
      </c>
      <c r="E657" s="398">
        <v>16</v>
      </c>
      <c r="F657" s="398">
        <v>21</v>
      </c>
      <c r="G657" s="398">
        <v>38</v>
      </c>
      <c r="H657" s="398">
        <v>10</v>
      </c>
      <c r="I657" s="398">
        <v>294</v>
      </c>
      <c r="J657" s="398">
        <v>147</v>
      </c>
      <c r="K657" s="398">
        <v>4</v>
      </c>
      <c r="L657" s="398">
        <v>10</v>
      </c>
      <c r="M657" s="398">
        <v>5</v>
      </c>
      <c r="N657" s="398">
        <v>4</v>
      </c>
      <c r="O657" s="398">
        <v>14</v>
      </c>
      <c r="P657" s="394">
        <f t="shared" si="108"/>
        <v>1279</v>
      </c>
      <c r="Q657" s="395">
        <f t="shared" si="109"/>
        <v>184</v>
      </c>
      <c r="R657" s="394">
        <f t="shared" si="111"/>
        <v>1463</v>
      </c>
      <c r="S657" s="400">
        <v>1</v>
      </c>
      <c r="T657" s="400">
        <v>0</v>
      </c>
      <c r="U657" s="397">
        <f t="shared" si="110"/>
        <v>1</v>
      </c>
    </row>
    <row r="658" spans="1:21" ht="33.75" hidden="1" outlineLevel="1">
      <c r="A658" s="683"/>
      <c r="B658" s="469" t="s">
        <v>873</v>
      </c>
      <c r="C658" s="469" t="s">
        <v>874</v>
      </c>
      <c r="D658" s="398">
        <v>28</v>
      </c>
      <c r="E658" s="398">
        <v>0</v>
      </c>
      <c r="F658" s="399">
        <v>0</v>
      </c>
      <c r="G658" s="399">
        <v>1</v>
      </c>
      <c r="H658" s="399">
        <v>1</v>
      </c>
      <c r="I658" s="398">
        <v>4</v>
      </c>
      <c r="J658" s="398">
        <v>1</v>
      </c>
      <c r="K658" s="399">
        <v>0</v>
      </c>
      <c r="L658" s="399">
        <v>0</v>
      </c>
      <c r="M658" s="399">
        <v>0</v>
      </c>
      <c r="N658" s="399">
        <v>1</v>
      </c>
      <c r="O658" s="398">
        <v>0</v>
      </c>
      <c r="P658" s="394">
        <f t="shared" si="108"/>
        <v>34</v>
      </c>
      <c r="Q658" s="395">
        <f t="shared" si="109"/>
        <v>2</v>
      </c>
      <c r="R658" s="394">
        <f t="shared" si="111"/>
        <v>36</v>
      </c>
      <c r="S658" s="400">
        <v>0</v>
      </c>
      <c r="T658" s="400">
        <v>0</v>
      </c>
      <c r="U658" s="397">
        <f t="shared" si="110"/>
        <v>0</v>
      </c>
    </row>
    <row r="659" spans="1:21" ht="22.5" hidden="1" outlineLevel="1">
      <c r="A659" s="683"/>
      <c r="B659" s="469" t="s">
        <v>875</v>
      </c>
      <c r="C659" s="469" t="s">
        <v>876</v>
      </c>
      <c r="D659" s="398">
        <v>0</v>
      </c>
      <c r="E659" s="399">
        <v>0</v>
      </c>
      <c r="F659" s="399">
        <v>0</v>
      </c>
      <c r="G659" s="399">
        <v>0</v>
      </c>
      <c r="H659" s="399">
        <v>0</v>
      </c>
      <c r="I659" s="399">
        <v>0</v>
      </c>
      <c r="J659" s="399">
        <v>0</v>
      </c>
      <c r="K659" s="399">
        <v>0</v>
      </c>
      <c r="L659" s="399">
        <v>0</v>
      </c>
      <c r="M659" s="399">
        <v>0</v>
      </c>
      <c r="N659" s="399">
        <v>0</v>
      </c>
      <c r="O659" s="399">
        <v>0</v>
      </c>
      <c r="P659" s="394">
        <f t="shared" si="108"/>
        <v>0</v>
      </c>
      <c r="Q659" s="395">
        <f t="shared" si="109"/>
        <v>0</v>
      </c>
      <c r="R659" s="394">
        <f t="shared" si="111"/>
        <v>0</v>
      </c>
      <c r="S659" s="400">
        <v>0</v>
      </c>
      <c r="T659" s="400">
        <v>0</v>
      </c>
      <c r="U659" s="397">
        <f t="shared" si="110"/>
        <v>0</v>
      </c>
    </row>
    <row r="660" spans="1:21" ht="14.1" customHeight="1" collapsed="1">
      <c r="A660" s="682" t="s">
        <v>877</v>
      </c>
      <c r="B660" s="682"/>
      <c r="C660" s="682"/>
      <c r="D660" s="248">
        <f t="shared" ref="D660:T660" si="115">SUM(D661:D665)</f>
        <v>2759</v>
      </c>
      <c r="E660" s="248">
        <f t="shared" si="115"/>
        <v>77</v>
      </c>
      <c r="F660" s="248">
        <f t="shared" si="115"/>
        <v>159</v>
      </c>
      <c r="G660" s="248">
        <f t="shared" si="115"/>
        <v>234</v>
      </c>
      <c r="H660" s="248">
        <f t="shared" si="115"/>
        <v>68</v>
      </c>
      <c r="I660" s="248">
        <f t="shared" si="115"/>
        <v>1252</v>
      </c>
      <c r="J660" s="248">
        <f t="shared" si="115"/>
        <v>1449</v>
      </c>
      <c r="K660" s="248">
        <f t="shared" si="115"/>
        <v>25</v>
      </c>
      <c r="L660" s="248">
        <f t="shared" si="115"/>
        <v>32</v>
      </c>
      <c r="M660" s="248">
        <f t="shared" si="115"/>
        <v>68</v>
      </c>
      <c r="N660" s="248">
        <f t="shared" si="115"/>
        <v>11</v>
      </c>
      <c r="O660" s="248">
        <f t="shared" si="115"/>
        <v>254</v>
      </c>
      <c r="P660" s="249">
        <f t="shared" si="108"/>
        <v>4549</v>
      </c>
      <c r="Q660" s="249">
        <f t="shared" si="109"/>
        <v>1839</v>
      </c>
      <c r="R660" s="249">
        <f t="shared" si="111"/>
        <v>6388</v>
      </c>
      <c r="S660" s="249">
        <f t="shared" si="115"/>
        <v>0</v>
      </c>
      <c r="T660" s="249">
        <f t="shared" si="115"/>
        <v>0</v>
      </c>
      <c r="U660" s="249">
        <f t="shared" si="110"/>
        <v>0</v>
      </c>
    </row>
    <row r="661" spans="1:21" ht="33.75" hidden="1" outlineLevel="1">
      <c r="A661" s="683" t="s">
        <v>877</v>
      </c>
      <c r="B661" s="469" t="s">
        <v>878</v>
      </c>
      <c r="C661" s="469" t="s">
        <v>879</v>
      </c>
      <c r="D661" s="398">
        <v>469</v>
      </c>
      <c r="E661" s="398">
        <v>17</v>
      </c>
      <c r="F661" s="398">
        <v>29</v>
      </c>
      <c r="G661" s="398">
        <v>38</v>
      </c>
      <c r="H661" s="398">
        <v>14</v>
      </c>
      <c r="I661" s="398">
        <v>180</v>
      </c>
      <c r="J661" s="398">
        <v>197</v>
      </c>
      <c r="K661" s="398">
        <v>6</v>
      </c>
      <c r="L661" s="398">
        <v>8</v>
      </c>
      <c r="M661" s="398">
        <v>13</v>
      </c>
      <c r="N661" s="398">
        <v>1</v>
      </c>
      <c r="O661" s="398">
        <v>38</v>
      </c>
      <c r="P661" s="394">
        <f t="shared" si="108"/>
        <v>747</v>
      </c>
      <c r="Q661" s="395">
        <f t="shared" si="109"/>
        <v>263</v>
      </c>
      <c r="R661" s="394">
        <f t="shared" si="111"/>
        <v>1010</v>
      </c>
      <c r="S661" s="400">
        <v>0</v>
      </c>
      <c r="T661" s="400">
        <v>0</v>
      </c>
      <c r="U661" s="397">
        <f t="shared" si="110"/>
        <v>0</v>
      </c>
    </row>
    <row r="662" spans="1:21" hidden="1" outlineLevel="1">
      <c r="A662" s="683"/>
      <c r="B662" s="690" t="s">
        <v>880</v>
      </c>
      <c r="C662" s="469" t="s">
        <v>881</v>
      </c>
      <c r="D662" s="398">
        <v>1504</v>
      </c>
      <c r="E662" s="398">
        <v>33</v>
      </c>
      <c r="F662" s="398">
        <v>91</v>
      </c>
      <c r="G662" s="398">
        <v>119</v>
      </c>
      <c r="H662" s="398">
        <v>35</v>
      </c>
      <c r="I662" s="398">
        <v>578</v>
      </c>
      <c r="J662" s="398">
        <v>1044</v>
      </c>
      <c r="K662" s="398">
        <v>15</v>
      </c>
      <c r="L662" s="398">
        <v>19</v>
      </c>
      <c r="M662" s="398">
        <v>42</v>
      </c>
      <c r="N662" s="398">
        <v>10</v>
      </c>
      <c r="O662" s="398">
        <v>160</v>
      </c>
      <c r="P662" s="394">
        <f t="shared" si="108"/>
        <v>2360</v>
      </c>
      <c r="Q662" s="395">
        <f t="shared" si="109"/>
        <v>1290</v>
      </c>
      <c r="R662" s="394">
        <f t="shared" si="111"/>
        <v>3650</v>
      </c>
      <c r="S662" s="400">
        <v>0</v>
      </c>
      <c r="T662" s="400">
        <v>0</v>
      </c>
      <c r="U662" s="397">
        <f t="shared" si="110"/>
        <v>0</v>
      </c>
    </row>
    <row r="663" spans="1:21" ht="22.5" hidden="1" outlineLevel="1">
      <c r="A663" s="683"/>
      <c r="B663" s="690"/>
      <c r="C663" s="469" t="s">
        <v>882</v>
      </c>
      <c r="D663" s="398">
        <v>324</v>
      </c>
      <c r="E663" s="398">
        <v>12</v>
      </c>
      <c r="F663" s="398">
        <v>16</v>
      </c>
      <c r="G663" s="398">
        <v>25</v>
      </c>
      <c r="H663" s="398">
        <v>8</v>
      </c>
      <c r="I663" s="398">
        <v>138</v>
      </c>
      <c r="J663" s="398">
        <v>176</v>
      </c>
      <c r="K663" s="399">
        <v>4</v>
      </c>
      <c r="L663" s="398">
        <v>2</v>
      </c>
      <c r="M663" s="398">
        <v>12</v>
      </c>
      <c r="N663" s="399">
        <v>0</v>
      </c>
      <c r="O663" s="398">
        <v>39</v>
      </c>
      <c r="P663" s="394">
        <f t="shared" si="108"/>
        <v>523</v>
      </c>
      <c r="Q663" s="395">
        <f t="shared" si="109"/>
        <v>233</v>
      </c>
      <c r="R663" s="394">
        <f t="shared" si="111"/>
        <v>756</v>
      </c>
      <c r="S663" s="400">
        <v>0</v>
      </c>
      <c r="T663" s="400">
        <v>0</v>
      </c>
      <c r="U663" s="397">
        <f t="shared" si="110"/>
        <v>0</v>
      </c>
    </row>
    <row r="664" spans="1:21" hidden="1" outlineLevel="1">
      <c r="A664" s="683"/>
      <c r="B664" s="690"/>
      <c r="C664" s="469" t="s">
        <v>883</v>
      </c>
      <c r="D664" s="398">
        <v>180</v>
      </c>
      <c r="E664" s="398">
        <v>3</v>
      </c>
      <c r="F664" s="398">
        <v>7</v>
      </c>
      <c r="G664" s="398">
        <v>24</v>
      </c>
      <c r="H664" s="398">
        <v>4</v>
      </c>
      <c r="I664" s="398">
        <v>128</v>
      </c>
      <c r="J664" s="398">
        <v>26</v>
      </c>
      <c r="K664" s="399">
        <v>0</v>
      </c>
      <c r="L664" s="398">
        <v>2</v>
      </c>
      <c r="M664" s="399">
        <v>1</v>
      </c>
      <c r="N664" s="399">
        <v>0</v>
      </c>
      <c r="O664" s="398">
        <v>11</v>
      </c>
      <c r="P664" s="394">
        <f t="shared" si="108"/>
        <v>346</v>
      </c>
      <c r="Q664" s="395">
        <f t="shared" si="109"/>
        <v>40</v>
      </c>
      <c r="R664" s="394">
        <f t="shared" si="111"/>
        <v>386</v>
      </c>
      <c r="S664" s="400">
        <v>0</v>
      </c>
      <c r="T664" s="400">
        <v>0</v>
      </c>
      <c r="U664" s="397">
        <f t="shared" si="110"/>
        <v>0</v>
      </c>
    </row>
    <row r="665" spans="1:21" ht="22.5" hidden="1" outlineLevel="1">
      <c r="A665" s="683"/>
      <c r="B665" s="469" t="s">
        <v>884</v>
      </c>
      <c r="C665" s="469" t="s">
        <v>885</v>
      </c>
      <c r="D665" s="398">
        <v>282</v>
      </c>
      <c r="E665" s="398">
        <v>12</v>
      </c>
      <c r="F665" s="398">
        <v>16</v>
      </c>
      <c r="G665" s="398">
        <v>28</v>
      </c>
      <c r="H665" s="398">
        <v>7</v>
      </c>
      <c r="I665" s="398">
        <v>228</v>
      </c>
      <c r="J665" s="398">
        <v>6</v>
      </c>
      <c r="K665" s="399">
        <v>0</v>
      </c>
      <c r="L665" s="399">
        <v>1</v>
      </c>
      <c r="M665" s="399">
        <v>0</v>
      </c>
      <c r="N665" s="399">
        <v>0</v>
      </c>
      <c r="O665" s="398">
        <v>6</v>
      </c>
      <c r="P665" s="394">
        <f t="shared" si="108"/>
        <v>573</v>
      </c>
      <c r="Q665" s="395">
        <f t="shared" si="109"/>
        <v>13</v>
      </c>
      <c r="R665" s="394">
        <f t="shared" si="111"/>
        <v>586</v>
      </c>
      <c r="S665" s="400">
        <v>0</v>
      </c>
      <c r="T665" s="400">
        <v>0</v>
      </c>
      <c r="U665" s="397">
        <f t="shared" si="110"/>
        <v>0</v>
      </c>
    </row>
    <row r="666" spans="1:21" ht="14.1" customHeight="1" collapsed="1">
      <c r="A666" s="682" t="s">
        <v>886</v>
      </c>
      <c r="B666" s="682"/>
      <c r="C666" s="682"/>
      <c r="D666" s="248">
        <f t="shared" ref="D666:T666" si="116">SUM(D667:D673)</f>
        <v>835</v>
      </c>
      <c r="E666" s="248">
        <f t="shared" si="116"/>
        <v>26</v>
      </c>
      <c r="F666" s="248">
        <f t="shared" si="116"/>
        <v>42</v>
      </c>
      <c r="G666" s="248">
        <f t="shared" si="116"/>
        <v>49</v>
      </c>
      <c r="H666" s="248">
        <f t="shared" si="116"/>
        <v>23</v>
      </c>
      <c r="I666" s="248">
        <f t="shared" si="116"/>
        <v>354</v>
      </c>
      <c r="J666" s="248">
        <f t="shared" si="116"/>
        <v>414</v>
      </c>
      <c r="K666" s="248">
        <f t="shared" si="116"/>
        <v>10</v>
      </c>
      <c r="L666" s="248">
        <f t="shared" si="116"/>
        <v>12</v>
      </c>
      <c r="M666" s="248">
        <f t="shared" si="116"/>
        <v>24</v>
      </c>
      <c r="N666" s="248">
        <f t="shared" si="116"/>
        <v>4</v>
      </c>
      <c r="O666" s="248">
        <f t="shared" si="116"/>
        <v>132</v>
      </c>
      <c r="P666" s="249">
        <f t="shared" si="108"/>
        <v>1329</v>
      </c>
      <c r="Q666" s="249">
        <f t="shared" si="109"/>
        <v>596</v>
      </c>
      <c r="R666" s="249">
        <f t="shared" si="111"/>
        <v>1925</v>
      </c>
      <c r="S666" s="249">
        <f t="shared" si="116"/>
        <v>1</v>
      </c>
      <c r="T666" s="249">
        <f t="shared" si="116"/>
        <v>3</v>
      </c>
      <c r="U666" s="249">
        <f t="shared" si="110"/>
        <v>4</v>
      </c>
    </row>
    <row r="667" spans="1:21" ht="22.5" hidden="1" outlineLevel="1">
      <c r="A667" s="683" t="s">
        <v>886</v>
      </c>
      <c r="B667" s="690" t="s">
        <v>887</v>
      </c>
      <c r="C667" s="469" t="s">
        <v>888</v>
      </c>
      <c r="D667" s="398">
        <v>465</v>
      </c>
      <c r="E667" s="398">
        <v>10</v>
      </c>
      <c r="F667" s="398">
        <v>15</v>
      </c>
      <c r="G667" s="398">
        <v>19</v>
      </c>
      <c r="H667" s="398">
        <v>13</v>
      </c>
      <c r="I667" s="398">
        <v>172</v>
      </c>
      <c r="J667" s="398">
        <v>158</v>
      </c>
      <c r="K667" s="399">
        <v>2</v>
      </c>
      <c r="L667" s="398">
        <v>2</v>
      </c>
      <c r="M667" s="398">
        <v>3</v>
      </c>
      <c r="N667" s="398">
        <v>1</v>
      </c>
      <c r="O667" s="398">
        <v>32</v>
      </c>
      <c r="P667" s="394">
        <f t="shared" si="108"/>
        <v>694</v>
      </c>
      <c r="Q667" s="395">
        <f t="shared" si="109"/>
        <v>198</v>
      </c>
      <c r="R667" s="394">
        <f t="shared" si="111"/>
        <v>892</v>
      </c>
      <c r="S667" s="400">
        <v>1</v>
      </c>
      <c r="T667" s="400">
        <v>1</v>
      </c>
      <c r="U667" s="397">
        <f t="shared" si="110"/>
        <v>2</v>
      </c>
    </row>
    <row r="668" spans="1:21" ht="22.5" hidden="1" outlineLevel="1">
      <c r="A668" s="683"/>
      <c r="B668" s="690"/>
      <c r="C668" s="469" t="s">
        <v>889</v>
      </c>
      <c r="D668" s="398">
        <v>58</v>
      </c>
      <c r="E668" s="399">
        <v>1</v>
      </c>
      <c r="F668" s="398">
        <v>2</v>
      </c>
      <c r="G668" s="398">
        <v>3</v>
      </c>
      <c r="H668" s="398">
        <v>1</v>
      </c>
      <c r="I668" s="398">
        <v>37</v>
      </c>
      <c r="J668" s="398">
        <v>29</v>
      </c>
      <c r="K668" s="399">
        <v>2</v>
      </c>
      <c r="L668" s="398">
        <v>3</v>
      </c>
      <c r="M668" s="398">
        <v>2</v>
      </c>
      <c r="N668" s="399">
        <v>1</v>
      </c>
      <c r="O668" s="398">
        <v>4</v>
      </c>
      <c r="P668" s="394">
        <f t="shared" si="108"/>
        <v>102</v>
      </c>
      <c r="Q668" s="395">
        <f t="shared" si="109"/>
        <v>41</v>
      </c>
      <c r="R668" s="394">
        <f t="shared" si="111"/>
        <v>143</v>
      </c>
      <c r="S668" s="400">
        <v>0</v>
      </c>
      <c r="T668" s="400">
        <v>2</v>
      </c>
      <c r="U668" s="397">
        <f t="shared" si="110"/>
        <v>2</v>
      </c>
    </row>
    <row r="669" spans="1:21" ht="33.75" hidden="1" outlineLevel="1">
      <c r="A669" s="683"/>
      <c r="B669" s="469" t="s">
        <v>890</v>
      </c>
      <c r="C669" s="469" t="s">
        <v>891</v>
      </c>
      <c r="D669" s="398">
        <v>59</v>
      </c>
      <c r="E669" s="399">
        <v>1</v>
      </c>
      <c r="F669" s="398">
        <v>0</v>
      </c>
      <c r="G669" s="398">
        <v>2</v>
      </c>
      <c r="H669" s="399">
        <v>1</v>
      </c>
      <c r="I669" s="398">
        <v>11</v>
      </c>
      <c r="J669" s="398">
        <v>122</v>
      </c>
      <c r="K669" s="399">
        <v>3</v>
      </c>
      <c r="L669" s="399">
        <v>3</v>
      </c>
      <c r="M669" s="398">
        <v>4</v>
      </c>
      <c r="N669" s="398">
        <v>1</v>
      </c>
      <c r="O669" s="398">
        <v>18</v>
      </c>
      <c r="P669" s="394">
        <f t="shared" si="108"/>
        <v>74</v>
      </c>
      <c r="Q669" s="395">
        <f t="shared" si="109"/>
        <v>151</v>
      </c>
      <c r="R669" s="394">
        <f t="shared" si="111"/>
        <v>225</v>
      </c>
      <c r="S669" s="400">
        <v>0</v>
      </c>
      <c r="T669" s="400">
        <v>0</v>
      </c>
      <c r="U669" s="397">
        <f t="shared" si="110"/>
        <v>0</v>
      </c>
    </row>
    <row r="670" spans="1:21" ht="22.5" hidden="1" outlineLevel="1">
      <c r="A670" s="683"/>
      <c r="B670" s="469" t="s">
        <v>892</v>
      </c>
      <c r="C670" s="469" t="s">
        <v>893</v>
      </c>
      <c r="D670" s="398">
        <v>24</v>
      </c>
      <c r="E670" s="399">
        <v>1</v>
      </c>
      <c r="F670" s="398">
        <v>0</v>
      </c>
      <c r="G670" s="398">
        <v>0</v>
      </c>
      <c r="H670" s="399">
        <v>0</v>
      </c>
      <c r="I670" s="399">
        <v>5</v>
      </c>
      <c r="J670" s="398">
        <v>12</v>
      </c>
      <c r="K670" s="399">
        <v>0</v>
      </c>
      <c r="L670" s="399">
        <v>0</v>
      </c>
      <c r="M670" s="399">
        <v>2</v>
      </c>
      <c r="N670" s="399">
        <v>0</v>
      </c>
      <c r="O670" s="399">
        <v>2</v>
      </c>
      <c r="P670" s="394">
        <f t="shared" si="108"/>
        <v>30</v>
      </c>
      <c r="Q670" s="395">
        <f t="shared" si="109"/>
        <v>16</v>
      </c>
      <c r="R670" s="394">
        <f t="shared" si="111"/>
        <v>46</v>
      </c>
      <c r="S670" s="400">
        <v>0</v>
      </c>
      <c r="T670" s="400">
        <v>0</v>
      </c>
      <c r="U670" s="397">
        <f t="shared" si="110"/>
        <v>0</v>
      </c>
    </row>
    <row r="671" spans="1:21" ht="22.5" hidden="1" outlineLevel="1">
      <c r="A671" s="683"/>
      <c r="B671" s="690" t="s">
        <v>894</v>
      </c>
      <c r="C671" s="469" t="s">
        <v>895</v>
      </c>
      <c r="D671" s="398">
        <v>4</v>
      </c>
      <c r="E671" s="399">
        <v>0</v>
      </c>
      <c r="F671" s="399">
        <v>0</v>
      </c>
      <c r="G671" s="399">
        <v>0</v>
      </c>
      <c r="H671" s="399">
        <v>0</v>
      </c>
      <c r="I671" s="398">
        <v>0</v>
      </c>
      <c r="J671" s="399">
        <v>2</v>
      </c>
      <c r="K671" s="399">
        <v>0</v>
      </c>
      <c r="L671" s="399">
        <v>0</v>
      </c>
      <c r="M671" s="399">
        <v>0</v>
      </c>
      <c r="N671" s="399">
        <v>0</v>
      </c>
      <c r="O671" s="399">
        <v>1</v>
      </c>
      <c r="P671" s="394">
        <f t="shared" si="108"/>
        <v>4</v>
      </c>
      <c r="Q671" s="395">
        <f t="shared" si="109"/>
        <v>3</v>
      </c>
      <c r="R671" s="394">
        <f t="shared" si="111"/>
        <v>7</v>
      </c>
      <c r="S671" s="400">
        <v>0</v>
      </c>
      <c r="T671" s="400">
        <v>0</v>
      </c>
      <c r="U671" s="397">
        <f t="shared" si="110"/>
        <v>0</v>
      </c>
    </row>
    <row r="672" spans="1:21" hidden="1" outlineLevel="1">
      <c r="A672" s="683"/>
      <c r="B672" s="690"/>
      <c r="C672" s="469" t="s">
        <v>896</v>
      </c>
      <c r="D672" s="398">
        <v>136</v>
      </c>
      <c r="E672" s="398">
        <v>10</v>
      </c>
      <c r="F672" s="398">
        <v>21</v>
      </c>
      <c r="G672" s="398">
        <v>18</v>
      </c>
      <c r="H672" s="398">
        <v>6</v>
      </c>
      <c r="I672" s="398">
        <v>88</v>
      </c>
      <c r="J672" s="398">
        <v>85</v>
      </c>
      <c r="K672" s="398">
        <v>3</v>
      </c>
      <c r="L672" s="398">
        <v>4</v>
      </c>
      <c r="M672" s="398">
        <v>12</v>
      </c>
      <c r="N672" s="398">
        <v>1</v>
      </c>
      <c r="O672" s="398">
        <v>64</v>
      </c>
      <c r="P672" s="394">
        <f t="shared" si="108"/>
        <v>279</v>
      </c>
      <c r="Q672" s="395">
        <f t="shared" si="109"/>
        <v>169</v>
      </c>
      <c r="R672" s="394">
        <f t="shared" si="111"/>
        <v>448</v>
      </c>
      <c r="S672" s="400">
        <v>0</v>
      </c>
      <c r="T672" s="400">
        <v>0</v>
      </c>
      <c r="U672" s="397">
        <f t="shared" si="110"/>
        <v>0</v>
      </c>
    </row>
    <row r="673" spans="1:21" ht="22.5" hidden="1" outlineLevel="1">
      <c r="A673" s="683"/>
      <c r="B673" s="690"/>
      <c r="C673" s="469" t="s">
        <v>897</v>
      </c>
      <c r="D673" s="398">
        <v>89</v>
      </c>
      <c r="E673" s="399">
        <v>3</v>
      </c>
      <c r="F673" s="398">
        <v>4</v>
      </c>
      <c r="G673" s="398">
        <v>7</v>
      </c>
      <c r="H673" s="398">
        <v>2</v>
      </c>
      <c r="I673" s="398">
        <v>41</v>
      </c>
      <c r="J673" s="398">
        <v>6</v>
      </c>
      <c r="K673" s="398">
        <v>0</v>
      </c>
      <c r="L673" s="399">
        <v>0</v>
      </c>
      <c r="M673" s="399">
        <v>1</v>
      </c>
      <c r="N673" s="399">
        <v>0</v>
      </c>
      <c r="O673" s="398">
        <v>11</v>
      </c>
      <c r="P673" s="394">
        <f t="shared" si="108"/>
        <v>146</v>
      </c>
      <c r="Q673" s="395">
        <f t="shared" si="109"/>
        <v>18</v>
      </c>
      <c r="R673" s="394">
        <f t="shared" si="111"/>
        <v>164</v>
      </c>
      <c r="S673" s="400">
        <v>0</v>
      </c>
      <c r="T673" s="400">
        <v>0</v>
      </c>
      <c r="U673" s="397">
        <f t="shared" si="110"/>
        <v>0</v>
      </c>
    </row>
    <row r="674" spans="1:21" ht="14.1" customHeight="1" collapsed="1">
      <c r="A674" s="682" t="s">
        <v>898</v>
      </c>
      <c r="B674" s="682"/>
      <c r="C674" s="682"/>
      <c r="D674" s="248">
        <f t="shared" ref="D674:T674" si="117">+D675+D676+D677</f>
        <v>60</v>
      </c>
      <c r="E674" s="248">
        <f t="shared" si="117"/>
        <v>5</v>
      </c>
      <c r="F674" s="248">
        <f t="shared" si="117"/>
        <v>2</v>
      </c>
      <c r="G674" s="248">
        <f t="shared" si="117"/>
        <v>6</v>
      </c>
      <c r="H674" s="248">
        <f t="shared" si="117"/>
        <v>1</v>
      </c>
      <c r="I674" s="248">
        <f t="shared" si="117"/>
        <v>33</v>
      </c>
      <c r="J674" s="248">
        <f t="shared" si="117"/>
        <v>1</v>
      </c>
      <c r="K674" s="248">
        <f t="shared" si="117"/>
        <v>0</v>
      </c>
      <c r="L674" s="248">
        <f t="shared" si="117"/>
        <v>0</v>
      </c>
      <c r="M674" s="248">
        <f t="shared" si="117"/>
        <v>0</v>
      </c>
      <c r="N674" s="248">
        <f t="shared" si="117"/>
        <v>0</v>
      </c>
      <c r="O674" s="248">
        <f t="shared" si="117"/>
        <v>0</v>
      </c>
      <c r="P674" s="249">
        <f t="shared" si="108"/>
        <v>107</v>
      </c>
      <c r="Q674" s="249">
        <f t="shared" si="109"/>
        <v>1</v>
      </c>
      <c r="R674" s="249">
        <f t="shared" si="111"/>
        <v>108</v>
      </c>
      <c r="S674" s="249">
        <f t="shared" si="117"/>
        <v>0</v>
      </c>
      <c r="T674" s="249">
        <f t="shared" si="117"/>
        <v>0</v>
      </c>
      <c r="U674" s="249">
        <f t="shared" si="110"/>
        <v>0</v>
      </c>
    </row>
    <row r="675" spans="1:21" hidden="1" outlineLevel="1">
      <c r="A675" s="683" t="s">
        <v>899</v>
      </c>
      <c r="B675" s="690" t="s">
        <v>900</v>
      </c>
      <c r="C675" s="469" t="s">
        <v>901</v>
      </c>
      <c r="D675" s="398">
        <v>26</v>
      </c>
      <c r="E675" s="398">
        <v>0</v>
      </c>
      <c r="F675" s="398">
        <v>1</v>
      </c>
      <c r="G675" s="398">
        <v>2</v>
      </c>
      <c r="H675" s="398">
        <v>1</v>
      </c>
      <c r="I675" s="398">
        <v>17</v>
      </c>
      <c r="J675" s="399">
        <v>1</v>
      </c>
      <c r="K675" s="399">
        <v>0</v>
      </c>
      <c r="L675" s="399">
        <v>0</v>
      </c>
      <c r="M675" s="399">
        <v>0</v>
      </c>
      <c r="N675" s="399">
        <v>0</v>
      </c>
      <c r="O675" s="399">
        <v>0</v>
      </c>
      <c r="P675" s="394">
        <f t="shared" si="108"/>
        <v>47</v>
      </c>
      <c r="Q675" s="395">
        <f t="shared" si="109"/>
        <v>1</v>
      </c>
      <c r="R675" s="394">
        <f t="shared" si="111"/>
        <v>48</v>
      </c>
      <c r="S675" s="400">
        <v>0</v>
      </c>
      <c r="T675" s="400">
        <v>0</v>
      </c>
      <c r="U675" s="397">
        <f t="shared" si="110"/>
        <v>0</v>
      </c>
    </row>
    <row r="676" spans="1:21" hidden="1" outlineLevel="1">
      <c r="A676" s="683"/>
      <c r="B676" s="690"/>
      <c r="C676" s="469" t="s">
        <v>902</v>
      </c>
      <c r="D676" s="399">
        <v>4</v>
      </c>
      <c r="E676" s="399">
        <v>0</v>
      </c>
      <c r="F676" s="399">
        <v>0</v>
      </c>
      <c r="G676" s="398">
        <v>1</v>
      </c>
      <c r="H676" s="399">
        <v>0</v>
      </c>
      <c r="I676" s="398">
        <v>1</v>
      </c>
      <c r="J676" s="399">
        <v>0</v>
      </c>
      <c r="K676" s="399">
        <v>0</v>
      </c>
      <c r="L676" s="399">
        <v>0</v>
      </c>
      <c r="M676" s="399">
        <v>0</v>
      </c>
      <c r="N676" s="399">
        <v>0</v>
      </c>
      <c r="O676" s="399">
        <v>0</v>
      </c>
      <c r="P676" s="394">
        <f t="shared" si="108"/>
        <v>6</v>
      </c>
      <c r="Q676" s="395">
        <f t="shared" si="109"/>
        <v>0</v>
      </c>
      <c r="R676" s="394">
        <f t="shared" si="111"/>
        <v>6</v>
      </c>
      <c r="S676" s="400">
        <v>0</v>
      </c>
      <c r="T676" s="400">
        <v>0</v>
      </c>
      <c r="U676" s="397">
        <f t="shared" si="110"/>
        <v>0</v>
      </c>
    </row>
    <row r="677" spans="1:21" ht="33.75" hidden="1" outlineLevel="1">
      <c r="A677" s="683"/>
      <c r="B677" s="469" t="s">
        <v>903</v>
      </c>
      <c r="C677" s="469" t="s">
        <v>904</v>
      </c>
      <c r="D677" s="398">
        <v>30</v>
      </c>
      <c r="E677" s="399">
        <v>5</v>
      </c>
      <c r="F677" s="398">
        <v>1</v>
      </c>
      <c r="G677" s="399">
        <v>3</v>
      </c>
      <c r="H677" s="399">
        <v>0</v>
      </c>
      <c r="I677" s="398">
        <v>15</v>
      </c>
      <c r="J677" s="399">
        <v>0</v>
      </c>
      <c r="K677" s="399">
        <v>0</v>
      </c>
      <c r="L677" s="399">
        <v>0</v>
      </c>
      <c r="M677" s="399">
        <v>0</v>
      </c>
      <c r="N677" s="399">
        <v>0</v>
      </c>
      <c r="O677" s="399">
        <v>0</v>
      </c>
      <c r="P677" s="394">
        <f t="shared" si="108"/>
        <v>54</v>
      </c>
      <c r="Q677" s="395">
        <f t="shared" si="109"/>
        <v>0</v>
      </c>
      <c r="R677" s="394">
        <f t="shared" si="111"/>
        <v>54</v>
      </c>
      <c r="S677" s="400">
        <v>0</v>
      </c>
      <c r="T677" s="400">
        <v>0</v>
      </c>
      <c r="U677" s="397">
        <f t="shared" si="110"/>
        <v>0</v>
      </c>
    </row>
    <row r="678" spans="1:21" ht="14.1" customHeight="1" collapsed="1">
      <c r="A678" s="682" t="s">
        <v>905</v>
      </c>
      <c r="B678" s="682"/>
      <c r="C678" s="682"/>
      <c r="D678" s="248">
        <f t="shared" ref="D678:T678" si="118">SUM(D679:D689)</f>
        <v>540</v>
      </c>
      <c r="E678" s="248">
        <f t="shared" si="118"/>
        <v>5</v>
      </c>
      <c r="F678" s="248">
        <f t="shared" si="118"/>
        <v>10</v>
      </c>
      <c r="G678" s="248">
        <f t="shared" si="118"/>
        <v>11</v>
      </c>
      <c r="H678" s="248">
        <f t="shared" si="118"/>
        <v>0</v>
      </c>
      <c r="I678" s="248">
        <f t="shared" si="118"/>
        <v>74</v>
      </c>
      <c r="J678" s="248">
        <f t="shared" si="118"/>
        <v>221</v>
      </c>
      <c r="K678" s="248">
        <f t="shared" si="118"/>
        <v>4</v>
      </c>
      <c r="L678" s="248">
        <f t="shared" si="118"/>
        <v>5</v>
      </c>
      <c r="M678" s="248">
        <f t="shared" si="118"/>
        <v>6</v>
      </c>
      <c r="N678" s="248">
        <f t="shared" si="118"/>
        <v>2</v>
      </c>
      <c r="O678" s="248">
        <f t="shared" si="118"/>
        <v>46</v>
      </c>
      <c r="P678" s="249">
        <f t="shared" si="108"/>
        <v>640</v>
      </c>
      <c r="Q678" s="249">
        <f t="shared" si="109"/>
        <v>284</v>
      </c>
      <c r="R678" s="249">
        <f t="shared" si="111"/>
        <v>924</v>
      </c>
      <c r="S678" s="249">
        <f t="shared" si="118"/>
        <v>0</v>
      </c>
      <c r="T678" s="249">
        <f t="shared" si="118"/>
        <v>0</v>
      </c>
      <c r="U678" s="249">
        <f t="shared" si="110"/>
        <v>0</v>
      </c>
    </row>
    <row r="679" spans="1:21" hidden="1" outlineLevel="1">
      <c r="A679" s="693" t="s">
        <v>905</v>
      </c>
      <c r="B679" s="469" t="s">
        <v>906</v>
      </c>
      <c r="C679" s="469" t="s">
        <v>907</v>
      </c>
      <c r="D679" s="398">
        <v>7</v>
      </c>
      <c r="E679" s="399">
        <v>0</v>
      </c>
      <c r="F679" s="399">
        <v>0</v>
      </c>
      <c r="G679" s="399">
        <v>0</v>
      </c>
      <c r="H679" s="398">
        <v>0</v>
      </c>
      <c r="I679" s="399">
        <v>1</v>
      </c>
      <c r="J679" s="398">
        <v>12</v>
      </c>
      <c r="K679" s="398">
        <v>1</v>
      </c>
      <c r="L679" s="399">
        <v>0</v>
      </c>
      <c r="M679" s="399">
        <v>0</v>
      </c>
      <c r="N679" s="399">
        <v>0</v>
      </c>
      <c r="O679" s="398">
        <v>7</v>
      </c>
      <c r="P679" s="394">
        <f t="shared" si="108"/>
        <v>8</v>
      </c>
      <c r="Q679" s="395">
        <f t="shared" si="109"/>
        <v>20</v>
      </c>
      <c r="R679" s="394">
        <f t="shared" si="111"/>
        <v>28</v>
      </c>
      <c r="S679" s="400">
        <v>0</v>
      </c>
      <c r="T679" s="400">
        <v>0</v>
      </c>
      <c r="U679" s="397">
        <f t="shared" si="110"/>
        <v>0</v>
      </c>
    </row>
    <row r="680" spans="1:21" ht="15" hidden="1" customHeight="1" outlineLevel="1">
      <c r="A680" s="694"/>
      <c r="B680" s="469" t="s">
        <v>908</v>
      </c>
      <c r="C680" s="469" t="s">
        <v>909</v>
      </c>
      <c r="D680" s="398">
        <v>8</v>
      </c>
      <c r="E680" s="399">
        <v>0</v>
      </c>
      <c r="F680" s="399">
        <v>0</v>
      </c>
      <c r="G680" s="399">
        <v>0</v>
      </c>
      <c r="H680" s="399">
        <v>0</v>
      </c>
      <c r="I680" s="398">
        <v>4</v>
      </c>
      <c r="J680" s="398">
        <v>13</v>
      </c>
      <c r="K680" s="399">
        <v>0</v>
      </c>
      <c r="L680" s="399">
        <v>0</v>
      </c>
      <c r="M680" s="399">
        <v>0</v>
      </c>
      <c r="N680" s="399">
        <v>0</v>
      </c>
      <c r="O680" s="398">
        <v>7</v>
      </c>
      <c r="P680" s="394">
        <f t="shared" si="108"/>
        <v>12</v>
      </c>
      <c r="Q680" s="395">
        <f t="shared" si="109"/>
        <v>20</v>
      </c>
      <c r="R680" s="394">
        <f t="shared" si="111"/>
        <v>32</v>
      </c>
      <c r="S680" s="400">
        <v>0</v>
      </c>
      <c r="T680" s="400">
        <v>0</v>
      </c>
      <c r="U680" s="397">
        <f t="shared" si="110"/>
        <v>0</v>
      </c>
    </row>
    <row r="681" spans="1:21" ht="15" hidden="1" customHeight="1" outlineLevel="1">
      <c r="A681" s="694"/>
      <c r="B681" s="690" t="s">
        <v>910</v>
      </c>
      <c r="C681" s="469" t="s">
        <v>911</v>
      </c>
      <c r="D681" s="398">
        <v>75</v>
      </c>
      <c r="E681" s="398">
        <v>2</v>
      </c>
      <c r="F681" s="398">
        <v>2</v>
      </c>
      <c r="G681" s="398">
        <v>2</v>
      </c>
      <c r="H681" s="399">
        <v>0</v>
      </c>
      <c r="I681" s="398">
        <v>20</v>
      </c>
      <c r="J681" s="398">
        <v>56</v>
      </c>
      <c r="K681" s="399">
        <v>2</v>
      </c>
      <c r="L681" s="398">
        <v>1</v>
      </c>
      <c r="M681" s="398">
        <v>5</v>
      </c>
      <c r="N681" s="399">
        <v>0</v>
      </c>
      <c r="O681" s="398">
        <v>13</v>
      </c>
      <c r="P681" s="394">
        <f t="shared" si="108"/>
        <v>101</v>
      </c>
      <c r="Q681" s="395">
        <f t="shared" si="109"/>
        <v>77</v>
      </c>
      <c r="R681" s="394">
        <f t="shared" si="111"/>
        <v>178</v>
      </c>
      <c r="S681" s="400">
        <v>0</v>
      </c>
      <c r="T681" s="400">
        <v>0</v>
      </c>
      <c r="U681" s="397">
        <f t="shared" si="110"/>
        <v>0</v>
      </c>
    </row>
    <row r="682" spans="1:21" ht="15" hidden="1" customHeight="1" outlineLevel="1">
      <c r="A682" s="694"/>
      <c r="B682" s="690"/>
      <c r="C682" s="469" t="s">
        <v>912</v>
      </c>
      <c r="D682" s="398">
        <v>221</v>
      </c>
      <c r="E682" s="399">
        <v>2</v>
      </c>
      <c r="F682" s="399">
        <v>4</v>
      </c>
      <c r="G682" s="398">
        <v>3</v>
      </c>
      <c r="H682" s="399">
        <v>0</v>
      </c>
      <c r="I682" s="398">
        <v>12</v>
      </c>
      <c r="J682" s="398">
        <v>61</v>
      </c>
      <c r="K682" s="399">
        <v>0</v>
      </c>
      <c r="L682" s="399">
        <v>2</v>
      </c>
      <c r="M682" s="399">
        <v>0</v>
      </c>
      <c r="N682" s="399">
        <v>1</v>
      </c>
      <c r="O682" s="398">
        <v>2</v>
      </c>
      <c r="P682" s="394">
        <f t="shared" si="108"/>
        <v>242</v>
      </c>
      <c r="Q682" s="395">
        <f t="shared" si="109"/>
        <v>66</v>
      </c>
      <c r="R682" s="394">
        <f t="shared" si="111"/>
        <v>308</v>
      </c>
      <c r="S682" s="400">
        <v>0</v>
      </c>
      <c r="T682" s="400">
        <v>0</v>
      </c>
      <c r="U682" s="397">
        <f t="shared" si="110"/>
        <v>0</v>
      </c>
    </row>
    <row r="683" spans="1:21" ht="22.5" hidden="1" outlineLevel="1">
      <c r="A683" s="694"/>
      <c r="B683" s="690" t="s">
        <v>913</v>
      </c>
      <c r="C683" s="469" t="s">
        <v>914</v>
      </c>
      <c r="D683" s="398">
        <v>1</v>
      </c>
      <c r="E683" s="399">
        <v>0</v>
      </c>
      <c r="F683" s="399">
        <v>0</v>
      </c>
      <c r="G683" s="399">
        <v>1</v>
      </c>
      <c r="H683" s="399">
        <v>0</v>
      </c>
      <c r="I683" s="399">
        <v>0</v>
      </c>
      <c r="J683" s="399">
        <v>2</v>
      </c>
      <c r="K683" s="399">
        <v>0</v>
      </c>
      <c r="L683" s="399">
        <v>0</v>
      </c>
      <c r="M683" s="399">
        <v>0</v>
      </c>
      <c r="N683" s="399">
        <v>0</v>
      </c>
      <c r="O683" s="399">
        <v>0</v>
      </c>
      <c r="P683" s="394">
        <f t="shared" si="108"/>
        <v>2</v>
      </c>
      <c r="Q683" s="395">
        <f t="shared" si="109"/>
        <v>2</v>
      </c>
      <c r="R683" s="394">
        <f t="shared" si="111"/>
        <v>4</v>
      </c>
      <c r="S683" s="400">
        <v>0</v>
      </c>
      <c r="T683" s="400">
        <v>0</v>
      </c>
      <c r="U683" s="397">
        <f t="shared" si="110"/>
        <v>0</v>
      </c>
    </row>
    <row r="684" spans="1:21" ht="15" hidden="1" customHeight="1" outlineLevel="1">
      <c r="A684" s="694"/>
      <c r="B684" s="690"/>
      <c r="C684" s="469" t="s">
        <v>915</v>
      </c>
      <c r="D684" s="398">
        <v>66</v>
      </c>
      <c r="E684" s="398">
        <v>1</v>
      </c>
      <c r="F684" s="399">
        <v>0</v>
      </c>
      <c r="G684" s="398">
        <v>3</v>
      </c>
      <c r="H684" s="399">
        <v>0</v>
      </c>
      <c r="I684" s="398">
        <v>11</v>
      </c>
      <c r="J684" s="398">
        <v>39</v>
      </c>
      <c r="K684" s="398">
        <v>0</v>
      </c>
      <c r="L684" s="398">
        <v>2</v>
      </c>
      <c r="M684" s="399">
        <v>0</v>
      </c>
      <c r="N684" s="399">
        <v>1</v>
      </c>
      <c r="O684" s="398">
        <v>5</v>
      </c>
      <c r="P684" s="394">
        <f t="shared" si="108"/>
        <v>81</v>
      </c>
      <c r="Q684" s="395">
        <f t="shared" si="109"/>
        <v>47</v>
      </c>
      <c r="R684" s="394">
        <f t="shared" si="111"/>
        <v>128</v>
      </c>
      <c r="S684" s="400">
        <v>0</v>
      </c>
      <c r="T684" s="400">
        <v>0</v>
      </c>
      <c r="U684" s="397">
        <f t="shared" si="110"/>
        <v>0</v>
      </c>
    </row>
    <row r="685" spans="1:21" ht="15" hidden="1" customHeight="1" outlineLevel="1">
      <c r="A685" s="694"/>
      <c r="B685" s="690" t="s">
        <v>916</v>
      </c>
      <c r="C685" s="469" t="s">
        <v>917</v>
      </c>
      <c r="D685" s="398">
        <v>1</v>
      </c>
      <c r="E685" s="399">
        <v>0</v>
      </c>
      <c r="F685" s="399">
        <v>0</v>
      </c>
      <c r="G685" s="398">
        <v>0</v>
      </c>
      <c r="H685" s="399">
        <v>0</v>
      </c>
      <c r="I685" s="399">
        <v>0</v>
      </c>
      <c r="J685" s="399">
        <v>0</v>
      </c>
      <c r="K685" s="399">
        <v>0</v>
      </c>
      <c r="L685" s="399">
        <v>0</v>
      </c>
      <c r="M685" s="399">
        <v>0</v>
      </c>
      <c r="N685" s="399">
        <v>0</v>
      </c>
      <c r="O685" s="398">
        <v>1</v>
      </c>
      <c r="P685" s="394">
        <f t="shared" si="108"/>
        <v>1</v>
      </c>
      <c r="Q685" s="395">
        <f t="shared" si="109"/>
        <v>1</v>
      </c>
      <c r="R685" s="394">
        <f t="shared" si="111"/>
        <v>2</v>
      </c>
      <c r="S685" s="400">
        <v>0</v>
      </c>
      <c r="T685" s="400">
        <v>0</v>
      </c>
      <c r="U685" s="397">
        <f t="shared" si="110"/>
        <v>0</v>
      </c>
    </row>
    <row r="686" spans="1:21" ht="15" hidden="1" customHeight="1" outlineLevel="1">
      <c r="A686" s="694"/>
      <c r="B686" s="690"/>
      <c r="C686" s="469" t="s">
        <v>918</v>
      </c>
      <c r="D686" s="399">
        <v>0</v>
      </c>
      <c r="E686" s="399">
        <v>0</v>
      </c>
      <c r="F686" s="399">
        <v>0</v>
      </c>
      <c r="G686" s="399">
        <v>0</v>
      </c>
      <c r="H686" s="399">
        <v>0</v>
      </c>
      <c r="I686" s="399">
        <v>0</v>
      </c>
      <c r="J686" s="399">
        <v>0</v>
      </c>
      <c r="K686" s="399">
        <v>0</v>
      </c>
      <c r="L686" s="399">
        <v>0</v>
      </c>
      <c r="M686" s="399">
        <v>0</v>
      </c>
      <c r="N686" s="399">
        <v>0</v>
      </c>
      <c r="O686" s="399">
        <v>0</v>
      </c>
      <c r="P686" s="394">
        <f t="shared" si="108"/>
        <v>0</v>
      </c>
      <c r="Q686" s="395">
        <f t="shared" si="109"/>
        <v>0</v>
      </c>
      <c r="R686" s="394">
        <f t="shared" si="111"/>
        <v>0</v>
      </c>
      <c r="S686" s="400">
        <v>0</v>
      </c>
      <c r="T686" s="400">
        <v>0</v>
      </c>
      <c r="U686" s="397">
        <f t="shared" si="110"/>
        <v>0</v>
      </c>
    </row>
    <row r="687" spans="1:21" ht="15" hidden="1" customHeight="1" outlineLevel="1">
      <c r="A687" s="694"/>
      <c r="B687" s="690"/>
      <c r="C687" s="469" t="s">
        <v>919</v>
      </c>
      <c r="D687" s="399">
        <v>4</v>
      </c>
      <c r="E687" s="399">
        <v>0</v>
      </c>
      <c r="F687" s="399">
        <v>0</v>
      </c>
      <c r="G687" s="399">
        <v>0</v>
      </c>
      <c r="H687" s="399">
        <v>0</v>
      </c>
      <c r="I687" s="398">
        <v>1</v>
      </c>
      <c r="J687" s="398">
        <v>1</v>
      </c>
      <c r="K687" s="399">
        <v>0</v>
      </c>
      <c r="L687" s="399">
        <v>0</v>
      </c>
      <c r="M687" s="399">
        <v>0</v>
      </c>
      <c r="N687" s="399">
        <v>0</v>
      </c>
      <c r="O687" s="399">
        <v>0</v>
      </c>
      <c r="P687" s="394">
        <f t="shared" si="108"/>
        <v>5</v>
      </c>
      <c r="Q687" s="395">
        <f t="shared" si="109"/>
        <v>1</v>
      </c>
      <c r="R687" s="394">
        <f t="shared" si="111"/>
        <v>6</v>
      </c>
      <c r="S687" s="400">
        <v>0</v>
      </c>
      <c r="T687" s="400">
        <v>0</v>
      </c>
      <c r="U687" s="397">
        <f t="shared" si="110"/>
        <v>0</v>
      </c>
    </row>
    <row r="688" spans="1:21" ht="15" hidden="1" customHeight="1" outlineLevel="1">
      <c r="A688" s="694"/>
      <c r="B688" s="690"/>
      <c r="C688" s="469" t="s">
        <v>920</v>
      </c>
      <c r="D688" s="398">
        <v>129</v>
      </c>
      <c r="E688" s="398">
        <v>0</v>
      </c>
      <c r="F688" s="399">
        <v>3</v>
      </c>
      <c r="G688" s="398">
        <v>1</v>
      </c>
      <c r="H688" s="398">
        <v>0</v>
      </c>
      <c r="I688" s="398">
        <v>17</v>
      </c>
      <c r="J688" s="398">
        <v>19</v>
      </c>
      <c r="K688" s="399">
        <v>0</v>
      </c>
      <c r="L688" s="399">
        <v>0</v>
      </c>
      <c r="M688" s="398">
        <v>1</v>
      </c>
      <c r="N688" s="399">
        <v>0</v>
      </c>
      <c r="O688" s="398">
        <v>6</v>
      </c>
      <c r="P688" s="394">
        <f t="shared" si="108"/>
        <v>150</v>
      </c>
      <c r="Q688" s="395">
        <f t="shared" si="109"/>
        <v>26</v>
      </c>
      <c r="R688" s="394">
        <f t="shared" si="111"/>
        <v>176</v>
      </c>
      <c r="S688" s="400">
        <v>0</v>
      </c>
      <c r="T688" s="400">
        <v>0</v>
      </c>
      <c r="U688" s="397">
        <f t="shared" si="110"/>
        <v>0</v>
      </c>
    </row>
    <row r="689" spans="1:21" ht="33.75" hidden="1" outlineLevel="1">
      <c r="A689" s="695"/>
      <c r="B689" s="469" t="s">
        <v>921</v>
      </c>
      <c r="C689" s="469" t="s">
        <v>922</v>
      </c>
      <c r="D689" s="398">
        <v>28</v>
      </c>
      <c r="E689" s="399">
        <v>0</v>
      </c>
      <c r="F689" s="399">
        <v>1</v>
      </c>
      <c r="G689" s="398">
        <v>1</v>
      </c>
      <c r="H689" s="398">
        <v>0</v>
      </c>
      <c r="I689" s="398">
        <v>8</v>
      </c>
      <c r="J689" s="398">
        <v>18</v>
      </c>
      <c r="K689" s="399">
        <v>1</v>
      </c>
      <c r="L689" s="399">
        <v>0</v>
      </c>
      <c r="M689" s="398">
        <v>0</v>
      </c>
      <c r="N689" s="399">
        <v>0</v>
      </c>
      <c r="O689" s="399">
        <v>5</v>
      </c>
      <c r="P689" s="394">
        <f t="shared" si="108"/>
        <v>38</v>
      </c>
      <c r="Q689" s="395">
        <f t="shared" si="109"/>
        <v>24</v>
      </c>
      <c r="R689" s="394">
        <f t="shared" si="111"/>
        <v>62</v>
      </c>
      <c r="S689" s="400">
        <v>0</v>
      </c>
      <c r="T689" s="400">
        <v>0</v>
      </c>
      <c r="U689" s="397">
        <f t="shared" si="110"/>
        <v>0</v>
      </c>
    </row>
    <row r="690" spans="1:21" ht="14.1" customHeight="1" collapsed="1">
      <c r="A690" s="682" t="s">
        <v>923</v>
      </c>
      <c r="B690" s="682"/>
      <c r="C690" s="682"/>
      <c r="D690" s="248">
        <f t="shared" ref="D690:T690" si="119">SUM(D691:D695)</f>
        <v>592</v>
      </c>
      <c r="E690" s="248">
        <f t="shared" si="119"/>
        <v>4</v>
      </c>
      <c r="F690" s="248">
        <f t="shared" si="119"/>
        <v>12</v>
      </c>
      <c r="G690" s="248">
        <f t="shared" si="119"/>
        <v>10</v>
      </c>
      <c r="H690" s="248">
        <f t="shared" si="119"/>
        <v>5</v>
      </c>
      <c r="I690" s="248">
        <f t="shared" si="119"/>
        <v>101</v>
      </c>
      <c r="J690" s="248">
        <f t="shared" si="119"/>
        <v>1126</v>
      </c>
      <c r="K690" s="248">
        <f t="shared" si="119"/>
        <v>7</v>
      </c>
      <c r="L690" s="248">
        <f t="shared" si="119"/>
        <v>20</v>
      </c>
      <c r="M690" s="248">
        <f t="shared" si="119"/>
        <v>16</v>
      </c>
      <c r="N690" s="248">
        <f t="shared" si="119"/>
        <v>4</v>
      </c>
      <c r="O690" s="248">
        <f t="shared" si="119"/>
        <v>109</v>
      </c>
      <c r="P690" s="249">
        <f t="shared" si="108"/>
        <v>724</v>
      </c>
      <c r="Q690" s="249">
        <f t="shared" si="109"/>
        <v>1282</v>
      </c>
      <c r="R690" s="249">
        <f t="shared" si="111"/>
        <v>2006</v>
      </c>
      <c r="S690" s="249">
        <f t="shared" si="119"/>
        <v>0</v>
      </c>
      <c r="T690" s="249">
        <f t="shared" si="119"/>
        <v>1</v>
      </c>
      <c r="U690" s="249">
        <f t="shared" si="110"/>
        <v>1</v>
      </c>
    </row>
    <row r="691" spans="1:21" ht="22.5" hidden="1" outlineLevel="1">
      <c r="A691" s="683" t="s">
        <v>923</v>
      </c>
      <c r="B691" s="469" t="s">
        <v>924</v>
      </c>
      <c r="C691" s="469" t="s">
        <v>925</v>
      </c>
      <c r="D691" s="398">
        <v>499</v>
      </c>
      <c r="E691" s="398">
        <v>2</v>
      </c>
      <c r="F691" s="398">
        <v>12</v>
      </c>
      <c r="G691" s="398">
        <v>7</v>
      </c>
      <c r="H691" s="399">
        <v>5</v>
      </c>
      <c r="I691" s="398">
        <v>67</v>
      </c>
      <c r="J691" s="398">
        <v>991</v>
      </c>
      <c r="K691" s="398">
        <v>7</v>
      </c>
      <c r="L691" s="398">
        <v>17</v>
      </c>
      <c r="M691" s="398">
        <v>11</v>
      </c>
      <c r="N691" s="398">
        <v>3</v>
      </c>
      <c r="O691" s="398">
        <v>89</v>
      </c>
      <c r="P691" s="394">
        <f t="shared" si="108"/>
        <v>592</v>
      </c>
      <c r="Q691" s="395">
        <f t="shared" si="109"/>
        <v>1118</v>
      </c>
      <c r="R691" s="394">
        <f t="shared" si="111"/>
        <v>1710</v>
      </c>
      <c r="S691" s="400">
        <v>0</v>
      </c>
      <c r="T691" s="400">
        <v>1</v>
      </c>
      <c r="U691" s="397">
        <f t="shared" si="110"/>
        <v>1</v>
      </c>
    </row>
    <row r="692" spans="1:21" hidden="1" outlineLevel="1">
      <c r="A692" s="683"/>
      <c r="B692" s="690" t="s">
        <v>926</v>
      </c>
      <c r="C692" s="469" t="s">
        <v>927</v>
      </c>
      <c r="D692" s="398">
        <v>7</v>
      </c>
      <c r="E692" s="399">
        <v>0</v>
      </c>
      <c r="F692" s="399">
        <v>0</v>
      </c>
      <c r="G692" s="399">
        <v>0</v>
      </c>
      <c r="H692" s="399">
        <v>0</v>
      </c>
      <c r="I692" s="398">
        <v>5</v>
      </c>
      <c r="J692" s="398">
        <v>11</v>
      </c>
      <c r="K692" s="399">
        <v>0</v>
      </c>
      <c r="L692" s="398">
        <v>1</v>
      </c>
      <c r="M692" s="399">
        <v>1</v>
      </c>
      <c r="N692" s="399">
        <v>0</v>
      </c>
      <c r="O692" s="398">
        <v>3</v>
      </c>
      <c r="P692" s="394">
        <f t="shared" si="108"/>
        <v>12</v>
      </c>
      <c r="Q692" s="395">
        <f t="shared" si="109"/>
        <v>16</v>
      </c>
      <c r="R692" s="394">
        <f t="shared" si="111"/>
        <v>28</v>
      </c>
      <c r="S692" s="400">
        <v>0</v>
      </c>
      <c r="T692" s="400">
        <v>0</v>
      </c>
      <c r="U692" s="397">
        <f t="shared" si="110"/>
        <v>0</v>
      </c>
    </row>
    <row r="693" spans="1:21" ht="22.5" hidden="1" outlineLevel="1">
      <c r="A693" s="683"/>
      <c r="B693" s="690"/>
      <c r="C693" s="469" t="s">
        <v>928</v>
      </c>
      <c r="D693" s="398">
        <v>13</v>
      </c>
      <c r="E693" s="399">
        <v>2</v>
      </c>
      <c r="F693" s="399">
        <v>0</v>
      </c>
      <c r="G693" s="398">
        <v>2</v>
      </c>
      <c r="H693" s="399">
        <v>0</v>
      </c>
      <c r="I693" s="398">
        <v>10</v>
      </c>
      <c r="J693" s="398">
        <v>32</v>
      </c>
      <c r="K693" s="399">
        <v>0</v>
      </c>
      <c r="L693" s="399">
        <v>0</v>
      </c>
      <c r="M693" s="399">
        <v>1</v>
      </c>
      <c r="N693" s="399">
        <v>0</v>
      </c>
      <c r="O693" s="398">
        <v>8</v>
      </c>
      <c r="P693" s="394">
        <f t="shared" si="108"/>
        <v>27</v>
      </c>
      <c r="Q693" s="395">
        <f t="shared" si="109"/>
        <v>41</v>
      </c>
      <c r="R693" s="394">
        <f t="shared" si="111"/>
        <v>68</v>
      </c>
      <c r="S693" s="400">
        <v>0</v>
      </c>
      <c r="T693" s="400">
        <v>0</v>
      </c>
      <c r="U693" s="397">
        <f t="shared" si="110"/>
        <v>0</v>
      </c>
    </row>
    <row r="694" spans="1:21" hidden="1" outlineLevel="1">
      <c r="A694" s="683"/>
      <c r="B694" s="690"/>
      <c r="C694" s="469" t="s">
        <v>929</v>
      </c>
      <c r="D694" s="398">
        <v>6</v>
      </c>
      <c r="E694" s="399">
        <v>0</v>
      </c>
      <c r="F694" s="398">
        <v>0</v>
      </c>
      <c r="G694" s="398">
        <v>0</v>
      </c>
      <c r="H694" s="399">
        <v>0</v>
      </c>
      <c r="I694" s="398">
        <v>4</v>
      </c>
      <c r="J694" s="398">
        <v>12</v>
      </c>
      <c r="K694" s="399">
        <v>0</v>
      </c>
      <c r="L694" s="399">
        <v>2</v>
      </c>
      <c r="M694" s="399">
        <v>2</v>
      </c>
      <c r="N694" s="399">
        <v>0</v>
      </c>
      <c r="O694" s="398">
        <v>1</v>
      </c>
      <c r="P694" s="394">
        <f t="shared" si="108"/>
        <v>10</v>
      </c>
      <c r="Q694" s="395">
        <f t="shared" si="109"/>
        <v>17</v>
      </c>
      <c r="R694" s="394">
        <f t="shared" si="111"/>
        <v>27</v>
      </c>
      <c r="S694" s="400">
        <v>0</v>
      </c>
      <c r="T694" s="400">
        <v>0</v>
      </c>
      <c r="U694" s="397">
        <f t="shared" si="110"/>
        <v>0</v>
      </c>
    </row>
    <row r="695" spans="1:21" ht="22.5" hidden="1" outlineLevel="1">
      <c r="A695" s="683"/>
      <c r="B695" s="469" t="s">
        <v>930</v>
      </c>
      <c r="C695" s="469" t="s">
        <v>931</v>
      </c>
      <c r="D695" s="398">
        <v>67</v>
      </c>
      <c r="E695" s="399">
        <v>0</v>
      </c>
      <c r="F695" s="399">
        <v>0</v>
      </c>
      <c r="G695" s="398">
        <v>1</v>
      </c>
      <c r="H695" s="399">
        <v>0</v>
      </c>
      <c r="I695" s="398">
        <v>15</v>
      </c>
      <c r="J695" s="398">
        <v>80</v>
      </c>
      <c r="K695" s="399">
        <v>0</v>
      </c>
      <c r="L695" s="399">
        <v>0</v>
      </c>
      <c r="M695" s="398">
        <v>1</v>
      </c>
      <c r="N695" s="399">
        <v>1</v>
      </c>
      <c r="O695" s="398">
        <v>8</v>
      </c>
      <c r="P695" s="394">
        <f t="shared" si="108"/>
        <v>83</v>
      </c>
      <c r="Q695" s="395">
        <f t="shared" si="109"/>
        <v>90</v>
      </c>
      <c r="R695" s="394">
        <f t="shared" si="111"/>
        <v>173</v>
      </c>
      <c r="S695" s="400">
        <v>0</v>
      </c>
      <c r="T695" s="400">
        <v>0</v>
      </c>
      <c r="U695" s="397">
        <f t="shared" si="110"/>
        <v>0</v>
      </c>
    </row>
    <row r="696" spans="1:21" ht="14.1" customHeight="1" collapsed="1">
      <c r="A696" s="682" t="s">
        <v>932</v>
      </c>
      <c r="B696" s="682"/>
      <c r="C696" s="682"/>
      <c r="D696" s="248">
        <f t="shared" ref="D696:T696" si="120">SUM(D697:D700)</f>
        <v>4</v>
      </c>
      <c r="E696" s="248">
        <f t="shared" si="120"/>
        <v>0</v>
      </c>
      <c r="F696" s="248">
        <f t="shared" si="120"/>
        <v>0</v>
      </c>
      <c r="G696" s="248">
        <f t="shared" si="120"/>
        <v>2</v>
      </c>
      <c r="H696" s="248">
        <f t="shared" si="120"/>
        <v>0</v>
      </c>
      <c r="I696" s="248">
        <f t="shared" si="120"/>
        <v>11</v>
      </c>
      <c r="J696" s="248">
        <f t="shared" si="120"/>
        <v>23</v>
      </c>
      <c r="K696" s="248">
        <f t="shared" si="120"/>
        <v>0</v>
      </c>
      <c r="L696" s="248">
        <f t="shared" si="120"/>
        <v>2</v>
      </c>
      <c r="M696" s="248">
        <f t="shared" si="120"/>
        <v>3</v>
      </c>
      <c r="N696" s="248">
        <f t="shared" si="120"/>
        <v>1</v>
      </c>
      <c r="O696" s="248">
        <f t="shared" si="120"/>
        <v>9</v>
      </c>
      <c r="P696" s="249">
        <f t="shared" si="108"/>
        <v>17</v>
      </c>
      <c r="Q696" s="249">
        <f t="shared" si="109"/>
        <v>38</v>
      </c>
      <c r="R696" s="249">
        <f t="shared" si="111"/>
        <v>55</v>
      </c>
      <c r="S696" s="249">
        <f t="shared" si="120"/>
        <v>0</v>
      </c>
      <c r="T696" s="249">
        <f t="shared" si="120"/>
        <v>1</v>
      </c>
      <c r="U696" s="249">
        <f t="shared" si="110"/>
        <v>1</v>
      </c>
    </row>
    <row r="697" spans="1:21" ht="22.5" hidden="1" outlineLevel="1">
      <c r="A697" s="683" t="s">
        <v>932</v>
      </c>
      <c r="B697" s="469" t="s">
        <v>933</v>
      </c>
      <c r="C697" s="469" t="s">
        <v>934</v>
      </c>
      <c r="D697" s="399">
        <v>0</v>
      </c>
      <c r="E697" s="399">
        <v>0</v>
      </c>
      <c r="F697" s="399">
        <v>0</v>
      </c>
      <c r="G697" s="399">
        <v>1</v>
      </c>
      <c r="H697" s="399">
        <v>0</v>
      </c>
      <c r="I697" s="398">
        <v>0</v>
      </c>
      <c r="J697" s="398">
        <v>2</v>
      </c>
      <c r="K697" s="399">
        <v>0</v>
      </c>
      <c r="L697" s="399">
        <v>1</v>
      </c>
      <c r="M697" s="399">
        <v>1</v>
      </c>
      <c r="N697" s="399">
        <v>0</v>
      </c>
      <c r="O697" s="399">
        <v>2</v>
      </c>
      <c r="P697" s="394">
        <f t="shared" si="108"/>
        <v>1</v>
      </c>
      <c r="Q697" s="395">
        <f t="shared" si="109"/>
        <v>6</v>
      </c>
      <c r="R697" s="394">
        <f t="shared" si="111"/>
        <v>7</v>
      </c>
      <c r="S697" s="400">
        <v>0</v>
      </c>
      <c r="T697" s="400">
        <v>0</v>
      </c>
      <c r="U697" s="397">
        <f t="shared" si="110"/>
        <v>0</v>
      </c>
    </row>
    <row r="698" spans="1:21" ht="67.5" hidden="1" outlineLevel="1">
      <c r="A698" s="683"/>
      <c r="B698" s="469" t="s">
        <v>935</v>
      </c>
      <c r="C698" s="469" t="s">
        <v>936</v>
      </c>
      <c r="D698" s="399">
        <v>4</v>
      </c>
      <c r="E698" s="399">
        <v>0</v>
      </c>
      <c r="F698" s="399">
        <v>0</v>
      </c>
      <c r="G698" s="399">
        <v>0</v>
      </c>
      <c r="H698" s="399">
        <v>0</v>
      </c>
      <c r="I698" s="398">
        <v>1</v>
      </c>
      <c r="J698" s="398">
        <v>7</v>
      </c>
      <c r="K698" s="399">
        <v>0</v>
      </c>
      <c r="L698" s="399">
        <v>1</v>
      </c>
      <c r="M698" s="399">
        <v>0</v>
      </c>
      <c r="N698" s="399">
        <v>0</v>
      </c>
      <c r="O698" s="398">
        <v>0</v>
      </c>
      <c r="P698" s="394">
        <f t="shared" si="108"/>
        <v>5</v>
      </c>
      <c r="Q698" s="395">
        <f t="shared" si="109"/>
        <v>8</v>
      </c>
      <c r="R698" s="394">
        <f t="shared" si="111"/>
        <v>13</v>
      </c>
      <c r="S698" s="400">
        <v>0</v>
      </c>
      <c r="T698" s="400">
        <v>0</v>
      </c>
      <c r="U698" s="397">
        <f t="shared" si="110"/>
        <v>0</v>
      </c>
    </row>
    <row r="699" spans="1:21" ht="45" hidden="1" outlineLevel="1">
      <c r="A699" s="683"/>
      <c r="B699" s="469" t="s">
        <v>937</v>
      </c>
      <c r="C699" s="469" t="s">
        <v>938</v>
      </c>
      <c r="D699" s="398">
        <v>0</v>
      </c>
      <c r="E699" s="399">
        <v>0</v>
      </c>
      <c r="F699" s="398">
        <v>0</v>
      </c>
      <c r="G699" s="399">
        <v>0</v>
      </c>
      <c r="H699" s="399">
        <v>0</v>
      </c>
      <c r="I699" s="398">
        <v>7</v>
      </c>
      <c r="J699" s="398">
        <v>10</v>
      </c>
      <c r="K699" s="399">
        <v>0</v>
      </c>
      <c r="L699" s="399">
        <v>0</v>
      </c>
      <c r="M699" s="399">
        <v>2</v>
      </c>
      <c r="N699" s="399">
        <v>1</v>
      </c>
      <c r="O699" s="398">
        <v>6</v>
      </c>
      <c r="P699" s="394">
        <f t="shared" si="108"/>
        <v>7</v>
      </c>
      <c r="Q699" s="395">
        <f t="shared" si="109"/>
        <v>19</v>
      </c>
      <c r="R699" s="394">
        <f t="shared" si="111"/>
        <v>26</v>
      </c>
      <c r="S699" s="400">
        <v>0</v>
      </c>
      <c r="T699" s="400">
        <v>1</v>
      </c>
      <c r="U699" s="397">
        <f t="shared" si="110"/>
        <v>1</v>
      </c>
    </row>
    <row r="700" spans="1:21" ht="22.5" hidden="1" outlineLevel="1">
      <c r="A700" s="683"/>
      <c r="B700" s="469" t="s">
        <v>939</v>
      </c>
      <c r="C700" s="469" t="s">
        <v>940</v>
      </c>
      <c r="D700" s="398">
        <v>0</v>
      </c>
      <c r="E700" s="399">
        <v>0</v>
      </c>
      <c r="F700" s="399">
        <v>0</v>
      </c>
      <c r="G700" s="399">
        <v>1</v>
      </c>
      <c r="H700" s="399">
        <v>0</v>
      </c>
      <c r="I700" s="399">
        <v>3</v>
      </c>
      <c r="J700" s="398">
        <v>4</v>
      </c>
      <c r="K700" s="399">
        <v>0</v>
      </c>
      <c r="L700" s="398">
        <v>0</v>
      </c>
      <c r="M700" s="398">
        <v>0</v>
      </c>
      <c r="N700" s="399">
        <v>0</v>
      </c>
      <c r="O700" s="398">
        <v>1</v>
      </c>
      <c r="P700" s="394">
        <f t="shared" si="108"/>
        <v>4</v>
      </c>
      <c r="Q700" s="395">
        <f t="shared" si="109"/>
        <v>5</v>
      </c>
      <c r="R700" s="394">
        <f t="shared" si="111"/>
        <v>9</v>
      </c>
      <c r="S700" s="400">
        <v>0</v>
      </c>
      <c r="T700" s="400">
        <v>0</v>
      </c>
      <c r="U700" s="397">
        <f t="shared" si="110"/>
        <v>0</v>
      </c>
    </row>
    <row r="701" spans="1:21" ht="14.1" customHeight="1" collapsed="1">
      <c r="A701" s="682" t="s">
        <v>941</v>
      </c>
      <c r="B701" s="682"/>
      <c r="C701" s="682"/>
      <c r="D701" s="248">
        <f t="shared" ref="D701:T701" si="121">SUM(D702:D704)</f>
        <v>8</v>
      </c>
      <c r="E701" s="248">
        <f t="shared" si="121"/>
        <v>0</v>
      </c>
      <c r="F701" s="248">
        <f t="shared" si="121"/>
        <v>0</v>
      </c>
      <c r="G701" s="248">
        <f t="shared" si="121"/>
        <v>1</v>
      </c>
      <c r="H701" s="248">
        <f t="shared" si="121"/>
        <v>0</v>
      </c>
      <c r="I701" s="248">
        <f t="shared" si="121"/>
        <v>2</v>
      </c>
      <c r="J701" s="248">
        <f t="shared" si="121"/>
        <v>13</v>
      </c>
      <c r="K701" s="248">
        <f t="shared" si="121"/>
        <v>0</v>
      </c>
      <c r="L701" s="248">
        <f t="shared" si="121"/>
        <v>2</v>
      </c>
      <c r="M701" s="248">
        <f t="shared" si="121"/>
        <v>3</v>
      </c>
      <c r="N701" s="248">
        <f t="shared" si="121"/>
        <v>0</v>
      </c>
      <c r="O701" s="248">
        <f t="shared" si="121"/>
        <v>8</v>
      </c>
      <c r="P701" s="249">
        <f t="shared" si="108"/>
        <v>11</v>
      </c>
      <c r="Q701" s="249">
        <f t="shared" si="109"/>
        <v>26</v>
      </c>
      <c r="R701" s="249">
        <f t="shared" si="111"/>
        <v>37</v>
      </c>
      <c r="S701" s="249">
        <f t="shared" si="121"/>
        <v>0</v>
      </c>
      <c r="T701" s="249">
        <f t="shared" si="121"/>
        <v>0</v>
      </c>
      <c r="U701" s="249">
        <f t="shared" si="110"/>
        <v>0</v>
      </c>
    </row>
    <row r="702" spans="1:21" ht="67.5" hidden="1" outlineLevel="1">
      <c r="A702" s="683" t="s">
        <v>941</v>
      </c>
      <c r="B702" s="469" t="s">
        <v>942</v>
      </c>
      <c r="C702" s="469" t="s">
        <v>943</v>
      </c>
      <c r="D702" s="398">
        <v>1</v>
      </c>
      <c r="E702" s="399">
        <v>0</v>
      </c>
      <c r="F702" s="399">
        <v>0</v>
      </c>
      <c r="G702" s="399">
        <v>0</v>
      </c>
      <c r="H702" s="399">
        <v>0</v>
      </c>
      <c r="I702" s="398">
        <v>0</v>
      </c>
      <c r="J702" s="398">
        <v>1</v>
      </c>
      <c r="K702" s="399">
        <v>0</v>
      </c>
      <c r="L702" s="398">
        <v>0</v>
      </c>
      <c r="M702" s="399">
        <v>1</v>
      </c>
      <c r="N702" s="399">
        <v>0</v>
      </c>
      <c r="O702" s="398">
        <v>1</v>
      </c>
      <c r="P702" s="394">
        <f t="shared" si="108"/>
        <v>1</v>
      </c>
      <c r="Q702" s="395">
        <f t="shared" si="109"/>
        <v>3</v>
      </c>
      <c r="R702" s="394">
        <f t="shared" si="111"/>
        <v>4</v>
      </c>
      <c r="S702" s="400">
        <v>0</v>
      </c>
      <c r="T702" s="400">
        <v>0</v>
      </c>
      <c r="U702" s="397">
        <f t="shared" si="110"/>
        <v>0</v>
      </c>
    </row>
    <row r="703" spans="1:21" hidden="1" outlineLevel="1">
      <c r="A703" s="683"/>
      <c r="B703" s="690" t="s">
        <v>944</v>
      </c>
      <c r="C703" s="469" t="s">
        <v>945</v>
      </c>
      <c r="D703" s="398">
        <v>3</v>
      </c>
      <c r="E703" s="399">
        <v>0</v>
      </c>
      <c r="F703" s="399">
        <v>0</v>
      </c>
      <c r="G703" s="399">
        <v>1</v>
      </c>
      <c r="H703" s="399">
        <v>0</v>
      </c>
      <c r="I703" s="398">
        <v>0</v>
      </c>
      <c r="J703" s="398">
        <v>9</v>
      </c>
      <c r="K703" s="399">
        <v>0</v>
      </c>
      <c r="L703" s="399">
        <v>2</v>
      </c>
      <c r="M703" s="399">
        <v>1</v>
      </c>
      <c r="N703" s="399">
        <v>0</v>
      </c>
      <c r="O703" s="398">
        <v>4</v>
      </c>
      <c r="P703" s="394">
        <f t="shared" si="108"/>
        <v>4</v>
      </c>
      <c r="Q703" s="395">
        <f t="shared" si="109"/>
        <v>16</v>
      </c>
      <c r="R703" s="394">
        <f t="shared" si="111"/>
        <v>20</v>
      </c>
      <c r="S703" s="400">
        <v>0</v>
      </c>
      <c r="T703" s="400">
        <v>0</v>
      </c>
      <c r="U703" s="397">
        <f t="shared" si="110"/>
        <v>0</v>
      </c>
    </row>
    <row r="704" spans="1:21" ht="33.75" hidden="1" outlineLevel="1">
      <c r="A704" s="683"/>
      <c r="B704" s="690"/>
      <c r="C704" s="469" t="s">
        <v>946</v>
      </c>
      <c r="D704" s="398">
        <v>4</v>
      </c>
      <c r="E704" s="399">
        <v>0</v>
      </c>
      <c r="F704" s="399">
        <v>0</v>
      </c>
      <c r="G704" s="399">
        <v>0</v>
      </c>
      <c r="H704" s="399">
        <v>0</v>
      </c>
      <c r="I704" s="398">
        <v>2</v>
      </c>
      <c r="J704" s="398">
        <v>3</v>
      </c>
      <c r="K704" s="399">
        <v>0</v>
      </c>
      <c r="L704" s="399">
        <v>0</v>
      </c>
      <c r="M704" s="399">
        <v>1</v>
      </c>
      <c r="N704" s="399">
        <v>0</v>
      </c>
      <c r="O704" s="398">
        <v>3</v>
      </c>
      <c r="P704" s="394">
        <f t="shared" si="108"/>
        <v>6</v>
      </c>
      <c r="Q704" s="395">
        <f t="shared" si="109"/>
        <v>7</v>
      </c>
      <c r="R704" s="394">
        <f t="shared" si="111"/>
        <v>13</v>
      </c>
      <c r="S704" s="400">
        <v>0</v>
      </c>
      <c r="T704" s="400">
        <v>0</v>
      </c>
      <c r="U704" s="397">
        <f t="shared" si="110"/>
        <v>0</v>
      </c>
    </row>
    <row r="705" spans="1:21" ht="14.1" customHeight="1" collapsed="1">
      <c r="A705" s="682" t="s">
        <v>947</v>
      </c>
      <c r="B705" s="682"/>
      <c r="C705" s="682"/>
      <c r="D705" s="248">
        <f t="shared" ref="D705:T705" si="122">SUM(D706:D709)</f>
        <v>19</v>
      </c>
      <c r="E705" s="248">
        <f t="shared" si="122"/>
        <v>0</v>
      </c>
      <c r="F705" s="248">
        <f t="shared" si="122"/>
        <v>0</v>
      </c>
      <c r="G705" s="248">
        <f t="shared" si="122"/>
        <v>0</v>
      </c>
      <c r="H705" s="248">
        <f t="shared" si="122"/>
        <v>0</v>
      </c>
      <c r="I705" s="248">
        <f t="shared" si="122"/>
        <v>3</v>
      </c>
      <c r="J705" s="248">
        <f t="shared" si="122"/>
        <v>4</v>
      </c>
      <c r="K705" s="248">
        <f t="shared" si="122"/>
        <v>0</v>
      </c>
      <c r="L705" s="248">
        <f t="shared" si="122"/>
        <v>0</v>
      </c>
      <c r="M705" s="248">
        <f t="shared" si="122"/>
        <v>0</v>
      </c>
      <c r="N705" s="248">
        <f t="shared" si="122"/>
        <v>0</v>
      </c>
      <c r="O705" s="248">
        <f t="shared" si="122"/>
        <v>0</v>
      </c>
      <c r="P705" s="249">
        <f t="shared" si="108"/>
        <v>22</v>
      </c>
      <c r="Q705" s="249">
        <f t="shared" si="109"/>
        <v>4</v>
      </c>
      <c r="R705" s="249">
        <f t="shared" si="111"/>
        <v>26</v>
      </c>
      <c r="S705" s="249">
        <f t="shared" si="122"/>
        <v>0</v>
      </c>
      <c r="T705" s="249">
        <f t="shared" si="122"/>
        <v>0</v>
      </c>
      <c r="U705" s="249">
        <f t="shared" si="110"/>
        <v>0</v>
      </c>
    </row>
    <row r="706" spans="1:21" ht="22.5" hidden="1" outlineLevel="1">
      <c r="A706" s="683" t="s">
        <v>947</v>
      </c>
      <c r="B706" s="690" t="s">
        <v>948</v>
      </c>
      <c r="C706" s="469" t="s">
        <v>949</v>
      </c>
      <c r="D706" s="398">
        <v>10</v>
      </c>
      <c r="E706" s="399">
        <v>0</v>
      </c>
      <c r="F706" s="398">
        <v>0</v>
      </c>
      <c r="G706" s="399">
        <v>0</v>
      </c>
      <c r="H706" s="399">
        <v>0</v>
      </c>
      <c r="I706" s="398">
        <v>2</v>
      </c>
      <c r="J706" s="398">
        <v>2</v>
      </c>
      <c r="K706" s="399">
        <v>0</v>
      </c>
      <c r="L706" s="399">
        <v>0</v>
      </c>
      <c r="M706" s="399">
        <v>0</v>
      </c>
      <c r="N706" s="399">
        <v>0</v>
      </c>
      <c r="O706" s="398">
        <v>0</v>
      </c>
      <c r="P706" s="394">
        <f t="shared" si="108"/>
        <v>12</v>
      </c>
      <c r="Q706" s="395">
        <f t="shared" si="109"/>
        <v>2</v>
      </c>
      <c r="R706" s="394">
        <f t="shared" si="111"/>
        <v>14</v>
      </c>
      <c r="S706" s="400">
        <v>0</v>
      </c>
      <c r="T706" s="400">
        <v>0</v>
      </c>
      <c r="U706" s="397">
        <f t="shared" si="110"/>
        <v>0</v>
      </c>
    </row>
    <row r="707" spans="1:21" ht="22.5" hidden="1" outlineLevel="1">
      <c r="A707" s="683"/>
      <c r="B707" s="690"/>
      <c r="C707" s="469" t="s">
        <v>950</v>
      </c>
      <c r="D707" s="398">
        <v>9</v>
      </c>
      <c r="E707" s="399">
        <v>0</v>
      </c>
      <c r="F707" s="399">
        <v>0</v>
      </c>
      <c r="G707" s="399">
        <v>0</v>
      </c>
      <c r="H707" s="399">
        <v>0</v>
      </c>
      <c r="I707" s="398">
        <v>1</v>
      </c>
      <c r="J707" s="399">
        <v>0</v>
      </c>
      <c r="K707" s="399">
        <v>0</v>
      </c>
      <c r="L707" s="399">
        <v>0</v>
      </c>
      <c r="M707" s="399">
        <v>0</v>
      </c>
      <c r="N707" s="399">
        <v>0</v>
      </c>
      <c r="O707" s="399">
        <v>0</v>
      </c>
      <c r="P707" s="394">
        <f t="shared" si="108"/>
        <v>10</v>
      </c>
      <c r="Q707" s="395">
        <f t="shared" si="109"/>
        <v>0</v>
      </c>
      <c r="R707" s="394">
        <f t="shared" si="111"/>
        <v>10</v>
      </c>
      <c r="S707" s="400">
        <v>0</v>
      </c>
      <c r="T707" s="400">
        <v>0</v>
      </c>
      <c r="U707" s="397">
        <f t="shared" si="110"/>
        <v>0</v>
      </c>
    </row>
    <row r="708" spans="1:21" hidden="1" outlineLevel="1">
      <c r="A708" s="683"/>
      <c r="B708" s="690"/>
      <c r="C708" s="469" t="s">
        <v>951</v>
      </c>
      <c r="D708" s="398">
        <v>0</v>
      </c>
      <c r="E708" s="399">
        <v>0</v>
      </c>
      <c r="F708" s="399">
        <v>0</v>
      </c>
      <c r="G708" s="399">
        <v>0</v>
      </c>
      <c r="H708" s="399">
        <v>0</v>
      </c>
      <c r="I708" s="399">
        <v>0</v>
      </c>
      <c r="J708" s="399">
        <v>0</v>
      </c>
      <c r="K708" s="399">
        <v>0</v>
      </c>
      <c r="L708" s="399">
        <v>0</v>
      </c>
      <c r="M708" s="399">
        <v>0</v>
      </c>
      <c r="N708" s="399">
        <v>0</v>
      </c>
      <c r="O708" s="399">
        <v>0</v>
      </c>
      <c r="P708" s="394">
        <f t="shared" si="108"/>
        <v>0</v>
      </c>
      <c r="Q708" s="395">
        <f t="shared" si="109"/>
        <v>0</v>
      </c>
      <c r="R708" s="394">
        <f t="shared" si="111"/>
        <v>0</v>
      </c>
      <c r="S708" s="400">
        <v>0</v>
      </c>
      <c r="T708" s="400">
        <v>0</v>
      </c>
      <c r="U708" s="397">
        <f t="shared" si="110"/>
        <v>0</v>
      </c>
    </row>
    <row r="709" spans="1:21" hidden="1" outlineLevel="1">
      <c r="A709" s="683"/>
      <c r="B709" s="690"/>
      <c r="C709" s="469" t="s">
        <v>952</v>
      </c>
      <c r="D709" s="398">
        <v>0</v>
      </c>
      <c r="E709" s="399">
        <v>0</v>
      </c>
      <c r="F709" s="399">
        <v>0</v>
      </c>
      <c r="G709" s="398">
        <v>0</v>
      </c>
      <c r="H709" s="399">
        <v>0</v>
      </c>
      <c r="I709" s="399">
        <v>0</v>
      </c>
      <c r="J709" s="399">
        <v>2</v>
      </c>
      <c r="K709" s="399">
        <v>0</v>
      </c>
      <c r="L709" s="399">
        <v>0</v>
      </c>
      <c r="M709" s="399">
        <v>0</v>
      </c>
      <c r="N709" s="399">
        <v>0</v>
      </c>
      <c r="O709" s="399">
        <v>0</v>
      </c>
      <c r="P709" s="394">
        <f t="shared" ref="P709:P751" si="123">SUM(D709:I709)</f>
        <v>0</v>
      </c>
      <c r="Q709" s="395">
        <f t="shared" ref="Q709:Q752" si="124">SUM(J709:O709)</f>
        <v>2</v>
      </c>
      <c r="R709" s="394">
        <f t="shared" si="111"/>
        <v>2</v>
      </c>
      <c r="S709" s="400">
        <v>0</v>
      </c>
      <c r="T709" s="400">
        <v>0</v>
      </c>
      <c r="U709" s="397">
        <f t="shared" ref="U709:U752" si="125">+T709+S709</f>
        <v>0</v>
      </c>
    </row>
    <row r="710" spans="1:21" ht="14.1" customHeight="1" collapsed="1">
      <c r="A710" s="682" t="s">
        <v>953</v>
      </c>
      <c r="B710" s="682"/>
      <c r="C710" s="682"/>
      <c r="D710" s="248">
        <f t="shared" ref="D710:T710" si="126">SUM(D711:D714)</f>
        <v>2</v>
      </c>
      <c r="E710" s="248">
        <f t="shared" si="126"/>
        <v>0</v>
      </c>
      <c r="F710" s="248">
        <f t="shared" si="126"/>
        <v>0</v>
      </c>
      <c r="G710" s="248">
        <f t="shared" si="126"/>
        <v>1</v>
      </c>
      <c r="H710" s="248">
        <f t="shared" si="126"/>
        <v>0</v>
      </c>
      <c r="I710" s="248">
        <f t="shared" si="126"/>
        <v>5</v>
      </c>
      <c r="J710" s="248">
        <f t="shared" si="126"/>
        <v>0</v>
      </c>
      <c r="K710" s="248">
        <f t="shared" si="126"/>
        <v>0</v>
      </c>
      <c r="L710" s="248">
        <f t="shared" si="126"/>
        <v>0</v>
      </c>
      <c r="M710" s="248">
        <f t="shared" si="126"/>
        <v>0</v>
      </c>
      <c r="N710" s="248">
        <f t="shared" si="126"/>
        <v>0</v>
      </c>
      <c r="O710" s="248">
        <f t="shared" si="126"/>
        <v>1</v>
      </c>
      <c r="P710" s="249">
        <f t="shared" si="123"/>
        <v>8</v>
      </c>
      <c r="Q710" s="249">
        <f t="shared" si="124"/>
        <v>1</v>
      </c>
      <c r="R710" s="249">
        <f t="shared" ref="R710:R751" si="127">+Q710+P710</f>
        <v>9</v>
      </c>
      <c r="S710" s="249">
        <f t="shared" si="126"/>
        <v>0</v>
      </c>
      <c r="T710" s="249">
        <f t="shared" si="126"/>
        <v>0</v>
      </c>
      <c r="U710" s="249">
        <f t="shared" si="125"/>
        <v>0</v>
      </c>
    </row>
    <row r="711" spans="1:21" hidden="1" outlineLevel="1">
      <c r="A711" s="683" t="s">
        <v>953</v>
      </c>
      <c r="B711" s="690" t="s">
        <v>954</v>
      </c>
      <c r="C711" s="469" t="s">
        <v>955</v>
      </c>
      <c r="D711" s="399">
        <v>1</v>
      </c>
      <c r="E711" s="399">
        <v>0</v>
      </c>
      <c r="F711" s="399">
        <v>0</v>
      </c>
      <c r="G711" s="399">
        <v>0</v>
      </c>
      <c r="H711" s="399">
        <v>0</v>
      </c>
      <c r="I711" s="398">
        <v>2</v>
      </c>
      <c r="J711" s="399">
        <v>0</v>
      </c>
      <c r="K711" s="399">
        <v>0</v>
      </c>
      <c r="L711" s="399">
        <v>0</v>
      </c>
      <c r="M711" s="399">
        <v>0</v>
      </c>
      <c r="N711" s="399">
        <v>0</v>
      </c>
      <c r="O711" s="399">
        <v>1</v>
      </c>
      <c r="P711" s="394">
        <f t="shared" si="123"/>
        <v>3</v>
      </c>
      <c r="Q711" s="395">
        <f t="shared" si="124"/>
        <v>1</v>
      </c>
      <c r="R711" s="394">
        <f t="shared" si="127"/>
        <v>4</v>
      </c>
      <c r="S711" s="400">
        <v>0</v>
      </c>
      <c r="T711" s="400">
        <v>0</v>
      </c>
      <c r="U711" s="397">
        <f t="shared" si="125"/>
        <v>0</v>
      </c>
    </row>
    <row r="712" spans="1:21" hidden="1" outlineLevel="1">
      <c r="A712" s="683"/>
      <c r="B712" s="690"/>
      <c r="C712" s="469" t="s">
        <v>956</v>
      </c>
      <c r="D712" s="399">
        <v>0</v>
      </c>
      <c r="E712" s="399">
        <v>0</v>
      </c>
      <c r="F712" s="399">
        <v>0</v>
      </c>
      <c r="G712" s="399">
        <v>0</v>
      </c>
      <c r="H712" s="399">
        <v>0</v>
      </c>
      <c r="I712" s="399">
        <v>1</v>
      </c>
      <c r="J712" s="399">
        <v>0</v>
      </c>
      <c r="K712" s="399">
        <v>0</v>
      </c>
      <c r="L712" s="399">
        <v>0</v>
      </c>
      <c r="M712" s="399">
        <v>0</v>
      </c>
      <c r="N712" s="399">
        <v>0</v>
      </c>
      <c r="O712" s="399">
        <v>0</v>
      </c>
      <c r="P712" s="394">
        <f t="shared" si="123"/>
        <v>1</v>
      </c>
      <c r="Q712" s="395">
        <f t="shared" si="124"/>
        <v>0</v>
      </c>
      <c r="R712" s="394">
        <f t="shared" si="127"/>
        <v>1</v>
      </c>
      <c r="S712" s="400">
        <v>0</v>
      </c>
      <c r="T712" s="400">
        <v>0</v>
      </c>
      <c r="U712" s="397">
        <f t="shared" si="125"/>
        <v>0</v>
      </c>
    </row>
    <row r="713" spans="1:21" ht="22.5" hidden="1" outlineLevel="1">
      <c r="A713" s="683"/>
      <c r="B713" s="690"/>
      <c r="C713" s="469" t="s">
        <v>957</v>
      </c>
      <c r="D713" s="399">
        <v>1</v>
      </c>
      <c r="E713" s="399">
        <v>0</v>
      </c>
      <c r="F713" s="399">
        <v>0</v>
      </c>
      <c r="G713" s="399">
        <v>0</v>
      </c>
      <c r="H713" s="399">
        <v>0</v>
      </c>
      <c r="I713" s="399">
        <v>1</v>
      </c>
      <c r="J713" s="399">
        <v>0</v>
      </c>
      <c r="K713" s="399">
        <v>0</v>
      </c>
      <c r="L713" s="399">
        <v>0</v>
      </c>
      <c r="M713" s="399">
        <v>0</v>
      </c>
      <c r="N713" s="399">
        <v>0</v>
      </c>
      <c r="O713" s="399">
        <v>0</v>
      </c>
      <c r="P713" s="394">
        <f t="shared" si="123"/>
        <v>2</v>
      </c>
      <c r="Q713" s="395">
        <f t="shared" si="124"/>
        <v>0</v>
      </c>
      <c r="R713" s="394">
        <f t="shared" si="127"/>
        <v>2</v>
      </c>
      <c r="S713" s="400">
        <v>0</v>
      </c>
      <c r="T713" s="400">
        <v>0</v>
      </c>
      <c r="U713" s="397">
        <f t="shared" si="125"/>
        <v>0</v>
      </c>
    </row>
    <row r="714" spans="1:21" ht="33.75" hidden="1" outlineLevel="1">
      <c r="A714" s="683"/>
      <c r="B714" s="690"/>
      <c r="C714" s="469" t="s">
        <v>958</v>
      </c>
      <c r="D714" s="398">
        <v>0</v>
      </c>
      <c r="E714" s="399">
        <v>0</v>
      </c>
      <c r="F714" s="399">
        <v>0</v>
      </c>
      <c r="G714" s="399">
        <v>1</v>
      </c>
      <c r="H714" s="399">
        <v>0</v>
      </c>
      <c r="I714" s="398">
        <v>1</v>
      </c>
      <c r="J714" s="399">
        <v>0</v>
      </c>
      <c r="K714" s="399">
        <v>0</v>
      </c>
      <c r="L714" s="399">
        <v>0</v>
      </c>
      <c r="M714" s="399">
        <v>0</v>
      </c>
      <c r="N714" s="399">
        <v>0</v>
      </c>
      <c r="O714" s="399">
        <v>0</v>
      </c>
      <c r="P714" s="394">
        <f t="shared" si="123"/>
        <v>2</v>
      </c>
      <c r="Q714" s="395">
        <f t="shared" si="124"/>
        <v>0</v>
      </c>
      <c r="R714" s="394">
        <f t="shared" si="127"/>
        <v>2</v>
      </c>
      <c r="S714" s="400">
        <v>0</v>
      </c>
      <c r="T714" s="400">
        <v>0</v>
      </c>
      <c r="U714" s="397">
        <f t="shared" si="125"/>
        <v>0</v>
      </c>
    </row>
    <row r="715" spans="1:21" ht="14.1" customHeight="1" collapsed="1">
      <c r="A715" s="682" t="s">
        <v>959</v>
      </c>
      <c r="B715" s="682"/>
      <c r="C715" s="682"/>
      <c r="D715" s="248">
        <v>12</v>
      </c>
      <c r="E715" s="248">
        <v>0</v>
      </c>
      <c r="F715" s="248">
        <v>0</v>
      </c>
      <c r="G715" s="248">
        <v>0</v>
      </c>
      <c r="H715" s="248">
        <v>0</v>
      </c>
      <c r="I715" s="248">
        <v>3</v>
      </c>
      <c r="J715" s="248">
        <v>1</v>
      </c>
      <c r="K715" s="248">
        <v>0</v>
      </c>
      <c r="L715" s="248">
        <v>0</v>
      </c>
      <c r="M715" s="248">
        <v>1</v>
      </c>
      <c r="N715" s="248">
        <v>0</v>
      </c>
      <c r="O715" s="248">
        <v>0</v>
      </c>
      <c r="P715" s="249">
        <f t="shared" si="123"/>
        <v>15</v>
      </c>
      <c r="Q715" s="249">
        <f t="shared" si="124"/>
        <v>2</v>
      </c>
      <c r="R715" s="249">
        <f t="shared" si="127"/>
        <v>17</v>
      </c>
      <c r="S715" s="249">
        <v>0</v>
      </c>
      <c r="T715" s="249">
        <v>0</v>
      </c>
      <c r="U715" s="249">
        <f t="shared" si="125"/>
        <v>0</v>
      </c>
    </row>
    <row r="716" spans="1:21" ht="14.1" customHeight="1" collapsed="1">
      <c r="A716" s="682" t="s">
        <v>960</v>
      </c>
      <c r="B716" s="682"/>
      <c r="C716" s="682"/>
      <c r="D716" s="248">
        <f t="shared" ref="D716:T716" si="128">SUM(D717:D723)</f>
        <v>107</v>
      </c>
      <c r="E716" s="248">
        <f t="shared" si="128"/>
        <v>2</v>
      </c>
      <c r="F716" s="248">
        <f t="shared" si="128"/>
        <v>7</v>
      </c>
      <c r="G716" s="248">
        <f t="shared" si="128"/>
        <v>8</v>
      </c>
      <c r="H716" s="248">
        <f t="shared" si="128"/>
        <v>0</v>
      </c>
      <c r="I716" s="248">
        <f t="shared" si="128"/>
        <v>63</v>
      </c>
      <c r="J716" s="248">
        <f t="shared" si="128"/>
        <v>21</v>
      </c>
      <c r="K716" s="248">
        <f t="shared" si="128"/>
        <v>1</v>
      </c>
      <c r="L716" s="248">
        <f t="shared" si="128"/>
        <v>1</v>
      </c>
      <c r="M716" s="248">
        <f t="shared" si="128"/>
        <v>5</v>
      </c>
      <c r="N716" s="248">
        <f t="shared" si="128"/>
        <v>0</v>
      </c>
      <c r="O716" s="248">
        <f t="shared" si="128"/>
        <v>7</v>
      </c>
      <c r="P716" s="249">
        <f t="shared" si="123"/>
        <v>187</v>
      </c>
      <c r="Q716" s="249">
        <f t="shared" si="124"/>
        <v>35</v>
      </c>
      <c r="R716" s="249">
        <f t="shared" si="127"/>
        <v>222</v>
      </c>
      <c r="S716" s="249">
        <f t="shared" si="128"/>
        <v>0</v>
      </c>
      <c r="T716" s="249">
        <f t="shared" si="128"/>
        <v>0</v>
      </c>
      <c r="U716" s="249">
        <f t="shared" si="125"/>
        <v>0</v>
      </c>
    </row>
    <row r="717" spans="1:21" hidden="1" outlineLevel="1">
      <c r="A717" s="683" t="s">
        <v>960</v>
      </c>
      <c r="B717" s="690" t="s">
        <v>961</v>
      </c>
      <c r="C717" s="469" t="s">
        <v>962</v>
      </c>
      <c r="D717" s="398">
        <v>37</v>
      </c>
      <c r="E717" s="399">
        <v>1</v>
      </c>
      <c r="F717" s="399">
        <v>3</v>
      </c>
      <c r="G717" s="399">
        <v>3</v>
      </c>
      <c r="H717" s="399">
        <v>0</v>
      </c>
      <c r="I717" s="398">
        <v>19</v>
      </c>
      <c r="J717" s="398">
        <v>8</v>
      </c>
      <c r="K717" s="399">
        <v>0</v>
      </c>
      <c r="L717" s="399">
        <v>1</v>
      </c>
      <c r="M717" s="399">
        <v>2</v>
      </c>
      <c r="N717" s="398">
        <v>0</v>
      </c>
      <c r="O717" s="398">
        <v>4</v>
      </c>
      <c r="P717" s="394">
        <f t="shared" si="123"/>
        <v>63</v>
      </c>
      <c r="Q717" s="395">
        <f t="shared" si="124"/>
        <v>15</v>
      </c>
      <c r="R717" s="394">
        <f t="shared" si="127"/>
        <v>78</v>
      </c>
      <c r="S717" s="400">
        <v>0</v>
      </c>
      <c r="T717" s="400">
        <v>0</v>
      </c>
      <c r="U717" s="397">
        <f t="shared" si="125"/>
        <v>0</v>
      </c>
    </row>
    <row r="718" spans="1:21" hidden="1" outlineLevel="1">
      <c r="A718" s="683"/>
      <c r="B718" s="690"/>
      <c r="C718" s="469" t="s">
        <v>963</v>
      </c>
      <c r="D718" s="398">
        <v>19</v>
      </c>
      <c r="E718" s="399">
        <v>0</v>
      </c>
      <c r="F718" s="399">
        <v>1</v>
      </c>
      <c r="G718" s="398">
        <v>4</v>
      </c>
      <c r="H718" s="398">
        <v>0</v>
      </c>
      <c r="I718" s="398">
        <v>11</v>
      </c>
      <c r="J718" s="398">
        <v>3</v>
      </c>
      <c r="K718" s="399">
        <v>0</v>
      </c>
      <c r="L718" s="399">
        <v>0</v>
      </c>
      <c r="M718" s="399">
        <v>1</v>
      </c>
      <c r="N718" s="399">
        <v>0</v>
      </c>
      <c r="O718" s="398">
        <v>1</v>
      </c>
      <c r="P718" s="394">
        <f t="shared" si="123"/>
        <v>35</v>
      </c>
      <c r="Q718" s="395">
        <f t="shared" si="124"/>
        <v>5</v>
      </c>
      <c r="R718" s="394">
        <f t="shared" si="127"/>
        <v>40</v>
      </c>
      <c r="S718" s="400">
        <v>0</v>
      </c>
      <c r="T718" s="400">
        <v>0</v>
      </c>
      <c r="U718" s="397">
        <f t="shared" si="125"/>
        <v>0</v>
      </c>
    </row>
    <row r="719" spans="1:21" ht="22.5" hidden="1" outlineLevel="1">
      <c r="A719" s="683"/>
      <c r="B719" s="690"/>
      <c r="C719" s="469" t="s">
        <v>964</v>
      </c>
      <c r="D719" s="398">
        <v>2</v>
      </c>
      <c r="E719" s="399">
        <v>0</v>
      </c>
      <c r="F719" s="398">
        <v>1</v>
      </c>
      <c r="G719" s="399">
        <v>0</v>
      </c>
      <c r="H719" s="399">
        <v>0</v>
      </c>
      <c r="I719" s="398">
        <v>0</v>
      </c>
      <c r="J719" s="399">
        <v>1</v>
      </c>
      <c r="K719" s="399">
        <v>0</v>
      </c>
      <c r="L719" s="399">
        <v>0</v>
      </c>
      <c r="M719" s="399">
        <v>0</v>
      </c>
      <c r="N719" s="399">
        <v>0</v>
      </c>
      <c r="O719" s="399">
        <v>0</v>
      </c>
      <c r="P719" s="394">
        <f t="shared" si="123"/>
        <v>3</v>
      </c>
      <c r="Q719" s="395">
        <f t="shared" si="124"/>
        <v>1</v>
      </c>
      <c r="R719" s="394">
        <f t="shared" si="127"/>
        <v>4</v>
      </c>
      <c r="S719" s="400">
        <v>0</v>
      </c>
      <c r="T719" s="400">
        <v>0</v>
      </c>
      <c r="U719" s="397">
        <f t="shared" si="125"/>
        <v>0</v>
      </c>
    </row>
    <row r="720" spans="1:21" hidden="1" outlineLevel="1">
      <c r="A720" s="683"/>
      <c r="B720" s="690"/>
      <c r="C720" s="469" t="s">
        <v>965</v>
      </c>
      <c r="D720" s="398">
        <v>25</v>
      </c>
      <c r="E720" s="399">
        <v>0</v>
      </c>
      <c r="F720" s="398">
        <v>2</v>
      </c>
      <c r="G720" s="399">
        <v>1</v>
      </c>
      <c r="H720" s="399">
        <v>0</v>
      </c>
      <c r="I720" s="398">
        <v>14</v>
      </c>
      <c r="J720" s="398">
        <v>3</v>
      </c>
      <c r="K720" s="399">
        <v>1</v>
      </c>
      <c r="L720" s="399">
        <v>0</v>
      </c>
      <c r="M720" s="399">
        <v>1</v>
      </c>
      <c r="N720" s="399">
        <v>0</v>
      </c>
      <c r="O720" s="398">
        <v>0</v>
      </c>
      <c r="P720" s="394">
        <f t="shared" si="123"/>
        <v>42</v>
      </c>
      <c r="Q720" s="395">
        <f t="shared" si="124"/>
        <v>5</v>
      </c>
      <c r="R720" s="394">
        <f t="shared" si="127"/>
        <v>47</v>
      </c>
      <c r="S720" s="400">
        <v>0</v>
      </c>
      <c r="T720" s="400">
        <v>0</v>
      </c>
      <c r="U720" s="397">
        <f t="shared" si="125"/>
        <v>0</v>
      </c>
    </row>
    <row r="721" spans="1:21" ht="22.5" hidden="1" outlineLevel="1">
      <c r="A721" s="683"/>
      <c r="B721" s="690" t="s">
        <v>966</v>
      </c>
      <c r="C721" s="469" t="s">
        <v>967</v>
      </c>
      <c r="D721" s="398">
        <v>8</v>
      </c>
      <c r="E721" s="399">
        <v>0</v>
      </c>
      <c r="F721" s="399">
        <v>0</v>
      </c>
      <c r="G721" s="399">
        <v>0</v>
      </c>
      <c r="H721" s="398">
        <v>0</v>
      </c>
      <c r="I721" s="398">
        <v>6</v>
      </c>
      <c r="J721" s="399">
        <v>4</v>
      </c>
      <c r="K721" s="399">
        <v>0</v>
      </c>
      <c r="L721" s="399">
        <v>0</v>
      </c>
      <c r="M721" s="399">
        <v>0</v>
      </c>
      <c r="N721" s="399">
        <v>0</v>
      </c>
      <c r="O721" s="398">
        <v>0</v>
      </c>
      <c r="P721" s="394">
        <f t="shared" si="123"/>
        <v>14</v>
      </c>
      <c r="Q721" s="395">
        <f t="shared" si="124"/>
        <v>4</v>
      </c>
      <c r="R721" s="394">
        <f t="shared" si="127"/>
        <v>18</v>
      </c>
      <c r="S721" s="400">
        <v>0</v>
      </c>
      <c r="T721" s="400">
        <v>0</v>
      </c>
      <c r="U721" s="397">
        <f t="shared" si="125"/>
        <v>0</v>
      </c>
    </row>
    <row r="722" spans="1:21" ht="22.5" hidden="1" outlineLevel="1">
      <c r="A722" s="683"/>
      <c r="B722" s="690"/>
      <c r="C722" s="469" t="s">
        <v>968</v>
      </c>
      <c r="D722" s="398">
        <v>2</v>
      </c>
      <c r="E722" s="398">
        <v>0</v>
      </c>
      <c r="F722" s="399">
        <v>0</v>
      </c>
      <c r="G722" s="398">
        <v>0</v>
      </c>
      <c r="H722" s="398">
        <v>0</v>
      </c>
      <c r="I722" s="398">
        <v>2</v>
      </c>
      <c r="J722" s="398">
        <v>1</v>
      </c>
      <c r="K722" s="399">
        <v>0</v>
      </c>
      <c r="L722" s="398">
        <v>0</v>
      </c>
      <c r="M722" s="399">
        <v>1</v>
      </c>
      <c r="N722" s="399">
        <v>0</v>
      </c>
      <c r="O722" s="398">
        <v>1</v>
      </c>
      <c r="P722" s="394">
        <f t="shared" si="123"/>
        <v>4</v>
      </c>
      <c r="Q722" s="395">
        <f t="shared" si="124"/>
        <v>3</v>
      </c>
      <c r="R722" s="394">
        <f t="shared" si="127"/>
        <v>7</v>
      </c>
      <c r="S722" s="400">
        <v>0</v>
      </c>
      <c r="T722" s="400">
        <v>0</v>
      </c>
      <c r="U722" s="397">
        <f t="shared" si="125"/>
        <v>0</v>
      </c>
    </row>
    <row r="723" spans="1:21" hidden="1" outlineLevel="1">
      <c r="A723" s="683"/>
      <c r="B723" s="690"/>
      <c r="C723" s="469" t="s">
        <v>969</v>
      </c>
      <c r="D723" s="398">
        <v>14</v>
      </c>
      <c r="E723" s="399">
        <v>1</v>
      </c>
      <c r="F723" s="399">
        <v>0</v>
      </c>
      <c r="G723" s="399">
        <v>0</v>
      </c>
      <c r="H723" s="399">
        <v>0</v>
      </c>
      <c r="I723" s="398">
        <v>11</v>
      </c>
      <c r="J723" s="398">
        <v>1</v>
      </c>
      <c r="K723" s="399">
        <v>0</v>
      </c>
      <c r="L723" s="398">
        <v>0</v>
      </c>
      <c r="M723" s="399">
        <v>0</v>
      </c>
      <c r="N723" s="399">
        <v>0</v>
      </c>
      <c r="O723" s="398">
        <v>1</v>
      </c>
      <c r="P723" s="394">
        <f t="shared" si="123"/>
        <v>26</v>
      </c>
      <c r="Q723" s="395">
        <f t="shared" si="124"/>
        <v>2</v>
      </c>
      <c r="R723" s="394">
        <f t="shared" si="127"/>
        <v>28</v>
      </c>
      <c r="S723" s="400">
        <v>0</v>
      </c>
      <c r="T723" s="400">
        <v>0</v>
      </c>
      <c r="U723" s="397">
        <f t="shared" si="125"/>
        <v>0</v>
      </c>
    </row>
    <row r="724" spans="1:21" ht="14.1" customHeight="1" collapsed="1">
      <c r="A724" s="682" t="s">
        <v>970</v>
      </c>
      <c r="B724" s="682"/>
      <c r="C724" s="682"/>
      <c r="D724" s="248">
        <f t="shared" ref="D724:T724" si="129">SUM(D725:D730)</f>
        <v>26</v>
      </c>
      <c r="E724" s="248">
        <f t="shared" si="129"/>
        <v>0</v>
      </c>
      <c r="F724" s="248">
        <f t="shared" si="129"/>
        <v>0</v>
      </c>
      <c r="G724" s="248">
        <f t="shared" si="129"/>
        <v>0</v>
      </c>
      <c r="H724" s="248">
        <f t="shared" si="129"/>
        <v>0</v>
      </c>
      <c r="I724" s="248">
        <f t="shared" si="129"/>
        <v>10</v>
      </c>
      <c r="J724" s="248">
        <f t="shared" si="129"/>
        <v>7</v>
      </c>
      <c r="K724" s="248">
        <f t="shared" si="129"/>
        <v>0</v>
      </c>
      <c r="L724" s="248">
        <f t="shared" si="129"/>
        <v>2</v>
      </c>
      <c r="M724" s="248">
        <f t="shared" si="129"/>
        <v>0</v>
      </c>
      <c r="N724" s="248">
        <f t="shared" si="129"/>
        <v>0</v>
      </c>
      <c r="O724" s="248">
        <f t="shared" si="129"/>
        <v>1</v>
      </c>
      <c r="P724" s="249">
        <f t="shared" si="123"/>
        <v>36</v>
      </c>
      <c r="Q724" s="249">
        <f t="shared" si="124"/>
        <v>10</v>
      </c>
      <c r="R724" s="249">
        <f t="shared" si="127"/>
        <v>46</v>
      </c>
      <c r="S724" s="249">
        <f t="shared" si="129"/>
        <v>0</v>
      </c>
      <c r="T724" s="249">
        <f t="shared" si="129"/>
        <v>0</v>
      </c>
      <c r="U724" s="249">
        <f t="shared" si="125"/>
        <v>0</v>
      </c>
    </row>
    <row r="725" spans="1:21" hidden="1" outlineLevel="1">
      <c r="A725" s="683" t="s">
        <v>970</v>
      </c>
      <c r="B725" s="690" t="s">
        <v>971</v>
      </c>
      <c r="C725" s="469" t="s">
        <v>972</v>
      </c>
      <c r="D725" s="399">
        <v>6</v>
      </c>
      <c r="E725" s="399">
        <v>0</v>
      </c>
      <c r="F725" s="399">
        <v>0</v>
      </c>
      <c r="G725" s="398">
        <v>0</v>
      </c>
      <c r="H725" s="399">
        <v>0</v>
      </c>
      <c r="I725" s="398">
        <v>2</v>
      </c>
      <c r="J725" s="398">
        <v>3</v>
      </c>
      <c r="K725" s="399">
        <v>0</v>
      </c>
      <c r="L725" s="399">
        <v>0</v>
      </c>
      <c r="M725" s="399">
        <v>0</v>
      </c>
      <c r="N725" s="399">
        <v>0</v>
      </c>
      <c r="O725" s="399">
        <v>0</v>
      </c>
      <c r="P725" s="394">
        <f t="shared" si="123"/>
        <v>8</v>
      </c>
      <c r="Q725" s="395">
        <f t="shared" si="124"/>
        <v>3</v>
      </c>
      <c r="R725" s="394">
        <f t="shared" si="127"/>
        <v>11</v>
      </c>
      <c r="S725" s="400">
        <v>0</v>
      </c>
      <c r="T725" s="400">
        <v>0</v>
      </c>
      <c r="U725" s="397">
        <f t="shared" si="125"/>
        <v>0</v>
      </c>
    </row>
    <row r="726" spans="1:21" ht="22.5" hidden="1" outlineLevel="1">
      <c r="A726" s="683"/>
      <c r="B726" s="690"/>
      <c r="C726" s="469" t="s">
        <v>973</v>
      </c>
      <c r="D726" s="398">
        <v>4</v>
      </c>
      <c r="E726" s="399">
        <v>0</v>
      </c>
      <c r="F726" s="399">
        <v>0</v>
      </c>
      <c r="G726" s="399">
        <v>0</v>
      </c>
      <c r="H726" s="399">
        <v>0</v>
      </c>
      <c r="I726" s="399">
        <v>2</v>
      </c>
      <c r="J726" s="399">
        <v>0</v>
      </c>
      <c r="K726" s="399">
        <v>0</v>
      </c>
      <c r="L726" s="399">
        <v>2</v>
      </c>
      <c r="M726" s="399">
        <v>0</v>
      </c>
      <c r="N726" s="399">
        <v>0</v>
      </c>
      <c r="O726" s="399">
        <v>0</v>
      </c>
      <c r="P726" s="394">
        <f t="shared" si="123"/>
        <v>6</v>
      </c>
      <c r="Q726" s="395">
        <f t="shared" si="124"/>
        <v>2</v>
      </c>
      <c r="R726" s="394">
        <f t="shared" si="127"/>
        <v>8</v>
      </c>
      <c r="S726" s="400">
        <v>0</v>
      </c>
      <c r="T726" s="400">
        <v>0</v>
      </c>
      <c r="U726" s="397">
        <f t="shared" si="125"/>
        <v>0</v>
      </c>
    </row>
    <row r="727" spans="1:21" ht="22.5" hidden="1" outlineLevel="1">
      <c r="A727" s="683"/>
      <c r="B727" s="469" t="s">
        <v>974</v>
      </c>
      <c r="C727" s="469" t="s">
        <v>975</v>
      </c>
      <c r="D727" s="399">
        <v>1</v>
      </c>
      <c r="E727" s="399">
        <v>0</v>
      </c>
      <c r="F727" s="399">
        <v>0</v>
      </c>
      <c r="G727" s="399">
        <v>0</v>
      </c>
      <c r="H727" s="399">
        <v>0</v>
      </c>
      <c r="I727" s="398">
        <v>0</v>
      </c>
      <c r="J727" s="398">
        <v>0</v>
      </c>
      <c r="K727" s="399">
        <v>0</v>
      </c>
      <c r="L727" s="399">
        <v>0</v>
      </c>
      <c r="M727" s="399">
        <v>0</v>
      </c>
      <c r="N727" s="399">
        <v>0</v>
      </c>
      <c r="O727" s="398">
        <v>0</v>
      </c>
      <c r="P727" s="394">
        <f t="shared" si="123"/>
        <v>1</v>
      </c>
      <c r="Q727" s="395">
        <f t="shared" si="124"/>
        <v>0</v>
      </c>
      <c r="R727" s="394">
        <f t="shared" si="127"/>
        <v>1</v>
      </c>
      <c r="S727" s="400">
        <v>0</v>
      </c>
      <c r="T727" s="400">
        <v>0</v>
      </c>
      <c r="U727" s="397">
        <f t="shared" si="125"/>
        <v>0</v>
      </c>
    </row>
    <row r="728" spans="1:21" hidden="1" outlineLevel="1">
      <c r="A728" s="683"/>
      <c r="B728" s="690" t="s">
        <v>976</v>
      </c>
      <c r="C728" s="469" t="s">
        <v>977</v>
      </c>
      <c r="D728" s="398">
        <v>1</v>
      </c>
      <c r="E728" s="399">
        <v>0</v>
      </c>
      <c r="F728" s="399">
        <v>0</v>
      </c>
      <c r="G728" s="399">
        <v>0</v>
      </c>
      <c r="H728" s="399">
        <v>0</v>
      </c>
      <c r="I728" s="399">
        <v>0</v>
      </c>
      <c r="J728" s="399">
        <v>0</v>
      </c>
      <c r="K728" s="399">
        <v>0</v>
      </c>
      <c r="L728" s="399">
        <v>0</v>
      </c>
      <c r="M728" s="399">
        <v>0</v>
      </c>
      <c r="N728" s="399">
        <v>0</v>
      </c>
      <c r="O728" s="399">
        <v>0</v>
      </c>
      <c r="P728" s="394">
        <f t="shared" si="123"/>
        <v>1</v>
      </c>
      <c r="Q728" s="395">
        <f t="shared" si="124"/>
        <v>0</v>
      </c>
      <c r="R728" s="394">
        <f t="shared" si="127"/>
        <v>1</v>
      </c>
      <c r="S728" s="400">
        <v>0</v>
      </c>
      <c r="T728" s="400">
        <v>0</v>
      </c>
      <c r="U728" s="397">
        <f t="shared" si="125"/>
        <v>0</v>
      </c>
    </row>
    <row r="729" spans="1:21" hidden="1" outlineLevel="1">
      <c r="A729" s="683"/>
      <c r="B729" s="690"/>
      <c r="C729" s="469" t="s">
        <v>978</v>
      </c>
      <c r="D729" s="398">
        <v>0</v>
      </c>
      <c r="E729" s="399">
        <v>0</v>
      </c>
      <c r="F729" s="399">
        <v>0</v>
      </c>
      <c r="G729" s="399">
        <v>0</v>
      </c>
      <c r="H729" s="399">
        <v>0</v>
      </c>
      <c r="I729" s="399">
        <v>0</v>
      </c>
      <c r="J729" s="399">
        <v>0</v>
      </c>
      <c r="K729" s="399">
        <v>0</v>
      </c>
      <c r="L729" s="399">
        <v>0</v>
      </c>
      <c r="M729" s="399">
        <v>0</v>
      </c>
      <c r="N729" s="399">
        <v>0</v>
      </c>
      <c r="O729" s="398">
        <v>0</v>
      </c>
      <c r="P729" s="394">
        <f t="shared" si="123"/>
        <v>0</v>
      </c>
      <c r="Q729" s="395">
        <f t="shared" si="124"/>
        <v>0</v>
      </c>
      <c r="R729" s="394">
        <f t="shared" si="127"/>
        <v>0</v>
      </c>
      <c r="S729" s="400">
        <v>0</v>
      </c>
      <c r="T729" s="400">
        <v>0</v>
      </c>
      <c r="U729" s="397">
        <f t="shared" si="125"/>
        <v>0</v>
      </c>
    </row>
    <row r="730" spans="1:21" ht="22.5" hidden="1" outlineLevel="1">
      <c r="A730" s="683"/>
      <c r="B730" s="690"/>
      <c r="C730" s="469" t="s">
        <v>979</v>
      </c>
      <c r="D730" s="398">
        <v>14</v>
      </c>
      <c r="E730" s="399">
        <v>0</v>
      </c>
      <c r="F730" s="399">
        <v>0</v>
      </c>
      <c r="G730" s="399">
        <v>0</v>
      </c>
      <c r="H730" s="399">
        <v>0</v>
      </c>
      <c r="I730" s="398">
        <v>6</v>
      </c>
      <c r="J730" s="398">
        <v>4</v>
      </c>
      <c r="K730" s="399">
        <v>0</v>
      </c>
      <c r="L730" s="399">
        <v>0</v>
      </c>
      <c r="M730" s="399">
        <v>0</v>
      </c>
      <c r="N730" s="399">
        <v>0</v>
      </c>
      <c r="O730" s="398">
        <v>1</v>
      </c>
      <c r="P730" s="394">
        <f t="shared" si="123"/>
        <v>20</v>
      </c>
      <c r="Q730" s="395">
        <f t="shared" si="124"/>
        <v>5</v>
      </c>
      <c r="R730" s="394">
        <f t="shared" si="127"/>
        <v>25</v>
      </c>
      <c r="S730" s="400">
        <v>0</v>
      </c>
      <c r="T730" s="400">
        <v>0</v>
      </c>
      <c r="U730" s="397">
        <f t="shared" si="125"/>
        <v>0</v>
      </c>
    </row>
    <row r="731" spans="1:21" ht="14.1" customHeight="1" collapsed="1">
      <c r="A731" s="682" t="s">
        <v>980</v>
      </c>
      <c r="B731" s="682"/>
      <c r="C731" s="682"/>
      <c r="D731" s="248">
        <f t="shared" ref="D731:T731" si="130">SUM(D732:D739)</f>
        <v>419</v>
      </c>
      <c r="E731" s="248">
        <f t="shared" si="130"/>
        <v>23</v>
      </c>
      <c r="F731" s="248">
        <f t="shared" si="130"/>
        <v>38</v>
      </c>
      <c r="G731" s="248">
        <f t="shared" si="130"/>
        <v>48</v>
      </c>
      <c r="H731" s="248">
        <f t="shared" si="130"/>
        <v>15</v>
      </c>
      <c r="I731" s="248">
        <f t="shared" si="130"/>
        <v>232</v>
      </c>
      <c r="J731" s="248">
        <f t="shared" si="130"/>
        <v>74</v>
      </c>
      <c r="K731" s="248">
        <f t="shared" si="130"/>
        <v>2</v>
      </c>
      <c r="L731" s="248">
        <f t="shared" si="130"/>
        <v>5</v>
      </c>
      <c r="M731" s="248">
        <f t="shared" si="130"/>
        <v>5</v>
      </c>
      <c r="N731" s="248">
        <f t="shared" si="130"/>
        <v>1</v>
      </c>
      <c r="O731" s="248">
        <f t="shared" si="130"/>
        <v>13</v>
      </c>
      <c r="P731" s="249">
        <f t="shared" si="123"/>
        <v>775</v>
      </c>
      <c r="Q731" s="249">
        <f t="shared" si="124"/>
        <v>100</v>
      </c>
      <c r="R731" s="249">
        <f t="shared" si="127"/>
        <v>875</v>
      </c>
      <c r="S731" s="249">
        <f t="shared" si="130"/>
        <v>0</v>
      </c>
      <c r="T731" s="249">
        <f t="shared" si="130"/>
        <v>0</v>
      </c>
      <c r="U731" s="249">
        <f t="shared" si="125"/>
        <v>0</v>
      </c>
    </row>
    <row r="732" spans="1:21" ht="22.5" hidden="1" outlineLevel="1">
      <c r="A732" s="683" t="s">
        <v>980</v>
      </c>
      <c r="B732" s="690" t="s">
        <v>981</v>
      </c>
      <c r="C732" s="469" t="s">
        <v>982</v>
      </c>
      <c r="D732" s="398">
        <v>12</v>
      </c>
      <c r="E732" s="399">
        <v>0</v>
      </c>
      <c r="F732" s="398">
        <v>0</v>
      </c>
      <c r="G732" s="399">
        <v>0</v>
      </c>
      <c r="H732" s="399">
        <v>0</v>
      </c>
      <c r="I732" s="398">
        <v>3</v>
      </c>
      <c r="J732" s="398">
        <v>2</v>
      </c>
      <c r="K732" s="399">
        <v>0</v>
      </c>
      <c r="L732" s="399">
        <v>0</v>
      </c>
      <c r="M732" s="399">
        <v>0</v>
      </c>
      <c r="N732" s="399">
        <v>0</v>
      </c>
      <c r="O732" s="399">
        <v>1</v>
      </c>
      <c r="P732" s="394">
        <f t="shared" si="123"/>
        <v>15</v>
      </c>
      <c r="Q732" s="395">
        <f t="shared" si="124"/>
        <v>3</v>
      </c>
      <c r="R732" s="394">
        <f t="shared" si="127"/>
        <v>18</v>
      </c>
      <c r="S732" s="400">
        <v>0</v>
      </c>
      <c r="T732" s="400">
        <v>0</v>
      </c>
      <c r="U732" s="397">
        <f t="shared" si="125"/>
        <v>0</v>
      </c>
    </row>
    <row r="733" spans="1:21" hidden="1" outlineLevel="1">
      <c r="A733" s="683"/>
      <c r="B733" s="690"/>
      <c r="C733" s="469" t="s">
        <v>983</v>
      </c>
      <c r="D733" s="398">
        <v>4</v>
      </c>
      <c r="E733" s="399">
        <v>0</v>
      </c>
      <c r="F733" s="398">
        <v>0</v>
      </c>
      <c r="G733" s="398">
        <v>0</v>
      </c>
      <c r="H733" s="399">
        <v>0</v>
      </c>
      <c r="I733" s="398">
        <v>2</v>
      </c>
      <c r="J733" s="398">
        <v>1</v>
      </c>
      <c r="K733" s="399">
        <v>0</v>
      </c>
      <c r="L733" s="399">
        <v>0</v>
      </c>
      <c r="M733" s="399">
        <v>0</v>
      </c>
      <c r="N733" s="399">
        <v>0</v>
      </c>
      <c r="O733" s="399">
        <v>0</v>
      </c>
      <c r="P733" s="394">
        <f t="shared" si="123"/>
        <v>6</v>
      </c>
      <c r="Q733" s="395">
        <f t="shared" si="124"/>
        <v>1</v>
      </c>
      <c r="R733" s="394">
        <f t="shared" si="127"/>
        <v>7</v>
      </c>
      <c r="S733" s="400">
        <v>0</v>
      </c>
      <c r="T733" s="400">
        <v>0</v>
      </c>
      <c r="U733" s="397">
        <f t="shared" si="125"/>
        <v>0</v>
      </c>
    </row>
    <row r="734" spans="1:21" ht="22.5" hidden="1" outlineLevel="1">
      <c r="A734" s="683"/>
      <c r="B734" s="690" t="s">
        <v>984</v>
      </c>
      <c r="C734" s="469" t="s">
        <v>985</v>
      </c>
      <c r="D734" s="398">
        <v>117</v>
      </c>
      <c r="E734" s="398">
        <v>10</v>
      </c>
      <c r="F734" s="398">
        <v>16</v>
      </c>
      <c r="G734" s="398">
        <v>17</v>
      </c>
      <c r="H734" s="398">
        <v>4</v>
      </c>
      <c r="I734" s="398">
        <v>56</v>
      </c>
      <c r="J734" s="398">
        <v>64</v>
      </c>
      <c r="K734" s="399">
        <v>2</v>
      </c>
      <c r="L734" s="399">
        <v>5</v>
      </c>
      <c r="M734" s="399">
        <v>5</v>
      </c>
      <c r="N734" s="399">
        <v>1</v>
      </c>
      <c r="O734" s="398">
        <v>11</v>
      </c>
      <c r="P734" s="394">
        <f t="shared" si="123"/>
        <v>220</v>
      </c>
      <c r="Q734" s="395">
        <f t="shared" si="124"/>
        <v>88</v>
      </c>
      <c r="R734" s="394">
        <f t="shared" si="127"/>
        <v>308</v>
      </c>
      <c r="S734" s="400">
        <v>0</v>
      </c>
      <c r="T734" s="400">
        <v>0</v>
      </c>
      <c r="U734" s="397">
        <f t="shared" si="125"/>
        <v>0</v>
      </c>
    </row>
    <row r="735" spans="1:21" ht="22.5" hidden="1" outlineLevel="1">
      <c r="A735" s="683"/>
      <c r="B735" s="690"/>
      <c r="C735" s="469" t="s">
        <v>986</v>
      </c>
      <c r="D735" s="398">
        <v>72</v>
      </c>
      <c r="E735" s="398">
        <v>2</v>
      </c>
      <c r="F735" s="398">
        <v>0</v>
      </c>
      <c r="G735" s="398">
        <v>2</v>
      </c>
      <c r="H735" s="398">
        <v>2</v>
      </c>
      <c r="I735" s="398">
        <v>41</v>
      </c>
      <c r="J735" s="399">
        <v>2</v>
      </c>
      <c r="K735" s="399">
        <v>0</v>
      </c>
      <c r="L735" s="399">
        <v>0</v>
      </c>
      <c r="M735" s="399">
        <v>0</v>
      </c>
      <c r="N735" s="399">
        <v>0</v>
      </c>
      <c r="O735" s="398">
        <v>1</v>
      </c>
      <c r="P735" s="394">
        <f t="shared" si="123"/>
        <v>119</v>
      </c>
      <c r="Q735" s="395">
        <f t="shared" si="124"/>
        <v>3</v>
      </c>
      <c r="R735" s="394">
        <f t="shared" si="127"/>
        <v>122</v>
      </c>
      <c r="S735" s="400">
        <v>0</v>
      </c>
      <c r="T735" s="400">
        <v>0</v>
      </c>
      <c r="U735" s="397">
        <f t="shared" si="125"/>
        <v>0</v>
      </c>
    </row>
    <row r="736" spans="1:21" hidden="1" outlineLevel="1">
      <c r="A736" s="683"/>
      <c r="B736" s="690"/>
      <c r="C736" s="469" t="s">
        <v>987</v>
      </c>
      <c r="D736" s="398">
        <v>0</v>
      </c>
      <c r="E736" s="399">
        <v>0</v>
      </c>
      <c r="F736" s="399">
        <v>0</v>
      </c>
      <c r="G736" s="398">
        <v>0</v>
      </c>
      <c r="H736" s="399">
        <v>0</v>
      </c>
      <c r="I736" s="398">
        <v>0</v>
      </c>
      <c r="J736" s="398">
        <v>0</v>
      </c>
      <c r="K736" s="399">
        <v>0</v>
      </c>
      <c r="L736" s="399">
        <v>0</v>
      </c>
      <c r="M736" s="399">
        <v>0</v>
      </c>
      <c r="N736" s="399">
        <v>0</v>
      </c>
      <c r="O736" s="399">
        <v>0</v>
      </c>
      <c r="P736" s="394">
        <f t="shared" si="123"/>
        <v>0</v>
      </c>
      <c r="Q736" s="395">
        <f t="shared" si="124"/>
        <v>0</v>
      </c>
      <c r="R736" s="394">
        <f t="shared" si="127"/>
        <v>0</v>
      </c>
      <c r="S736" s="400">
        <v>0</v>
      </c>
      <c r="T736" s="400">
        <v>0</v>
      </c>
      <c r="U736" s="397">
        <f t="shared" si="125"/>
        <v>0</v>
      </c>
    </row>
    <row r="737" spans="1:21" ht="22.5" hidden="1" outlineLevel="1">
      <c r="A737" s="683"/>
      <c r="B737" s="690"/>
      <c r="C737" s="469" t="s">
        <v>988</v>
      </c>
      <c r="D737" s="398">
        <v>208</v>
      </c>
      <c r="E737" s="398">
        <v>11</v>
      </c>
      <c r="F737" s="398">
        <v>21</v>
      </c>
      <c r="G737" s="398">
        <v>28</v>
      </c>
      <c r="H737" s="398">
        <v>9</v>
      </c>
      <c r="I737" s="398">
        <v>125</v>
      </c>
      <c r="J737" s="398">
        <v>3</v>
      </c>
      <c r="K737" s="399">
        <v>0</v>
      </c>
      <c r="L737" s="398">
        <v>0</v>
      </c>
      <c r="M737" s="398">
        <v>0</v>
      </c>
      <c r="N737" s="399">
        <v>0</v>
      </c>
      <c r="O737" s="399">
        <v>0</v>
      </c>
      <c r="P737" s="394">
        <f t="shared" si="123"/>
        <v>402</v>
      </c>
      <c r="Q737" s="395">
        <f t="shared" si="124"/>
        <v>3</v>
      </c>
      <c r="R737" s="394">
        <f t="shared" si="127"/>
        <v>405</v>
      </c>
      <c r="S737" s="400">
        <v>0</v>
      </c>
      <c r="T737" s="400">
        <v>0</v>
      </c>
      <c r="U737" s="397">
        <f t="shared" si="125"/>
        <v>0</v>
      </c>
    </row>
    <row r="738" spans="1:21" hidden="1" outlineLevel="1">
      <c r="A738" s="683"/>
      <c r="B738" s="690"/>
      <c r="C738" s="469" t="s">
        <v>989</v>
      </c>
      <c r="D738" s="398">
        <v>2</v>
      </c>
      <c r="E738" s="399">
        <v>0</v>
      </c>
      <c r="F738" s="399">
        <v>0</v>
      </c>
      <c r="G738" s="399">
        <v>0</v>
      </c>
      <c r="H738" s="399">
        <v>0</v>
      </c>
      <c r="I738" s="399">
        <v>0</v>
      </c>
      <c r="J738" s="399">
        <v>0</v>
      </c>
      <c r="K738" s="399">
        <v>0</v>
      </c>
      <c r="L738" s="399">
        <v>0</v>
      </c>
      <c r="M738" s="399">
        <v>0</v>
      </c>
      <c r="N738" s="399">
        <v>0</v>
      </c>
      <c r="O738" s="399">
        <v>0</v>
      </c>
      <c r="P738" s="394">
        <f t="shared" si="123"/>
        <v>2</v>
      </c>
      <c r="Q738" s="395">
        <f t="shared" si="124"/>
        <v>0</v>
      </c>
      <c r="R738" s="394">
        <f t="shared" si="127"/>
        <v>2</v>
      </c>
      <c r="S738" s="400">
        <v>0</v>
      </c>
      <c r="T738" s="400">
        <v>0</v>
      </c>
      <c r="U738" s="397">
        <f t="shared" si="125"/>
        <v>0</v>
      </c>
    </row>
    <row r="739" spans="1:21" ht="22.5" hidden="1" outlineLevel="1">
      <c r="A739" s="683"/>
      <c r="B739" s="690"/>
      <c r="C739" s="469" t="s">
        <v>990</v>
      </c>
      <c r="D739" s="398">
        <v>4</v>
      </c>
      <c r="E739" s="399">
        <v>0</v>
      </c>
      <c r="F739" s="399">
        <v>1</v>
      </c>
      <c r="G739" s="399">
        <v>1</v>
      </c>
      <c r="H739" s="399">
        <v>0</v>
      </c>
      <c r="I739" s="398">
        <v>5</v>
      </c>
      <c r="J739" s="399">
        <v>2</v>
      </c>
      <c r="K739" s="399">
        <v>0</v>
      </c>
      <c r="L739" s="399">
        <v>0</v>
      </c>
      <c r="M739" s="399">
        <v>0</v>
      </c>
      <c r="N739" s="398">
        <v>0</v>
      </c>
      <c r="O739" s="399">
        <v>0</v>
      </c>
      <c r="P739" s="394">
        <f t="shared" si="123"/>
        <v>11</v>
      </c>
      <c r="Q739" s="395">
        <f t="shared" si="124"/>
        <v>2</v>
      </c>
      <c r="R739" s="394">
        <f t="shared" si="127"/>
        <v>13</v>
      </c>
      <c r="S739" s="400">
        <v>0</v>
      </c>
      <c r="T739" s="400">
        <v>0</v>
      </c>
      <c r="U739" s="397">
        <f t="shared" si="125"/>
        <v>0</v>
      </c>
    </row>
    <row r="740" spans="1:21" ht="14.1" customHeight="1" collapsed="1">
      <c r="A740" s="682" t="s">
        <v>991</v>
      </c>
      <c r="B740" s="682"/>
      <c r="C740" s="682"/>
      <c r="D740" s="248">
        <f>SUM(D741:D747)</f>
        <v>491</v>
      </c>
      <c r="E740" s="248">
        <f t="shared" ref="E740:T740" si="131">SUM(E741:E747)</f>
        <v>27</v>
      </c>
      <c r="F740" s="248">
        <f t="shared" si="131"/>
        <v>34</v>
      </c>
      <c r="G740" s="248">
        <f t="shared" si="131"/>
        <v>49</v>
      </c>
      <c r="H740" s="248">
        <f t="shared" si="131"/>
        <v>12</v>
      </c>
      <c r="I740" s="248">
        <f t="shared" si="131"/>
        <v>283</v>
      </c>
      <c r="J740" s="248">
        <f t="shared" si="131"/>
        <v>132</v>
      </c>
      <c r="K740" s="248">
        <f t="shared" si="131"/>
        <v>2</v>
      </c>
      <c r="L740" s="248">
        <f t="shared" si="131"/>
        <v>6</v>
      </c>
      <c r="M740" s="248">
        <f t="shared" si="131"/>
        <v>10</v>
      </c>
      <c r="N740" s="248">
        <f t="shared" si="131"/>
        <v>2</v>
      </c>
      <c r="O740" s="248">
        <f t="shared" si="131"/>
        <v>59</v>
      </c>
      <c r="P740" s="249">
        <f t="shared" si="123"/>
        <v>896</v>
      </c>
      <c r="Q740" s="249">
        <f t="shared" si="124"/>
        <v>211</v>
      </c>
      <c r="R740" s="249">
        <f t="shared" si="127"/>
        <v>1107</v>
      </c>
      <c r="S740" s="249">
        <f t="shared" si="131"/>
        <v>0</v>
      </c>
      <c r="T740" s="249">
        <f t="shared" si="131"/>
        <v>1</v>
      </c>
      <c r="U740" s="249">
        <f t="shared" si="125"/>
        <v>1</v>
      </c>
    </row>
    <row r="741" spans="1:21" ht="22.5" hidden="1" outlineLevel="1">
      <c r="A741" s="683" t="s">
        <v>991</v>
      </c>
      <c r="B741" s="690" t="s">
        <v>992</v>
      </c>
      <c r="C741" s="469" t="s">
        <v>993</v>
      </c>
      <c r="D741" s="398">
        <v>65</v>
      </c>
      <c r="E741" s="398">
        <v>1</v>
      </c>
      <c r="F741" s="398">
        <v>3</v>
      </c>
      <c r="G741" s="398">
        <v>4</v>
      </c>
      <c r="H741" s="398">
        <v>1</v>
      </c>
      <c r="I741" s="398">
        <v>27</v>
      </c>
      <c r="J741" s="398">
        <v>25</v>
      </c>
      <c r="K741" s="398">
        <v>1</v>
      </c>
      <c r="L741" s="399">
        <v>2</v>
      </c>
      <c r="M741" s="399">
        <v>3</v>
      </c>
      <c r="N741" s="399">
        <v>1</v>
      </c>
      <c r="O741" s="398">
        <v>17</v>
      </c>
      <c r="P741" s="394">
        <f t="shared" si="123"/>
        <v>101</v>
      </c>
      <c r="Q741" s="395">
        <f t="shared" si="124"/>
        <v>49</v>
      </c>
      <c r="R741" s="394">
        <f t="shared" si="127"/>
        <v>150</v>
      </c>
      <c r="S741" s="400">
        <v>0</v>
      </c>
      <c r="T741" s="400">
        <v>1</v>
      </c>
      <c r="U741" s="397">
        <f t="shared" si="125"/>
        <v>1</v>
      </c>
    </row>
    <row r="742" spans="1:21" ht="22.5" hidden="1" outlineLevel="1">
      <c r="A742" s="683"/>
      <c r="B742" s="690"/>
      <c r="C742" s="469" t="s">
        <v>994</v>
      </c>
      <c r="D742" s="398">
        <v>17</v>
      </c>
      <c r="E742" s="399">
        <v>2</v>
      </c>
      <c r="F742" s="399">
        <v>0</v>
      </c>
      <c r="G742" s="399">
        <v>0</v>
      </c>
      <c r="H742" s="399">
        <v>0</v>
      </c>
      <c r="I742" s="398">
        <v>5</v>
      </c>
      <c r="J742" s="398">
        <v>8</v>
      </c>
      <c r="K742" s="399">
        <v>0</v>
      </c>
      <c r="L742" s="399">
        <v>0</v>
      </c>
      <c r="M742" s="399">
        <v>1</v>
      </c>
      <c r="N742" s="399">
        <v>0</v>
      </c>
      <c r="O742" s="398">
        <v>2</v>
      </c>
      <c r="P742" s="394">
        <f t="shared" si="123"/>
        <v>24</v>
      </c>
      <c r="Q742" s="395">
        <f t="shared" si="124"/>
        <v>11</v>
      </c>
      <c r="R742" s="394">
        <f t="shared" si="127"/>
        <v>35</v>
      </c>
      <c r="S742" s="400">
        <v>0</v>
      </c>
      <c r="T742" s="400">
        <v>0</v>
      </c>
      <c r="U742" s="397">
        <f t="shared" si="125"/>
        <v>0</v>
      </c>
    </row>
    <row r="743" spans="1:21" hidden="1" outlineLevel="1">
      <c r="A743" s="683"/>
      <c r="B743" s="690"/>
      <c r="C743" s="469" t="s">
        <v>995</v>
      </c>
      <c r="D743" s="398">
        <v>5</v>
      </c>
      <c r="E743" s="399">
        <v>0</v>
      </c>
      <c r="F743" s="399">
        <v>0</v>
      </c>
      <c r="G743" s="399">
        <v>0</v>
      </c>
      <c r="H743" s="399">
        <v>0</v>
      </c>
      <c r="I743" s="398">
        <v>1</v>
      </c>
      <c r="J743" s="399">
        <v>1</v>
      </c>
      <c r="K743" s="399">
        <v>0</v>
      </c>
      <c r="L743" s="399">
        <v>0</v>
      </c>
      <c r="M743" s="399">
        <v>0</v>
      </c>
      <c r="N743" s="399">
        <v>0</v>
      </c>
      <c r="O743" s="399">
        <v>0</v>
      </c>
      <c r="P743" s="394">
        <f t="shared" si="123"/>
        <v>6</v>
      </c>
      <c r="Q743" s="395">
        <f t="shared" si="124"/>
        <v>1</v>
      </c>
      <c r="R743" s="394">
        <f t="shared" si="127"/>
        <v>7</v>
      </c>
      <c r="S743" s="400">
        <v>0</v>
      </c>
      <c r="T743" s="400">
        <v>0</v>
      </c>
      <c r="U743" s="397">
        <f t="shared" si="125"/>
        <v>0</v>
      </c>
    </row>
    <row r="744" spans="1:21" ht="22.5" hidden="1" outlineLevel="1">
      <c r="A744" s="683"/>
      <c r="B744" s="690"/>
      <c r="C744" s="469" t="s">
        <v>996</v>
      </c>
      <c r="D744" s="398">
        <v>9</v>
      </c>
      <c r="E744" s="399">
        <v>0</v>
      </c>
      <c r="F744" s="399">
        <v>0</v>
      </c>
      <c r="G744" s="399">
        <v>0</v>
      </c>
      <c r="H744" s="399">
        <v>0</v>
      </c>
      <c r="I744" s="398">
        <v>1</v>
      </c>
      <c r="J744" s="398">
        <v>5</v>
      </c>
      <c r="K744" s="399">
        <v>0</v>
      </c>
      <c r="L744" s="399">
        <v>0</v>
      </c>
      <c r="M744" s="399">
        <v>0</v>
      </c>
      <c r="N744" s="399">
        <v>0</v>
      </c>
      <c r="O744" s="398">
        <v>1</v>
      </c>
      <c r="P744" s="394">
        <f t="shared" si="123"/>
        <v>10</v>
      </c>
      <c r="Q744" s="395">
        <f t="shared" si="124"/>
        <v>6</v>
      </c>
      <c r="R744" s="394">
        <f t="shared" si="127"/>
        <v>16</v>
      </c>
      <c r="S744" s="400">
        <v>0</v>
      </c>
      <c r="T744" s="400">
        <v>0</v>
      </c>
      <c r="U744" s="397">
        <f t="shared" si="125"/>
        <v>0</v>
      </c>
    </row>
    <row r="745" spans="1:21" ht="22.5" hidden="1" outlineLevel="1">
      <c r="A745" s="683"/>
      <c r="B745" s="690"/>
      <c r="C745" s="469" t="s">
        <v>997</v>
      </c>
      <c r="D745" s="398">
        <v>82</v>
      </c>
      <c r="E745" s="398">
        <v>6</v>
      </c>
      <c r="F745" s="398">
        <v>4</v>
      </c>
      <c r="G745" s="398">
        <v>4</v>
      </c>
      <c r="H745" s="398">
        <v>2</v>
      </c>
      <c r="I745" s="398">
        <v>38</v>
      </c>
      <c r="J745" s="398">
        <v>36</v>
      </c>
      <c r="K745" s="398">
        <v>0</v>
      </c>
      <c r="L745" s="398">
        <v>0</v>
      </c>
      <c r="M745" s="398">
        <v>1</v>
      </c>
      <c r="N745" s="398">
        <v>0</v>
      </c>
      <c r="O745" s="398">
        <v>12</v>
      </c>
      <c r="P745" s="394">
        <f t="shared" si="123"/>
        <v>136</v>
      </c>
      <c r="Q745" s="395">
        <f t="shared" si="124"/>
        <v>49</v>
      </c>
      <c r="R745" s="394">
        <f t="shared" si="127"/>
        <v>185</v>
      </c>
      <c r="S745" s="400">
        <v>0</v>
      </c>
      <c r="T745" s="400">
        <v>0</v>
      </c>
      <c r="U745" s="397">
        <f t="shared" si="125"/>
        <v>0</v>
      </c>
    </row>
    <row r="746" spans="1:21" hidden="1" outlineLevel="1">
      <c r="A746" s="683"/>
      <c r="B746" s="690"/>
      <c r="C746" s="469" t="s">
        <v>998</v>
      </c>
      <c r="D746" s="398">
        <v>0</v>
      </c>
      <c r="E746" s="398">
        <v>0</v>
      </c>
      <c r="F746" s="399">
        <v>0</v>
      </c>
      <c r="G746" s="399">
        <v>0</v>
      </c>
      <c r="H746" s="399">
        <v>0</v>
      </c>
      <c r="I746" s="398">
        <v>1</v>
      </c>
      <c r="J746" s="398">
        <v>0</v>
      </c>
      <c r="K746" s="399">
        <v>0</v>
      </c>
      <c r="L746" s="399">
        <v>0</v>
      </c>
      <c r="M746" s="399">
        <v>0</v>
      </c>
      <c r="N746" s="399">
        <v>0</v>
      </c>
      <c r="O746" s="398">
        <v>0</v>
      </c>
      <c r="P746" s="394">
        <f t="shared" si="123"/>
        <v>1</v>
      </c>
      <c r="Q746" s="395">
        <f t="shared" si="124"/>
        <v>0</v>
      </c>
      <c r="R746" s="394">
        <f t="shared" si="127"/>
        <v>1</v>
      </c>
      <c r="S746" s="400">
        <v>0</v>
      </c>
      <c r="T746" s="400">
        <v>0</v>
      </c>
      <c r="U746" s="397">
        <f t="shared" si="125"/>
        <v>0</v>
      </c>
    </row>
    <row r="747" spans="1:21" ht="22.5" hidden="1" outlineLevel="1">
      <c r="A747" s="683"/>
      <c r="B747" s="690"/>
      <c r="C747" s="469" t="s">
        <v>999</v>
      </c>
      <c r="D747" s="398">
        <v>313</v>
      </c>
      <c r="E747" s="398">
        <v>18</v>
      </c>
      <c r="F747" s="398">
        <v>27</v>
      </c>
      <c r="G747" s="398">
        <v>41</v>
      </c>
      <c r="H747" s="398">
        <v>9</v>
      </c>
      <c r="I747" s="398">
        <v>210</v>
      </c>
      <c r="J747" s="398">
        <v>57</v>
      </c>
      <c r="K747" s="399">
        <v>1</v>
      </c>
      <c r="L747" s="399">
        <v>4</v>
      </c>
      <c r="M747" s="399">
        <v>5</v>
      </c>
      <c r="N747" s="399">
        <v>1</v>
      </c>
      <c r="O747" s="398">
        <v>27</v>
      </c>
      <c r="P747" s="394">
        <f t="shared" si="123"/>
        <v>618</v>
      </c>
      <c r="Q747" s="395">
        <f t="shared" si="124"/>
        <v>95</v>
      </c>
      <c r="R747" s="394">
        <f t="shared" si="127"/>
        <v>713</v>
      </c>
      <c r="S747" s="400">
        <v>0</v>
      </c>
      <c r="T747" s="400">
        <v>0</v>
      </c>
      <c r="U747" s="397">
        <f t="shared" si="125"/>
        <v>0</v>
      </c>
    </row>
    <row r="748" spans="1:21" ht="21" customHeight="1" collapsed="1">
      <c r="A748" s="682" t="s">
        <v>1000</v>
      </c>
      <c r="B748" s="682"/>
      <c r="C748" s="682"/>
      <c r="D748" s="248">
        <v>5</v>
      </c>
      <c r="E748" s="248">
        <v>0</v>
      </c>
      <c r="F748" s="248">
        <v>0</v>
      </c>
      <c r="G748" s="248">
        <v>0</v>
      </c>
      <c r="H748" s="248">
        <v>0</v>
      </c>
      <c r="I748" s="248">
        <v>1</v>
      </c>
      <c r="J748" s="248">
        <v>3</v>
      </c>
      <c r="K748" s="248">
        <v>0</v>
      </c>
      <c r="L748" s="248">
        <v>0</v>
      </c>
      <c r="M748" s="248">
        <v>0</v>
      </c>
      <c r="N748" s="248">
        <v>0</v>
      </c>
      <c r="O748" s="248">
        <v>3</v>
      </c>
      <c r="P748" s="249">
        <f t="shared" si="123"/>
        <v>6</v>
      </c>
      <c r="Q748" s="249">
        <f t="shared" si="124"/>
        <v>6</v>
      </c>
      <c r="R748" s="249">
        <f t="shared" si="127"/>
        <v>12</v>
      </c>
      <c r="S748" s="249">
        <v>0</v>
      </c>
      <c r="T748" s="249">
        <v>0</v>
      </c>
      <c r="U748" s="249">
        <f t="shared" si="125"/>
        <v>0</v>
      </c>
    </row>
    <row r="749" spans="1:21" ht="21" customHeight="1" collapsed="1">
      <c r="A749" s="682" t="s">
        <v>1001</v>
      </c>
      <c r="B749" s="682"/>
      <c r="C749" s="682"/>
      <c r="D749" s="248">
        <f t="shared" ref="D749:T749" si="132">+D750+D751</f>
        <v>5</v>
      </c>
      <c r="E749" s="248">
        <f t="shared" si="132"/>
        <v>1</v>
      </c>
      <c r="F749" s="248">
        <f t="shared" si="132"/>
        <v>0</v>
      </c>
      <c r="G749" s="248">
        <f t="shared" si="132"/>
        <v>0</v>
      </c>
      <c r="H749" s="248">
        <f t="shared" si="132"/>
        <v>0</v>
      </c>
      <c r="I749" s="248">
        <f t="shared" si="132"/>
        <v>7</v>
      </c>
      <c r="J749" s="248">
        <f t="shared" si="132"/>
        <v>7</v>
      </c>
      <c r="K749" s="248">
        <f t="shared" si="132"/>
        <v>0</v>
      </c>
      <c r="L749" s="248">
        <f t="shared" si="132"/>
        <v>1</v>
      </c>
      <c r="M749" s="248">
        <f t="shared" si="132"/>
        <v>1</v>
      </c>
      <c r="N749" s="248">
        <f t="shared" si="132"/>
        <v>1</v>
      </c>
      <c r="O749" s="248">
        <f t="shared" si="132"/>
        <v>11</v>
      </c>
      <c r="P749" s="249">
        <f t="shared" si="123"/>
        <v>13</v>
      </c>
      <c r="Q749" s="249">
        <f t="shared" si="124"/>
        <v>21</v>
      </c>
      <c r="R749" s="249">
        <f t="shared" si="127"/>
        <v>34</v>
      </c>
      <c r="S749" s="249">
        <f t="shared" si="132"/>
        <v>1</v>
      </c>
      <c r="T749" s="249">
        <f t="shared" si="132"/>
        <v>0</v>
      </c>
      <c r="U749" s="249">
        <f t="shared" si="125"/>
        <v>1</v>
      </c>
    </row>
    <row r="750" spans="1:21" ht="67.5" hidden="1" outlineLevel="1">
      <c r="A750" s="683" t="s">
        <v>1001</v>
      </c>
      <c r="B750" s="469" t="s">
        <v>1002</v>
      </c>
      <c r="C750" s="469" t="s">
        <v>1003</v>
      </c>
      <c r="D750" s="398">
        <v>4</v>
      </c>
      <c r="E750" s="399">
        <v>1</v>
      </c>
      <c r="F750" s="399">
        <v>0</v>
      </c>
      <c r="G750" s="399">
        <v>0</v>
      </c>
      <c r="H750" s="399">
        <v>0</v>
      </c>
      <c r="I750" s="398">
        <v>4</v>
      </c>
      <c r="J750" s="400">
        <v>7</v>
      </c>
      <c r="K750" s="397">
        <v>0</v>
      </c>
      <c r="L750" s="397">
        <v>1</v>
      </c>
      <c r="M750" s="397">
        <v>1</v>
      </c>
      <c r="N750" s="397">
        <v>1</v>
      </c>
      <c r="O750" s="400">
        <v>11</v>
      </c>
      <c r="P750" s="394">
        <f t="shared" si="123"/>
        <v>9</v>
      </c>
      <c r="Q750" s="395">
        <f t="shared" si="124"/>
        <v>21</v>
      </c>
      <c r="R750" s="394">
        <f t="shared" si="127"/>
        <v>30</v>
      </c>
      <c r="S750" s="400">
        <v>1</v>
      </c>
      <c r="T750" s="400">
        <v>0</v>
      </c>
      <c r="U750" s="397">
        <f t="shared" si="125"/>
        <v>1</v>
      </c>
    </row>
    <row r="751" spans="1:21" ht="78.75" hidden="1" outlineLevel="1">
      <c r="A751" s="683"/>
      <c r="B751" s="469" t="s">
        <v>1004</v>
      </c>
      <c r="C751" s="469" t="s">
        <v>1005</v>
      </c>
      <c r="D751" s="398">
        <v>1</v>
      </c>
      <c r="E751" s="399">
        <v>0</v>
      </c>
      <c r="F751" s="399">
        <v>0</v>
      </c>
      <c r="G751" s="399">
        <v>0</v>
      </c>
      <c r="H751" s="399">
        <v>0</v>
      </c>
      <c r="I751" s="399">
        <v>3</v>
      </c>
      <c r="J751" s="397">
        <v>0</v>
      </c>
      <c r="K751" s="397">
        <v>0</v>
      </c>
      <c r="L751" s="397">
        <v>0</v>
      </c>
      <c r="M751" s="397">
        <v>0</v>
      </c>
      <c r="N751" s="397">
        <v>0</v>
      </c>
      <c r="O751" s="397">
        <v>0</v>
      </c>
      <c r="P751" s="394">
        <f t="shared" si="123"/>
        <v>4</v>
      </c>
      <c r="Q751" s="395">
        <f t="shared" si="124"/>
        <v>0</v>
      </c>
      <c r="R751" s="394">
        <f t="shared" si="127"/>
        <v>4</v>
      </c>
      <c r="S751" s="400">
        <v>0</v>
      </c>
      <c r="T751" s="400">
        <v>0</v>
      </c>
      <c r="U751" s="397">
        <f t="shared" si="125"/>
        <v>0</v>
      </c>
    </row>
    <row r="752" spans="1:21" ht="14.1" customHeight="1" collapsed="1">
      <c r="A752" s="682" t="s">
        <v>1006</v>
      </c>
      <c r="B752" s="682"/>
      <c r="C752" s="682"/>
      <c r="D752" s="248">
        <v>6</v>
      </c>
      <c r="E752" s="248">
        <v>0</v>
      </c>
      <c r="F752" s="248">
        <v>1</v>
      </c>
      <c r="G752" s="248">
        <v>0</v>
      </c>
      <c r="H752" s="248">
        <v>0</v>
      </c>
      <c r="I752" s="248">
        <v>3</v>
      </c>
      <c r="J752" s="248">
        <v>0</v>
      </c>
      <c r="K752" s="248">
        <v>0</v>
      </c>
      <c r="L752" s="248">
        <v>0</v>
      </c>
      <c r="M752" s="248">
        <v>0</v>
      </c>
      <c r="N752" s="248">
        <v>0</v>
      </c>
      <c r="O752" s="248">
        <v>0</v>
      </c>
      <c r="P752" s="249">
        <f>SUM(D752:O752)</f>
        <v>10</v>
      </c>
      <c r="Q752" s="249">
        <f t="shared" si="124"/>
        <v>0</v>
      </c>
      <c r="R752" s="249">
        <f t="shared" ref="R752" si="133">+Q752+P752</f>
        <v>10</v>
      </c>
      <c r="S752" s="249">
        <v>0</v>
      </c>
      <c r="T752" s="249">
        <v>0</v>
      </c>
      <c r="U752" s="249">
        <f t="shared" si="125"/>
        <v>0</v>
      </c>
    </row>
    <row r="753" spans="1:21" ht="20.25" customHeight="1">
      <c r="A753" s="704" t="s">
        <v>2905</v>
      </c>
      <c r="B753" s="704"/>
      <c r="C753" s="704"/>
      <c r="D753" s="704"/>
      <c r="E753" s="704"/>
      <c r="F753" s="704"/>
      <c r="G753" s="704"/>
      <c r="H753" s="704"/>
      <c r="I753" s="704"/>
      <c r="J753" s="704"/>
      <c r="K753" s="704"/>
      <c r="L753" s="704"/>
      <c r="M753" s="704"/>
      <c r="N753" s="704"/>
      <c r="O753" s="704"/>
      <c r="P753" s="704"/>
      <c r="Q753" s="704"/>
      <c r="R753" s="704"/>
      <c r="S753" s="249">
        <v>230</v>
      </c>
      <c r="T753" s="249">
        <v>0</v>
      </c>
      <c r="U753" s="249">
        <f>+T753+S753</f>
        <v>230</v>
      </c>
    </row>
    <row r="754" spans="1:21" ht="15.75" customHeight="1" collapsed="1">
      <c r="A754" s="705" t="s">
        <v>3139</v>
      </c>
      <c r="B754" s="705"/>
      <c r="C754" s="705"/>
      <c r="D754" s="254">
        <f t="shared" ref="D754:R754" si="134">+D7+D39+D44+D50+D54+D57+D61+D72+D75+D102+D110+D111+D133+D144+D150+D158+D166+D173+D176+D195+D198+D205+D231+D248+D266+D277+D288+D313+D318+D327+D333+D346+D356+D365+D366+D367+D374+D377+D380+D391+D406+D413+D462+D500+D517+D526+D530+D538+D541+D546+D551+D559+D565+D568+D573+D578+D583+D591+D596+D604+D609+D613+D617+D621+D625+D629+D634+D635+D648+D652+D656+D660+D666+D674+D678+D690+D696+D701+D705+D710+D715+D716+D724+D731+D740+D748+D749+D752</f>
        <v>99603</v>
      </c>
      <c r="E754" s="254">
        <f t="shared" si="134"/>
        <v>4499</v>
      </c>
      <c r="F754" s="254">
        <f t="shared" si="134"/>
        <v>7563</v>
      </c>
      <c r="G754" s="254">
        <f t="shared" si="134"/>
        <v>10414</v>
      </c>
      <c r="H754" s="254">
        <f t="shared" si="134"/>
        <v>3058</v>
      </c>
      <c r="I754" s="254">
        <f t="shared" si="134"/>
        <v>68055</v>
      </c>
      <c r="J754" s="254">
        <f t="shared" si="134"/>
        <v>18289</v>
      </c>
      <c r="K754" s="254">
        <f t="shared" si="134"/>
        <v>734</v>
      </c>
      <c r="L754" s="254">
        <f t="shared" si="134"/>
        <v>1076</v>
      </c>
      <c r="M754" s="254">
        <f t="shared" si="134"/>
        <v>1441</v>
      </c>
      <c r="N754" s="254">
        <f t="shared" si="134"/>
        <v>388</v>
      </c>
      <c r="O754" s="254">
        <f t="shared" si="134"/>
        <v>6246</v>
      </c>
      <c r="P754" s="254">
        <f t="shared" si="134"/>
        <v>193192</v>
      </c>
      <c r="Q754" s="254">
        <f t="shared" si="134"/>
        <v>28174</v>
      </c>
      <c r="R754" s="254">
        <f t="shared" si="134"/>
        <v>221366</v>
      </c>
      <c r="S754" s="254">
        <f>+S7+S39+S44+S50+S54+S57+S61+S72+S75+S102+S110+S111+S133+S144+S150+S158+S166+S173+S176+S195+S198+S205+S231+S248+S266+S277+S288+S313+S318+S327+S333+S346+S356+S365+S366+S367+S374+S377+S380+S391+S406+S413+S462+S500+S517+S526+S530+S538+S541+S546+S551+S559+S565+S568+S573+S578+S583+S591+S596+S604+S609+S613+S617+S621+S625+S629+S634+S635+S648+S652+S656+S660+S666+S674+S678+S690+S696+S701+S705+S710+S715+S716+S724+S731+S740+S748+S749+S752+S753</f>
        <v>470</v>
      </c>
      <c r="T754" s="254">
        <f t="shared" ref="T754:U754" si="135">+T7+T39+T44+T50+T54+T57+T61+T72+T75+T102+T110+T111+T133+T144+T150+T158+T166+T173+T176+T195+T198+T205+T231+T248+T266+T277+T288+T313+T318+T327+T333+T346+T356+T365+T366+T367+T374+T377+T380+T391+T406+T413+T462+T500+T517+T526+T530+T538+T541+T546+T551+T559+T565+T568+T573+T578+T583+T591+T596+T604+T609+T613+T617+T621+T625+T629+T634+T635+T648+T652+T656+T660+T666+T674+T678+T690+T696+T701+T705+T710+T715+T716+T724+T731+T740+T748+T749+T752+T753</f>
        <v>24</v>
      </c>
      <c r="U754" s="254">
        <f t="shared" si="135"/>
        <v>494</v>
      </c>
    </row>
    <row r="755" spans="1:21" ht="14.25" customHeight="1">
      <c r="A755" s="703" t="s">
        <v>3128</v>
      </c>
      <c r="B755" s="703"/>
      <c r="C755" s="703"/>
      <c r="D755" s="703"/>
      <c r="E755" s="703"/>
      <c r="F755" s="703"/>
      <c r="G755" s="703"/>
      <c r="H755" s="703"/>
      <c r="I755" s="703"/>
      <c r="J755" s="703"/>
      <c r="K755" s="703"/>
      <c r="L755" s="703"/>
      <c r="M755" s="703"/>
      <c r="N755" s="703"/>
      <c r="O755" s="703"/>
      <c r="P755" s="703"/>
      <c r="Q755" s="703"/>
      <c r="R755" s="703"/>
      <c r="S755" s="703"/>
      <c r="T755" s="703"/>
      <c r="U755" s="703"/>
    </row>
    <row r="756" spans="1:21" ht="14.25">
      <c r="A756" s="467" t="s">
        <v>3134</v>
      </c>
      <c r="B756" s="247"/>
      <c r="C756" s="247"/>
      <c r="R756" s="471"/>
    </row>
    <row r="759" spans="1:21">
      <c r="I759" s="471"/>
    </row>
  </sheetData>
  <mergeCells count="328">
    <mergeCell ref="P515:R515"/>
    <mergeCell ref="D514:R514"/>
    <mergeCell ref="S514:U515"/>
    <mergeCell ref="D515:I515"/>
    <mergeCell ref="J515:O515"/>
    <mergeCell ref="A752:C752"/>
    <mergeCell ref="A753:R753"/>
    <mergeCell ref="A754:C754"/>
    <mergeCell ref="A710:C710"/>
    <mergeCell ref="A711:A714"/>
    <mergeCell ref="B711:B714"/>
    <mergeCell ref="A715:C715"/>
    <mergeCell ref="A716:C716"/>
    <mergeCell ref="A717:A723"/>
    <mergeCell ref="B717:B720"/>
    <mergeCell ref="B721:B723"/>
    <mergeCell ref="A697:A700"/>
    <mergeCell ref="A701:C701"/>
    <mergeCell ref="A702:A704"/>
    <mergeCell ref="B703:B704"/>
    <mergeCell ref="A705:C705"/>
    <mergeCell ref="A706:A709"/>
    <mergeCell ref="B706:B709"/>
    <mergeCell ref="B685:B688"/>
    <mergeCell ref="A755:U755"/>
    <mergeCell ref="A740:C740"/>
    <mergeCell ref="A741:A747"/>
    <mergeCell ref="B741:B747"/>
    <mergeCell ref="A748:C748"/>
    <mergeCell ref="A749:C749"/>
    <mergeCell ref="A750:A751"/>
    <mergeCell ref="A724:C724"/>
    <mergeCell ref="A725:A730"/>
    <mergeCell ref="B725:B726"/>
    <mergeCell ref="B728:B730"/>
    <mergeCell ref="A731:C731"/>
    <mergeCell ref="A732:A739"/>
    <mergeCell ref="B732:B733"/>
    <mergeCell ref="B734:B739"/>
    <mergeCell ref="A690:C690"/>
    <mergeCell ref="A691:A695"/>
    <mergeCell ref="B692:B694"/>
    <mergeCell ref="A696:C696"/>
    <mergeCell ref="A674:C674"/>
    <mergeCell ref="A675:A677"/>
    <mergeCell ref="B675:B676"/>
    <mergeCell ref="A678:C678"/>
    <mergeCell ref="B681:B682"/>
    <mergeCell ref="B683:B684"/>
    <mergeCell ref="A679:A689"/>
    <mergeCell ref="A657:A659"/>
    <mergeCell ref="A660:C660"/>
    <mergeCell ref="A661:A665"/>
    <mergeCell ref="B662:B664"/>
    <mergeCell ref="A666:C666"/>
    <mergeCell ref="A667:A673"/>
    <mergeCell ref="B667:B668"/>
    <mergeCell ref="B671:B673"/>
    <mergeCell ref="A648:C648"/>
    <mergeCell ref="A649:A651"/>
    <mergeCell ref="A652:C652"/>
    <mergeCell ref="A653:A655"/>
    <mergeCell ref="B653:B654"/>
    <mergeCell ref="A656:C656"/>
    <mergeCell ref="A629:C629"/>
    <mergeCell ref="A630:A633"/>
    <mergeCell ref="A634:C634"/>
    <mergeCell ref="A635:C635"/>
    <mergeCell ref="A636:A647"/>
    <mergeCell ref="B636:B637"/>
    <mergeCell ref="B638:B640"/>
    <mergeCell ref="B641:B646"/>
    <mergeCell ref="A621:C621"/>
    <mergeCell ref="A622:A624"/>
    <mergeCell ref="B622:B623"/>
    <mergeCell ref="A625:C625"/>
    <mergeCell ref="A626:A628"/>
    <mergeCell ref="B626:B627"/>
    <mergeCell ref="A613:C613"/>
    <mergeCell ref="A614:A616"/>
    <mergeCell ref="B615:B616"/>
    <mergeCell ref="A617:C617"/>
    <mergeCell ref="A618:A620"/>
    <mergeCell ref="B618:B619"/>
    <mergeCell ref="A604:C604"/>
    <mergeCell ref="A605:A608"/>
    <mergeCell ref="B607:B608"/>
    <mergeCell ref="A609:C609"/>
    <mergeCell ref="A610:A612"/>
    <mergeCell ref="B610:B611"/>
    <mergeCell ref="A591:C591"/>
    <mergeCell ref="A592:A595"/>
    <mergeCell ref="B592:B593"/>
    <mergeCell ref="A596:C596"/>
    <mergeCell ref="A597:A603"/>
    <mergeCell ref="B597:B599"/>
    <mergeCell ref="B600:B602"/>
    <mergeCell ref="A579:A582"/>
    <mergeCell ref="B579:B580"/>
    <mergeCell ref="B581:B582"/>
    <mergeCell ref="A583:C583"/>
    <mergeCell ref="A584:A590"/>
    <mergeCell ref="B584:B585"/>
    <mergeCell ref="B588:B590"/>
    <mergeCell ref="A541:C541"/>
    <mergeCell ref="A542:A545"/>
    <mergeCell ref="A546:C546"/>
    <mergeCell ref="A547:A550"/>
    <mergeCell ref="B548:B549"/>
    <mergeCell ref="A551:C551"/>
    <mergeCell ref="A578:C578"/>
    <mergeCell ref="A538:C538"/>
    <mergeCell ref="A539:A540"/>
    <mergeCell ref="A565:C565"/>
    <mergeCell ref="A566:A567"/>
    <mergeCell ref="A568:C568"/>
    <mergeCell ref="A569:A572"/>
    <mergeCell ref="A573:C573"/>
    <mergeCell ref="A574:A577"/>
    <mergeCell ref="B574:B577"/>
    <mergeCell ref="A560:A564"/>
    <mergeCell ref="B560:B563"/>
    <mergeCell ref="A526:C526"/>
    <mergeCell ref="A527:A529"/>
    <mergeCell ref="B528:B529"/>
    <mergeCell ref="A552:A558"/>
    <mergeCell ref="B552:B556"/>
    <mergeCell ref="B557:B558"/>
    <mergeCell ref="A559:C559"/>
    <mergeCell ref="A462:C462"/>
    <mergeCell ref="A463:A499"/>
    <mergeCell ref="B463:B464"/>
    <mergeCell ref="B465:B471"/>
    <mergeCell ref="B473:B475"/>
    <mergeCell ref="B476:B480"/>
    <mergeCell ref="B481:B485"/>
    <mergeCell ref="A530:C530"/>
    <mergeCell ref="A531:A537"/>
    <mergeCell ref="B531:B532"/>
    <mergeCell ref="B533:B537"/>
    <mergeCell ref="A517:C517"/>
    <mergeCell ref="A518:A525"/>
    <mergeCell ref="B518:B522"/>
    <mergeCell ref="B486:B494"/>
    <mergeCell ref="B495:B497"/>
    <mergeCell ref="B498:B499"/>
    <mergeCell ref="A500:C500"/>
    <mergeCell ref="A501:A512"/>
    <mergeCell ref="B503:B509"/>
    <mergeCell ref="B510:B511"/>
    <mergeCell ref="A514:C516"/>
    <mergeCell ref="A406:C406"/>
    <mergeCell ref="A407:A412"/>
    <mergeCell ref="B407:B408"/>
    <mergeCell ref="B410:B411"/>
    <mergeCell ref="A413:C413"/>
    <mergeCell ref="A414:A461"/>
    <mergeCell ref="B414:B422"/>
    <mergeCell ref="B423:B426"/>
    <mergeCell ref="B427:B435"/>
    <mergeCell ref="B436:B444"/>
    <mergeCell ref="B445:B446"/>
    <mergeCell ref="B447:B453"/>
    <mergeCell ref="B454:B460"/>
    <mergeCell ref="A391:C391"/>
    <mergeCell ref="A392:A405"/>
    <mergeCell ref="B392:B394"/>
    <mergeCell ref="B395:B398"/>
    <mergeCell ref="B399:B403"/>
    <mergeCell ref="B404:B405"/>
    <mergeCell ref="A377:C377"/>
    <mergeCell ref="A378:A379"/>
    <mergeCell ref="A380:C380"/>
    <mergeCell ref="A381:A390"/>
    <mergeCell ref="B381:B384"/>
    <mergeCell ref="B385:B387"/>
    <mergeCell ref="B388:B390"/>
    <mergeCell ref="A368:A373"/>
    <mergeCell ref="B368:B369"/>
    <mergeCell ref="B370:B371"/>
    <mergeCell ref="B372:B373"/>
    <mergeCell ref="A374:C374"/>
    <mergeCell ref="A375:A376"/>
    <mergeCell ref="B375:B376"/>
    <mergeCell ref="A357:A364"/>
    <mergeCell ref="B357:B360"/>
    <mergeCell ref="B361:B363"/>
    <mergeCell ref="A365:C365"/>
    <mergeCell ref="A366:C366"/>
    <mergeCell ref="A367:C367"/>
    <mergeCell ref="B342:B345"/>
    <mergeCell ref="A346:C346"/>
    <mergeCell ref="A347:A355"/>
    <mergeCell ref="B347:B354"/>
    <mergeCell ref="A356:C356"/>
    <mergeCell ref="A327:C327"/>
    <mergeCell ref="A328:A332"/>
    <mergeCell ref="B328:B332"/>
    <mergeCell ref="A333:C333"/>
    <mergeCell ref="B334:B336"/>
    <mergeCell ref="A334:A345"/>
    <mergeCell ref="A313:C313"/>
    <mergeCell ref="A314:A317"/>
    <mergeCell ref="B316:B317"/>
    <mergeCell ref="A318:C318"/>
    <mergeCell ref="A319:A326"/>
    <mergeCell ref="B319:B320"/>
    <mergeCell ref="B324:B326"/>
    <mergeCell ref="A288:C288"/>
    <mergeCell ref="A289:A312"/>
    <mergeCell ref="B289:B294"/>
    <mergeCell ref="B295:B302"/>
    <mergeCell ref="B304:B305"/>
    <mergeCell ref="B306:B312"/>
    <mergeCell ref="A266:C266"/>
    <mergeCell ref="A267:A276"/>
    <mergeCell ref="B267:B268"/>
    <mergeCell ref="B272:B273"/>
    <mergeCell ref="A277:C277"/>
    <mergeCell ref="A278:A287"/>
    <mergeCell ref="B278:B279"/>
    <mergeCell ref="B281:B283"/>
    <mergeCell ref="B285:B286"/>
    <mergeCell ref="A248:C248"/>
    <mergeCell ref="A249:A265"/>
    <mergeCell ref="B249:B250"/>
    <mergeCell ref="B251:B252"/>
    <mergeCell ref="B256:B257"/>
    <mergeCell ref="B258:B260"/>
    <mergeCell ref="B261:B265"/>
    <mergeCell ref="B222:B227"/>
    <mergeCell ref="B229:B230"/>
    <mergeCell ref="A231:C231"/>
    <mergeCell ref="A232:A247"/>
    <mergeCell ref="B234:B237"/>
    <mergeCell ref="B238:B243"/>
    <mergeCell ref="B244:B247"/>
    <mergeCell ref="A198:C198"/>
    <mergeCell ref="A199:A204"/>
    <mergeCell ref="B199:B200"/>
    <mergeCell ref="B201:B204"/>
    <mergeCell ref="A205:C205"/>
    <mergeCell ref="A206:A230"/>
    <mergeCell ref="B206:B210"/>
    <mergeCell ref="B212:B213"/>
    <mergeCell ref="B214:B218"/>
    <mergeCell ref="B219:B221"/>
    <mergeCell ref="A177:A194"/>
    <mergeCell ref="B177:B183"/>
    <mergeCell ref="B186:B187"/>
    <mergeCell ref="B188:B193"/>
    <mergeCell ref="A195:C195"/>
    <mergeCell ref="A196:A197"/>
    <mergeCell ref="A166:C166"/>
    <mergeCell ref="A167:A172"/>
    <mergeCell ref="B167:B171"/>
    <mergeCell ref="A173:C173"/>
    <mergeCell ref="A174:A175"/>
    <mergeCell ref="A176:C176"/>
    <mergeCell ref="A150:C150"/>
    <mergeCell ref="A151:A157"/>
    <mergeCell ref="B152:B157"/>
    <mergeCell ref="A158:C158"/>
    <mergeCell ref="A159:A165"/>
    <mergeCell ref="B159:B160"/>
    <mergeCell ref="B161:B165"/>
    <mergeCell ref="A134:A143"/>
    <mergeCell ref="B134:B140"/>
    <mergeCell ref="B142:B143"/>
    <mergeCell ref="A144:C144"/>
    <mergeCell ref="A145:A149"/>
    <mergeCell ref="B145:B148"/>
    <mergeCell ref="A111:C111"/>
    <mergeCell ref="A112:A132"/>
    <mergeCell ref="B112:B118"/>
    <mergeCell ref="B119:B124"/>
    <mergeCell ref="B126:B132"/>
    <mergeCell ref="A133:C133"/>
    <mergeCell ref="B93:B99"/>
    <mergeCell ref="B100:B101"/>
    <mergeCell ref="A102:C102"/>
    <mergeCell ref="A103:A109"/>
    <mergeCell ref="B103:B109"/>
    <mergeCell ref="A110:C110"/>
    <mergeCell ref="A72:C72"/>
    <mergeCell ref="A73:A74"/>
    <mergeCell ref="A75:C75"/>
    <mergeCell ref="A76:A101"/>
    <mergeCell ref="B76:B78"/>
    <mergeCell ref="B80:B82"/>
    <mergeCell ref="B83:B84"/>
    <mergeCell ref="B85:B86"/>
    <mergeCell ref="B87:B89"/>
    <mergeCell ref="B90:B92"/>
    <mergeCell ref="A61:C61"/>
    <mergeCell ref="A62:A71"/>
    <mergeCell ref="B62:B63"/>
    <mergeCell ref="B64:B71"/>
    <mergeCell ref="A50:C50"/>
    <mergeCell ref="A51:A53"/>
    <mergeCell ref="B52:B53"/>
    <mergeCell ref="A54:C54"/>
    <mergeCell ref="A55:A56"/>
    <mergeCell ref="A57:C57"/>
    <mergeCell ref="T513:U513"/>
    <mergeCell ref="A1:U1"/>
    <mergeCell ref="A4:C6"/>
    <mergeCell ref="D4:R4"/>
    <mergeCell ref="S4:U5"/>
    <mergeCell ref="D5:I5"/>
    <mergeCell ref="J5:O5"/>
    <mergeCell ref="A39:C39"/>
    <mergeCell ref="A40:A43"/>
    <mergeCell ref="A2:U2"/>
    <mergeCell ref="P5:R5"/>
    <mergeCell ref="T3:U3"/>
    <mergeCell ref="A44:C44"/>
    <mergeCell ref="A45:A49"/>
    <mergeCell ref="B45:B47"/>
    <mergeCell ref="B48:B49"/>
    <mergeCell ref="A7:C7"/>
    <mergeCell ref="A8:A38"/>
    <mergeCell ref="B8:B14"/>
    <mergeCell ref="B15:B23"/>
    <mergeCell ref="B25:B32"/>
    <mergeCell ref="B34:B37"/>
    <mergeCell ref="A58:A60"/>
    <mergeCell ref="B59:B60"/>
  </mergeCells>
  <printOptions horizontalCentered="1" verticalCentered="1"/>
  <pageMargins left="0" right="0" top="0" bottom="0" header="0" footer="0"/>
  <pageSetup paperSize="9" scale="68" orientation="landscape" r:id="rId1"/>
  <rowBreaks count="1" manualBreakCount="1">
    <brk id="500" max="16383" man="1"/>
  </rowBreaks>
  <ignoredErrors>
    <ignoredError sqref="P8:Q101 P518:R628 P630:R709 P629:R629 D629:O629 S629:U629 P741:R752 P710:R740 D710:O740 S710:U740 P357:Q512 P356:Q356 D356:O356 R356:U356 P103:Q355 P102:Q102 D102:O102 R102:U102" formulaRange="1"/>
    <ignoredError sqref="F6:J6 F516:J516 L516:O516 L6:N6" numberStoredAsText="1"/>
  </ignoredErrors>
</worksheet>
</file>

<file path=xl/worksheets/sheet30.xml><?xml version="1.0" encoding="utf-8"?>
<worksheet xmlns="http://schemas.openxmlformats.org/spreadsheetml/2006/main" xmlns:r="http://schemas.openxmlformats.org/officeDocument/2006/relationships">
  <dimension ref="A1:T20"/>
  <sheetViews>
    <sheetView showGridLines="0" workbookViewId="0">
      <pane xSplit="2" ySplit="6" topLeftCell="C13" activePane="bottomRight" state="frozen"/>
      <selection activeCell="A30" sqref="A30:I33"/>
      <selection pane="topRight" activeCell="A30" sqref="A30:I33"/>
      <selection pane="bottomLeft" activeCell="A30" sqref="A30:I33"/>
      <selection pane="bottomRight" activeCell="A2" sqref="A2:T2"/>
    </sheetView>
  </sheetViews>
  <sheetFormatPr defaultColWidth="9.140625" defaultRowHeight="12.75"/>
  <cols>
    <col min="1" max="1" width="18" style="41" customWidth="1"/>
    <col min="2" max="2" width="6.140625" style="41" customWidth="1"/>
    <col min="3" max="4" width="10" style="41" customWidth="1"/>
    <col min="5" max="5" width="5.42578125" style="41" bestFit="1" customWidth="1"/>
    <col min="6" max="6" width="6.42578125" style="41" bestFit="1" customWidth="1"/>
    <col min="7" max="7" width="5.42578125" style="41" bestFit="1" customWidth="1"/>
    <col min="8" max="8" width="6.42578125" style="41" bestFit="1" customWidth="1"/>
    <col min="9" max="10" width="10.5703125" style="41" customWidth="1"/>
    <col min="11" max="12" width="5.42578125" style="41" bestFit="1" customWidth="1"/>
    <col min="13" max="13" width="4" style="41" bestFit="1" customWidth="1"/>
    <col min="14" max="14" width="5.42578125" style="41" bestFit="1" customWidth="1"/>
    <col min="15" max="15" width="7.42578125" style="41" bestFit="1" customWidth="1"/>
    <col min="16" max="16" width="6.42578125" style="41" bestFit="1" customWidth="1"/>
    <col min="17" max="17" width="7.42578125" style="41" customWidth="1"/>
    <col min="18" max="18" width="6" style="41" bestFit="1" customWidth="1"/>
    <col min="19" max="19" width="6.28515625" style="41" bestFit="1" customWidth="1"/>
    <col min="20" max="20" width="6.7109375" style="41" bestFit="1" customWidth="1"/>
    <col min="21" max="16384" width="9.140625" style="41"/>
  </cols>
  <sheetData>
    <row r="1" spans="1:20" ht="35.1" customHeight="1">
      <c r="A1" s="724" t="s">
        <v>3201</v>
      </c>
      <c r="B1" s="724"/>
      <c r="C1" s="724"/>
      <c r="D1" s="724"/>
      <c r="E1" s="724"/>
      <c r="F1" s="724"/>
      <c r="G1" s="724"/>
      <c r="H1" s="724"/>
      <c r="I1" s="724"/>
      <c r="J1" s="724"/>
      <c r="K1" s="724"/>
      <c r="L1" s="724"/>
      <c r="M1" s="724"/>
      <c r="N1" s="724"/>
      <c r="O1" s="724"/>
      <c r="P1" s="724"/>
      <c r="Q1" s="724"/>
      <c r="R1" s="724"/>
      <c r="S1" s="724"/>
      <c r="T1" s="724"/>
    </row>
    <row r="2" spans="1:20">
      <c r="A2" s="953" t="s">
        <v>3053</v>
      </c>
      <c r="B2" s="953"/>
      <c r="C2" s="953"/>
      <c r="D2" s="953"/>
      <c r="E2" s="953"/>
      <c r="F2" s="953"/>
      <c r="G2" s="953"/>
      <c r="H2" s="953"/>
      <c r="I2" s="953"/>
      <c r="J2" s="953"/>
      <c r="K2" s="953"/>
      <c r="L2" s="953"/>
      <c r="M2" s="953"/>
      <c r="N2" s="953"/>
      <c r="O2" s="953"/>
      <c r="P2" s="953"/>
      <c r="Q2" s="953"/>
      <c r="R2" s="953"/>
      <c r="S2" s="953"/>
      <c r="T2" s="953"/>
    </row>
    <row r="3" spans="1:20">
      <c r="A3" s="43"/>
      <c r="B3" s="43"/>
      <c r="C3" s="43"/>
      <c r="D3" s="43"/>
      <c r="E3" s="43"/>
      <c r="F3" s="43"/>
      <c r="G3" s="43"/>
      <c r="H3" s="43"/>
    </row>
    <row r="4" spans="1:20" ht="40.5" customHeight="1">
      <c r="A4" s="950" t="s">
        <v>2913</v>
      </c>
      <c r="B4" s="950"/>
      <c r="C4" s="832" t="s">
        <v>2907</v>
      </c>
      <c r="D4" s="832"/>
      <c r="E4" s="832"/>
      <c r="F4" s="832"/>
      <c r="G4" s="832"/>
      <c r="H4" s="832"/>
      <c r="I4" s="832"/>
      <c r="J4" s="832"/>
      <c r="K4" s="832"/>
      <c r="L4" s="832"/>
      <c r="M4" s="832"/>
      <c r="N4" s="832"/>
      <c r="O4" s="832"/>
      <c r="P4" s="832"/>
      <c r="Q4" s="832"/>
      <c r="R4" s="954" t="s">
        <v>3112</v>
      </c>
      <c r="S4" s="955"/>
      <c r="T4" s="955"/>
    </row>
    <row r="5" spans="1:20" ht="20.25" customHeight="1">
      <c r="A5" s="951"/>
      <c r="B5" s="951"/>
      <c r="C5" s="932" t="s">
        <v>3141</v>
      </c>
      <c r="D5" s="932"/>
      <c r="E5" s="932"/>
      <c r="F5" s="932"/>
      <c r="G5" s="932"/>
      <c r="H5" s="932"/>
      <c r="I5" s="932" t="s">
        <v>3142</v>
      </c>
      <c r="J5" s="932"/>
      <c r="K5" s="932"/>
      <c r="L5" s="932"/>
      <c r="M5" s="932"/>
      <c r="N5" s="932"/>
      <c r="O5" s="832" t="s">
        <v>2968</v>
      </c>
      <c r="P5" s="832"/>
      <c r="Q5" s="832"/>
      <c r="R5" s="956"/>
      <c r="S5" s="957"/>
      <c r="T5" s="957"/>
    </row>
    <row r="6" spans="1:20" ht="79.5" customHeight="1">
      <c r="A6" s="952"/>
      <c r="B6" s="952"/>
      <c r="C6" s="326" t="s">
        <v>2992</v>
      </c>
      <c r="D6" s="326" t="s">
        <v>2993</v>
      </c>
      <c r="E6" s="326" t="s">
        <v>2896</v>
      </c>
      <c r="F6" s="326" t="s">
        <v>2897</v>
      </c>
      <c r="G6" s="326" t="s">
        <v>2898</v>
      </c>
      <c r="H6" s="326" t="s">
        <v>2994</v>
      </c>
      <c r="I6" s="326" t="s">
        <v>2992</v>
      </c>
      <c r="J6" s="326" t="s">
        <v>2993</v>
      </c>
      <c r="K6" s="326" t="s">
        <v>2896</v>
      </c>
      <c r="L6" s="326" t="s">
        <v>2897</v>
      </c>
      <c r="M6" s="326" t="s">
        <v>2898</v>
      </c>
      <c r="N6" s="326" t="s">
        <v>2994</v>
      </c>
      <c r="O6" s="6" t="s">
        <v>1008</v>
      </c>
      <c r="P6" s="6" t="s">
        <v>1009</v>
      </c>
      <c r="Q6" s="6" t="s">
        <v>1010</v>
      </c>
      <c r="R6" s="637" t="s">
        <v>3216</v>
      </c>
      <c r="S6" s="637" t="s">
        <v>3217</v>
      </c>
      <c r="T6" s="638" t="s">
        <v>3218</v>
      </c>
    </row>
    <row r="7" spans="1:20" ht="32.1" customHeight="1">
      <c r="A7" s="958" t="s">
        <v>1986</v>
      </c>
      <c r="B7" s="958"/>
      <c r="C7" s="50">
        <v>695</v>
      </c>
      <c r="D7" s="50">
        <v>11</v>
      </c>
      <c r="E7" s="51">
        <v>18</v>
      </c>
      <c r="F7" s="52">
        <v>43</v>
      </c>
      <c r="G7" s="53">
        <v>12</v>
      </c>
      <c r="H7" s="53">
        <v>337</v>
      </c>
      <c r="I7" s="52">
        <v>81</v>
      </c>
      <c r="J7" s="52">
        <v>2</v>
      </c>
      <c r="K7" s="52">
        <v>3</v>
      </c>
      <c r="L7" s="52">
        <v>6</v>
      </c>
      <c r="M7" s="53">
        <v>2</v>
      </c>
      <c r="N7" s="53">
        <v>21</v>
      </c>
      <c r="O7" s="54">
        <f>SUM(C7:H7)</f>
        <v>1116</v>
      </c>
      <c r="P7" s="54">
        <f>SUM(I7:N7)</f>
        <v>115</v>
      </c>
      <c r="Q7" s="54">
        <f>+P7+O7</f>
        <v>1231</v>
      </c>
      <c r="R7" s="55">
        <v>27</v>
      </c>
      <c r="S7" s="55">
        <v>0</v>
      </c>
      <c r="T7" s="54">
        <f>+S7+R7</f>
        <v>27</v>
      </c>
    </row>
    <row r="8" spans="1:20" ht="32.1" customHeight="1">
      <c r="A8" s="958" t="s">
        <v>1987</v>
      </c>
      <c r="B8" s="958"/>
      <c r="C8" s="50">
        <v>3658</v>
      </c>
      <c r="D8" s="50">
        <v>74</v>
      </c>
      <c r="E8" s="51">
        <v>100</v>
      </c>
      <c r="F8" s="52">
        <v>187</v>
      </c>
      <c r="G8" s="53">
        <v>40</v>
      </c>
      <c r="H8" s="53">
        <v>1640</v>
      </c>
      <c r="I8" s="52">
        <v>439</v>
      </c>
      <c r="J8" s="52">
        <v>11</v>
      </c>
      <c r="K8" s="52">
        <v>20</v>
      </c>
      <c r="L8" s="52">
        <v>19</v>
      </c>
      <c r="M8" s="53">
        <v>4</v>
      </c>
      <c r="N8" s="53">
        <v>117</v>
      </c>
      <c r="O8" s="54">
        <f t="shared" ref="O8:O16" si="0">SUM(C8:H8)</f>
        <v>5699</v>
      </c>
      <c r="P8" s="54">
        <f t="shared" ref="P8:P16" si="1">SUM(I8:N8)</f>
        <v>610</v>
      </c>
      <c r="Q8" s="54">
        <f t="shared" ref="Q8:Q16" si="2">+P8+O8</f>
        <v>6309</v>
      </c>
      <c r="R8" s="55">
        <v>88</v>
      </c>
      <c r="S8" s="55">
        <v>0</v>
      </c>
      <c r="T8" s="54">
        <f t="shared" ref="T8:T16" si="3">+S8+R8</f>
        <v>88</v>
      </c>
    </row>
    <row r="9" spans="1:20" ht="32.1" customHeight="1">
      <c r="A9" s="958" t="s">
        <v>1988</v>
      </c>
      <c r="B9" s="958"/>
      <c r="C9" s="50">
        <v>10732</v>
      </c>
      <c r="D9" s="50">
        <v>268</v>
      </c>
      <c r="E9" s="51">
        <v>496</v>
      </c>
      <c r="F9" s="52">
        <v>721</v>
      </c>
      <c r="G9" s="53">
        <v>181</v>
      </c>
      <c r="H9" s="53">
        <v>5231</v>
      </c>
      <c r="I9" s="52">
        <v>1663</v>
      </c>
      <c r="J9" s="52">
        <v>36</v>
      </c>
      <c r="K9" s="52">
        <v>77</v>
      </c>
      <c r="L9" s="52">
        <v>98</v>
      </c>
      <c r="M9" s="53">
        <v>22</v>
      </c>
      <c r="N9" s="53">
        <v>480</v>
      </c>
      <c r="O9" s="54">
        <f t="shared" si="0"/>
        <v>17629</v>
      </c>
      <c r="P9" s="54">
        <f t="shared" si="1"/>
        <v>2376</v>
      </c>
      <c r="Q9" s="54">
        <f t="shared" si="2"/>
        <v>20005</v>
      </c>
      <c r="R9" s="55">
        <v>170</v>
      </c>
      <c r="S9" s="55">
        <v>5</v>
      </c>
      <c r="T9" s="54">
        <f t="shared" si="3"/>
        <v>175</v>
      </c>
    </row>
    <row r="10" spans="1:20" ht="32.1" customHeight="1">
      <c r="A10" s="958" t="s">
        <v>1989</v>
      </c>
      <c r="B10" s="958"/>
      <c r="C10" s="50">
        <v>16161</v>
      </c>
      <c r="D10" s="50">
        <v>612</v>
      </c>
      <c r="E10" s="51">
        <v>1137</v>
      </c>
      <c r="F10" s="52">
        <v>1553</v>
      </c>
      <c r="G10" s="53">
        <v>416</v>
      </c>
      <c r="H10" s="53">
        <v>9707</v>
      </c>
      <c r="I10" s="52">
        <v>2948</v>
      </c>
      <c r="J10" s="52">
        <v>111</v>
      </c>
      <c r="K10" s="52">
        <v>168</v>
      </c>
      <c r="L10" s="52">
        <v>224</v>
      </c>
      <c r="M10" s="53">
        <v>79</v>
      </c>
      <c r="N10" s="53">
        <v>944</v>
      </c>
      <c r="O10" s="54">
        <f t="shared" si="0"/>
        <v>29586</v>
      </c>
      <c r="P10" s="54">
        <f t="shared" si="1"/>
        <v>4474</v>
      </c>
      <c r="Q10" s="54">
        <f t="shared" si="2"/>
        <v>34060</v>
      </c>
      <c r="R10" s="55">
        <v>242</v>
      </c>
      <c r="S10" s="55">
        <v>8</v>
      </c>
      <c r="T10" s="54">
        <f t="shared" si="3"/>
        <v>250</v>
      </c>
    </row>
    <row r="11" spans="1:20" ht="32.1" customHeight="1">
      <c r="A11" s="958" t="s">
        <v>1990</v>
      </c>
      <c r="B11" s="958"/>
      <c r="C11" s="50">
        <v>27006</v>
      </c>
      <c r="D11" s="50">
        <v>1237</v>
      </c>
      <c r="E11" s="51">
        <v>2105</v>
      </c>
      <c r="F11" s="52">
        <v>2912</v>
      </c>
      <c r="G11" s="53">
        <v>886</v>
      </c>
      <c r="H11" s="53">
        <v>18221</v>
      </c>
      <c r="I11" s="52">
        <v>5859</v>
      </c>
      <c r="J11" s="52">
        <v>242</v>
      </c>
      <c r="K11" s="52">
        <v>337</v>
      </c>
      <c r="L11" s="52">
        <v>508</v>
      </c>
      <c r="M11" s="53">
        <v>123</v>
      </c>
      <c r="N11" s="53">
        <v>2030</v>
      </c>
      <c r="O11" s="54">
        <f t="shared" si="0"/>
        <v>52367</v>
      </c>
      <c r="P11" s="54">
        <f t="shared" si="1"/>
        <v>9099</v>
      </c>
      <c r="Q11" s="54">
        <f t="shared" si="2"/>
        <v>61466</v>
      </c>
      <c r="R11" s="55">
        <v>349</v>
      </c>
      <c r="S11" s="55">
        <v>8</v>
      </c>
      <c r="T11" s="54">
        <f t="shared" si="3"/>
        <v>357</v>
      </c>
    </row>
    <row r="12" spans="1:20" ht="32.1" customHeight="1">
      <c r="A12" s="958" t="s">
        <v>1991</v>
      </c>
      <c r="B12" s="958"/>
      <c r="C12" s="50">
        <v>13111</v>
      </c>
      <c r="D12" s="50">
        <v>668</v>
      </c>
      <c r="E12" s="51">
        <v>1130</v>
      </c>
      <c r="F12" s="52">
        <v>1588</v>
      </c>
      <c r="G12" s="53">
        <v>478</v>
      </c>
      <c r="H12" s="53">
        <v>9571</v>
      </c>
      <c r="I12" s="52">
        <v>2850</v>
      </c>
      <c r="J12" s="52">
        <v>139</v>
      </c>
      <c r="K12" s="52">
        <v>190</v>
      </c>
      <c r="L12" s="52">
        <v>245</v>
      </c>
      <c r="M12" s="53">
        <v>65</v>
      </c>
      <c r="N12" s="53">
        <v>1023</v>
      </c>
      <c r="O12" s="54">
        <f t="shared" si="0"/>
        <v>26546</v>
      </c>
      <c r="P12" s="54">
        <f t="shared" si="1"/>
        <v>4512</v>
      </c>
      <c r="Q12" s="54">
        <f t="shared" si="2"/>
        <v>31058</v>
      </c>
      <c r="R12" s="55">
        <v>194</v>
      </c>
      <c r="S12" s="55">
        <v>8</v>
      </c>
      <c r="T12" s="54">
        <f t="shared" si="3"/>
        <v>202</v>
      </c>
    </row>
    <row r="13" spans="1:20" ht="32.1" customHeight="1">
      <c r="A13" s="958" t="s">
        <v>1992</v>
      </c>
      <c r="B13" s="958"/>
      <c r="C13" s="50">
        <v>15024</v>
      </c>
      <c r="D13" s="50">
        <v>948</v>
      </c>
      <c r="E13" s="51">
        <v>1460</v>
      </c>
      <c r="F13" s="52">
        <v>1901</v>
      </c>
      <c r="G13" s="53">
        <v>570</v>
      </c>
      <c r="H13" s="53">
        <v>11986</v>
      </c>
      <c r="I13" s="52">
        <v>2910</v>
      </c>
      <c r="J13" s="52">
        <v>127</v>
      </c>
      <c r="K13" s="52">
        <v>182</v>
      </c>
      <c r="L13" s="52">
        <v>236</v>
      </c>
      <c r="M13" s="53">
        <v>55</v>
      </c>
      <c r="N13" s="53">
        <v>1026</v>
      </c>
      <c r="O13" s="54">
        <f t="shared" si="0"/>
        <v>31889</v>
      </c>
      <c r="P13" s="54">
        <f t="shared" si="1"/>
        <v>4536</v>
      </c>
      <c r="Q13" s="54">
        <f t="shared" si="2"/>
        <v>36425</v>
      </c>
      <c r="R13" s="55">
        <v>291</v>
      </c>
      <c r="S13" s="55">
        <v>7</v>
      </c>
      <c r="T13" s="54">
        <f t="shared" si="3"/>
        <v>298</v>
      </c>
    </row>
    <row r="14" spans="1:20" ht="32.1" customHeight="1">
      <c r="A14" s="958" t="s">
        <v>1993</v>
      </c>
      <c r="B14" s="958"/>
      <c r="C14" s="50">
        <v>7186</v>
      </c>
      <c r="D14" s="50">
        <v>452</v>
      </c>
      <c r="E14" s="51">
        <v>720</v>
      </c>
      <c r="F14" s="52">
        <v>998</v>
      </c>
      <c r="G14" s="53">
        <v>309</v>
      </c>
      <c r="H14" s="53">
        <v>6879</v>
      </c>
      <c r="I14" s="52">
        <v>1021</v>
      </c>
      <c r="J14" s="52">
        <v>46</v>
      </c>
      <c r="K14" s="52">
        <v>66</v>
      </c>
      <c r="L14" s="52">
        <v>76</v>
      </c>
      <c r="M14" s="53">
        <v>20</v>
      </c>
      <c r="N14" s="53">
        <v>416</v>
      </c>
      <c r="O14" s="54">
        <f t="shared" si="0"/>
        <v>16544</v>
      </c>
      <c r="P14" s="54">
        <f t="shared" si="1"/>
        <v>1645</v>
      </c>
      <c r="Q14" s="54">
        <f t="shared" si="2"/>
        <v>18189</v>
      </c>
      <c r="R14" s="55">
        <v>71</v>
      </c>
      <c r="S14" s="55">
        <v>1</v>
      </c>
      <c r="T14" s="54">
        <f t="shared" si="3"/>
        <v>72</v>
      </c>
    </row>
    <row r="15" spans="1:20" ht="32.1" customHeight="1">
      <c r="A15" s="958" t="s">
        <v>1994</v>
      </c>
      <c r="B15" s="958"/>
      <c r="C15" s="50">
        <v>3570</v>
      </c>
      <c r="D15" s="50">
        <v>198</v>
      </c>
      <c r="E15" s="51">
        <v>345</v>
      </c>
      <c r="F15" s="52">
        <v>439</v>
      </c>
      <c r="G15" s="53">
        <v>144</v>
      </c>
      <c r="H15" s="53">
        <v>3306</v>
      </c>
      <c r="I15" s="52">
        <v>364</v>
      </c>
      <c r="J15" s="52">
        <v>17</v>
      </c>
      <c r="K15" s="52">
        <v>28</v>
      </c>
      <c r="L15" s="52">
        <v>22</v>
      </c>
      <c r="M15" s="53">
        <v>17</v>
      </c>
      <c r="N15" s="53">
        <v>148</v>
      </c>
      <c r="O15" s="54">
        <f t="shared" si="0"/>
        <v>8002</v>
      </c>
      <c r="P15" s="54">
        <f t="shared" si="1"/>
        <v>596</v>
      </c>
      <c r="Q15" s="54">
        <f t="shared" si="2"/>
        <v>8598</v>
      </c>
      <c r="R15" s="55">
        <v>43</v>
      </c>
      <c r="S15" s="55">
        <v>0</v>
      </c>
      <c r="T15" s="54">
        <f t="shared" si="3"/>
        <v>43</v>
      </c>
    </row>
    <row r="16" spans="1:20" ht="32.1" customHeight="1">
      <c r="A16" s="48" t="s">
        <v>1996</v>
      </c>
      <c r="B16" s="48"/>
      <c r="C16" s="50">
        <v>2460</v>
      </c>
      <c r="D16" s="50">
        <v>31</v>
      </c>
      <c r="E16" s="51">
        <v>52</v>
      </c>
      <c r="F16" s="52">
        <v>72</v>
      </c>
      <c r="G16" s="53">
        <v>22</v>
      </c>
      <c r="H16" s="53">
        <v>1177</v>
      </c>
      <c r="I16" s="52">
        <v>154</v>
      </c>
      <c r="J16" s="52">
        <v>3</v>
      </c>
      <c r="K16" s="52">
        <v>5</v>
      </c>
      <c r="L16" s="52">
        <v>7</v>
      </c>
      <c r="M16" s="53">
        <v>1</v>
      </c>
      <c r="N16" s="53">
        <v>41</v>
      </c>
      <c r="O16" s="54">
        <f t="shared" si="0"/>
        <v>3814</v>
      </c>
      <c r="P16" s="54">
        <f t="shared" si="1"/>
        <v>211</v>
      </c>
      <c r="Q16" s="54">
        <f t="shared" si="2"/>
        <v>4025</v>
      </c>
      <c r="R16" s="55">
        <v>114</v>
      </c>
      <c r="S16" s="55">
        <v>0</v>
      </c>
      <c r="T16" s="54">
        <f t="shared" si="3"/>
        <v>114</v>
      </c>
    </row>
    <row r="17" spans="1:20" ht="26.25" customHeight="1">
      <c r="A17" s="960" t="s">
        <v>1995</v>
      </c>
      <c r="B17" s="960"/>
      <c r="C17" s="49">
        <f>SUM(C7:C16)</f>
        <v>99603</v>
      </c>
      <c r="D17" s="49">
        <f t="shared" ref="D17:T17" si="4">SUM(D7:D16)</f>
        <v>4499</v>
      </c>
      <c r="E17" s="49">
        <f t="shared" si="4"/>
        <v>7563</v>
      </c>
      <c r="F17" s="49">
        <f t="shared" si="4"/>
        <v>10414</v>
      </c>
      <c r="G17" s="49">
        <f t="shared" si="4"/>
        <v>3058</v>
      </c>
      <c r="H17" s="49">
        <f t="shared" si="4"/>
        <v>68055</v>
      </c>
      <c r="I17" s="49">
        <f t="shared" si="4"/>
        <v>18289</v>
      </c>
      <c r="J17" s="49">
        <f t="shared" si="4"/>
        <v>734</v>
      </c>
      <c r="K17" s="49">
        <f t="shared" si="4"/>
        <v>1076</v>
      </c>
      <c r="L17" s="49">
        <f t="shared" si="4"/>
        <v>1441</v>
      </c>
      <c r="M17" s="49">
        <f t="shared" si="4"/>
        <v>388</v>
      </c>
      <c r="N17" s="49">
        <f t="shared" si="4"/>
        <v>6246</v>
      </c>
      <c r="O17" s="49">
        <f t="shared" si="4"/>
        <v>193192</v>
      </c>
      <c r="P17" s="49">
        <f t="shared" si="4"/>
        <v>28174</v>
      </c>
      <c r="Q17" s="49">
        <f t="shared" si="4"/>
        <v>221366</v>
      </c>
      <c r="R17" s="49">
        <f t="shared" si="4"/>
        <v>1589</v>
      </c>
      <c r="S17" s="49">
        <f t="shared" si="4"/>
        <v>37</v>
      </c>
      <c r="T17" s="49">
        <f t="shared" si="4"/>
        <v>1626</v>
      </c>
    </row>
    <row r="18" spans="1:20" ht="14.25">
      <c r="A18" s="959" t="s">
        <v>3136</v>
      </c>
      <c r="B18" s="959"/>
      <c r="C18" s="959"/>
      <c r="D18" s="959"/>
      <c r="E18" s="959"/>
      <c r="F18" s="959"/>
      <c r="G18" s="959"/>
      <c r="H18" s="959"/>
      <c r="I18" s="959"/>
      <c r="J18" s="959"/>
      <c r="K18" s="959"/>
      <c r="L18" s="959"/>
      <c r="M18" s="959"/>
      <c r="N18" s="959"/>
      <c r="O18" s="959"/>
      <c r="P18" s="959"/>
      <c r="Q18" s="959"/>
      <c r="R18" s="959"/>
      <c r="S18" s="959"/>
      <c r="T18" s="959"/>
    </row>
    <row r="20" spans="1:20">
      <c r="C20" s="484"/>
      <c r="D20" s="484"/>
      <c r="E20" s="484"/>
      <c r="F20" s="484"/>
      <c r="G20" s="484"/>
      <c r="H20" s="484"/>
      <c r="I20" s="484"/>
      <c r="J20" s="484"/>
      <c r="K20" s="484"/>
      <c r="L20" s="484"/>
      <c r="M20" s="484"/>
      <c r="N20" s="484"/>
      <c r="O20" s="484"/>
      <c r="P20" s="484"/>
      <c r="Q20" s="484"/>
      <c r="R20" s="484"/>
      <c r="S20" s="484"/>
      <c r="T20" s="484"/>
    </row>
  </sheetData>
  <mergeCells count="19">
    <mergeCell ref="A18:T18"/>
    <mergeCell ref="A12:B12"/>
    <mergeCell ref="A13:B13"/>
    <mergeCell ref="A14:B14"/>
    <mergeCell ref="A15:B15"/>
    <mergeCell ref="A17:B17"/>
    <mergeCell ref="A7:B7"/>
    <mergeCell ref="A8:B8"/>
    <mergeCell ref="A9:B9"/>
    <mergeCell ref="A10:B10"/>
    <mergeCell ref="A11:B11"/>
    <mergeCell ref="A1:T1"/>
    <mergeCell ref="A4:B6"/>
    <mergeCell ref="C4:Q4"/>
    <mergeCell ref="C5:H5"/>
    <mergeCell ref="I5:N5"/>
    <mergeCell ref="O5:Q5"/>
    <mergeCell ref="A2:T2"/>
    <mergeCell ref="R4:T5"/>
  </mergeCells>
  <printOptions horizontalCentered="1" verticalCentered="1" gridLinesSet="0"/>
  <pageMargins left="0" right="0" top="0" bottom="0" header="0" footer="0"/>
  <pageSetup paperSize="9" scale="80" orientation="landscape" r:id="rId1"/>
  <headerFooter alignWithMargins="0"/>
  <ignoredErrors>
    <ignoredError sqref="O7:O16 P7:P16" formulaRange="1"/>
    <ignoredError sqref="E6:M6" numberStoredAsText="1"/>
  </ignoredErrors>
</worksheet>
</file>

<file path=xl/worksheets/sheet31.xml><?xml version="1.0" encoding="utf-8"?>
<worksheet xmlns="http://schemas.openxmlformats.org/spreadsheetml/2006/main" xmlns:r="http://schemas.openxmlformats.org/officeDocument/2006/relationships">
  <dimension ref="A1:H19"/>
  <sheetViews>
    <sheetView showGridLines="0" workbookViewId="0">
      <pane xSplit="2" ySplit="5" topLeftCell="C9" activePane="bottomRight" state="frozen"/>
      <selection activeCell="A30" sqref="A30:I33"/>
      <selection pane="topRight" activeCell="A30" sqref="A30:I33"/>
      <selection pane="bottomLeft" activeCell="A30" sqref="A30:I33"/>
      <selection pane="bottomRight" activeCell="F14" sqref="F14"/>
    </sheetView>
  </sheetViews>
  <sheetFormatPr defaultColWidth="9.140625" defaultRowHeight="12.75"/>
  <cols>
    <col min="1" max="1" width="20.5703125" style="41" customWidth="1"/>
    <col min="2" max="2" width="15.85546875" style="41" customWidth="1"/>
    <col min="3" max="4" width="14" style="41" customWidth="1"/>
    <col min="5" max="5" width="11.5703125" style="41" customWidth="1"/>
    <col min="6" max="8" width="14" style="41" customWidth="1"/>
    <col min="9" max="13" width="5.42578125" style="41" bestFit="1" customWidth="1"/>
    <col min="14" max="14" width="5.85546875" style="41" bestFit="1" customWidth="1"/>
    <col min="15" max="15" width="5.5703125" style="41" bestFit="1" customWidth="1"/>
    <col min="16" max="16" width="5.85546875" style="41" bestFit="1" customWidth="1"/>
    <col min="17" max="17" width="6.85546875" style="41" bestFit="1" customWidth="1"/>
    <col min="18" max="18" width="5.7109375" style="41" bestFit="1" customWidth="1"/>
    <col min="19" max="20" width="7" style="41" bestFit="1" customWidth="1"/>
    <col min="21" max="16384" width="9.140625" style="41"/>
  </cols>
  <sheetData>
    <row r="1" spans="1:8" ht="30.75" customHeight="1">
      <c r="A1" s="724" t="s">
        <v>3202</v>
      </c>
      <c r="B1" s="724"/>
      <c r="C1" s="724"/>
      <c r="D1" s="724"/>
      <c r="E1" s="724"/>
      <c r="F1" s="724"/>
      <c r="G1" s="724"/>
      <c r="H1" s="724"/>
    </row>
    <row r="2" spans="1:8" ht="30.75" customHeight="1">
      <c r="A2" s="961" t="s">
        <v>3054</v>
      </c>
      <c r="B2" s="961"/>
      <c r="C2" s="961"/>
      <c r="D2" s="961"/>
      <c r="E2" s="961"/>
      <c r="F2" s="961"/>
      <c r="G2" s="961"/>
      <c r="H2" s="961"/>
    </row>
    <row r="3" spans="1:8" ht="6.75" customHeight="1">
      <c r="A3" s="43"/>
      <c r="B3" s="43"/>
      <c r="C3" s="43"/>
      <c r="D3" s="43"/>
      <c r="E3" s="43"/>
      <c r="F3" s="43"/>
      <c r="G3" s="43"/>
      <c r="H3" s="43"/>
    </row>
    <row r="4" spans="1:8" ht="42" customHeight="1">
      <c r="A4" s="1104" t="s">
        <v>2914</v>
      </c>
      <c r="B4" s="1104"/>
      <c r="C4" s="1107" t="s">
        <v>2909</v>
      </c>
      <c r="D4" s="1107"/>
      <c r="E4" s="1107"/>
      <c r="F4" s="943" t="s">
        <v>3111</v>
      </c>
      <c r="G4" s="944"/>
      <c r="H4" s="944"/>
    </row>
    <row r="5" spans="1:8" ht="18" customHeight="1">
      <c r="A5" s="1105"/>
      <c r="B5" s="1105"/>
      <c r="C5" s="287" t="s">
        <v>3141</v>
      </c>
      <c r="D5" s="287" t="s">
        <v>3142</v>
      </c>
      <c r="E5" s="288" t="s">
        <v>2968</v>
      </c>
      <c r="F5" s="287" t="s">
        <v>3141</v>
      </c>
      <c r="G5" s="287" t="s">
        <v>3142</v>
      </c>
      <c r="H5" s="288" t="s">
        <v>2968</v>
      </c>
    </row>
    <row r="6" spans="1:8" ht="29.1" customHeight="1">
      <c r="A6" s="958" t="s">
        <v>1986</v>
      </c>
      <c r="B6" s="958"/>
      <c r="C6" s="44">
        <v>0</v>
      </c>
      <c r="D6" s="44">
        <v>0</v>
      </c>
      <c r="E6" s="56">
        <f>C6+D6</f>
        <v>0</v>
      </c>
      <c r="F6" s="44">
        <v>0</v>
      </c>
      <c r="G6" s="44">
        <v>0</v>
      </c>
      <c r="H6" s="56">
        <f>F6+G6</f>
        <v>0</v>
      </c>
    </row>
    <row r="7" spans="1:8" ht="29.1" customHeight="1">
      <c r="A7" s="958" t="s">
        <v>1987</v>
      </c>
      <c r="B7" s="958"/>
      <c r="C7" s="44">
        <v>2</v>
      </c>
      <c r="D7" s="44">
        <v>0</v>
      </c>
      <c r="E7" s="56">
        <f t="shared" ref="E7:E16" si="0">C7+D7</f>
        <v>2</v>
      </c>
      <c r="F7" s="44">
        <v>0</v>
      </c>
      <c r="G7" s="44">
        <v>0</v>
      </c>
      <c r="H7" s="56">
        <f t="shared" ref="H7:H16" si="1">F7+G7</f>
        <v>0</v>
      </c>
    </row>
    <row r="8" spans="1:8" ht="29.1" customHeight="1">
      <c r="A8" s="958" t="s">
        <v>1988</v>
      </c>
      <c r="B8" s="958"/>
      <c r="C8" s="44">
        <v>8</v>
      </c>
      <c r="D8" s="44">
        <v>1</v>
      </c>
      <c r="E8" s="56">
        <f t="shared" si="0"/>
        <v>9</v>
      </c>
      <c r="F8" s="44">
        <v>0</v>
      </c>
      <c r="G8" s="44">
        <v>0</v>
      </c>
      <c r="H8" s="56">
        <f t="shared" si="1"/>
        <v>0</v>
      </c>
    </row>
    <row r="9" spans="1:8" ht="29.1" customHeight="1">
      <c r="A9" s="958" t="s">
        <v>1989</v>
      </c>
      <c r="B9" s="958"/>
      <c r="C9" s="44">
        <v>10</v>
      </c>
      <c r="D9" s="44">
        <v>0</v>
      </c>
      <c r="E9" s="56">
        <f t="shared" si="0"/>
        <v>10</v>
      </c>
      <c r="F9" s="44">
        <v>0</v>
      </c>
      <c r="G9" s="44">
        <v>0</v>
      </c>
      <c r="H9" s="56">
        <f t="shared" si="1"/>
        <v>0</v>
      </c>
    </row>
    <row r="10" spans="1:8" ht="29.1" customHeight="1">
      <c r="A10" s="958" t="s">
        <v>1990</v>
      </c>
      <c r="B10" s="958"/>
      <c r="C10" s="44">
        <v>23</v>
      </c>
      <c r="D10" s="44">
        <v>5</v>
      </c>
      <c r="E10" s="56">
        <f t="shared" si="0"/>
        <v>28</v>
      </c>
      <c r="F10" s="44">
        <v>0</v>
      </c>
      <c r="G10" s="44">
        <v>0</v>
      </c>
      <c r="H10" s="56">
        <f t="shared" si="1"/>
        <v>0</v>
      </c>
    </row>
    <row r="11" spans="1:8" ht="29.1" customHeight="1">
      <c r="A11" s="958" t="s">
        <v>1991</v>
      </c>
      <c r="B11" s="958"/>
      <c r="C11" s="44">
        <v>17</v>
      </c>
      <c r="D11" s="44">
        <v>1</v>
      </c>
      <c r="E11" s="56">
        <f t="shared" si="0"/>
        <v>18</v>
      </c>
      <c r="F11" s="44">
        <v>0</v>
      </c>
      <c r="G11" s="44">
        <v>0</v>
      </c>
      <c r="H11" s="56">
        <f t="shared" si="1"/>
        <v>0</v>
      </c>
    </row>
    <row r="12" spans="1:8" ht="29.1" customHeight="1">
      <c r="A12" s="958" t="s">
        <v>1992</v>
      </c>
      <c r="B12" s="958"/>
      <c r="C12" s="44">
        <v>38</v>
      </c>
      <c r="D12" s="44">
        <v>8</v>
      </c>
      <c r="E12" s="1108">
        <f t="shared" si="0"/>
        <v>46</v>
      </c>
      <c r="F12" s="44">
        <v>0</v>
      </c>
      <c r="G12" s="44">
        <v>0</v>
      </c>
      <c r="H12" s="56">
        <f t="shared" si="1"/>
        <v>0</v>
      </c>
    </row>
    <row r="13" spans="1:8" ht="29.1" customHeight="1">
      <c r="A13" s="958" t="s">
        <v>1993</v>
      </c>
      <c r="B13" s="958"/>
      <c r="C13" s="44">
        <v>35</v>
      </c>
      <c r="D13" s="44">
        <v>4</v>
      </c>
      <c r="E13" s="1108">
        <f t="shared" si="0"/>
        <v>39</v>
      </c>
      <c r="F13" s="44">
        <v>0</v>
      </c>
      <c r="G13" s="44">
        <v>0</v>
      </c>
      <c r="H13" s="56">
        <f t="shared" si="1"/>
        <v>0</v>
      </c>
    </row>
    <row r="14" spans="1:8" ht="29.1" customHeight="1">
      <c r="A14" s="958" t="s">
        <v>1994</v>
      </c>
      <c r="B14" s="958"/>
      <c r="C14" s="44">
        <v>76</v>
      </c>
      <c r="D14" s="44">
        <v>4</v>
      </c>
      <c r="E14" s="1108">
        <f t="shared" si="0"/>
        <v>80</v>
      </c>
      <c r="F14" s="44">
        <v>0</v>
      </c>
      <c r="G14" s="44">
        <v>0</v>
      </c>
      <c r="H14" s="56">
        <f t="shared" si="1"/>
        <v>0</v>
      </c>
    </row>
    <row r="15" spans="1:8" ht="29.1" customHeight="1">
      <c r="A15" s="48" t="s">
        <v>1996</v>
      </c>
      <c r="B15" s="48"/>
      <c r="C15" s="44">
        <v>31</v>
      </c>
      <c r="D15" s="44">
        <v>1</v>
      </c>
      <c r="E15" s="56">
        <f t="shared" si="0"/>
        <v>32</v>
      </c>
      <c r="F15" s="44">
        <v>0</v>
      </c>
      <c r="G15" s="44">
        <v>0</v>
      </c>
      <c r="H15" s="56">
        <f t="shared" si="1"/>
        <v>0</v>
      </c>
    </row>
    <row r="16" spans="1:8" ht="51.75" customHeight="1">
      <c r="A16" s="962" t="s">
        <v>2915</v>
      </c>
      <c r="B16" s="962"/>
      <c r="C16" s="44">
        <v>230</v>
      </c>
      <c r="D16" s="44">
        <v>0</v>
      </c>
      <c r="E16" s="1108">
        <f t="shared" si="0"/>
        <v>230</v>
      </c>
      <c r="F16" s="44">
        <v>0</v>
      </c>
      <c r="G16" s="44">
        <v>0</v>
      </c>
      <c r="H16" s="56">
        <f t="shared" si="1"/>
        <v>0</v>
      </c>
    </row>
    <row r="17" spans="1:8" ht="19.5" customHeight="1">
      <c r="A17" s="960" t="s">
        <v>1995</v>
      </c>
      <c r="B17" s="960"/>
      <c r="C17" s="47">
        <f t="shared" ref="C17:H17" si="2">SUM(C6:C16)</f>
        <v>470</v>
      </c>
      <c r="D17" s="47">
        <f t="shared" si="2"/>
        <v>24</v>
      </c>
      <c r="E17" s="1106">
        <f t="shared" si="2"/>
        <v>494</v>
      </c>
      <c r="F17" s="47">
        <f t="shared" si="2"/>
        <v>0</v>
      </c>
      <c r="G17" s="47">
        <f t="shared" si="2"/>
        <v>0</v>
      </c>
      <c r="H17" s="47">
        <f t="shared" si="2"/>
        <v>0</v>
      </c>
    </row>
    <row r="19" spans="1:8">
      <c r="C19" s="484"/>
      <c r="D19" s="484"/>
      <c r="E19" s="484"/>
      <c r="F19" s="484"/>
      <c r="G19" s="484"/>
      <c r="H19" s="484"/>
    </row>
  </sheetData>
  <mergeCells count="16">
    <mergeCell ref="A13:B13"/>
    <mergeCell ref="A14:B14"/>
    <mergeCell ref="A17:B17"/>
    <mergeCell ref="A16:B16"/>
    <mergeCell ref="A7:B7"/>
    <mergeCell ref="A8:B8"/>
    <mergeCell ref="A9:B9"/>
    <mergeCell ref="A10:B10"/>
    <mergeCell ref="A11:B11"/>
    <mergeCell ref="A12:B12"/>
    <mergeCell ref="A6:B6"/>
    <mergeCell ref="A1:H1"/>
    <mergeCell ref="A2:H2"/>
    <mergeCell ref="A4:B5"/>
    <mergeCell ref="C4:E4"/>
    <mergeCell ref="F4:H4"/>
  </mergeCells>
  <printOptions horizontalCentered="1" verticalCentered="1" gridLinesSet="0"/>
  <pageMargins left="0" right="0" top="0" bottom="0" header="0" footer="0"/>
  <pageSetup paperSize="9" orientation="landscape" r:id="rId1"/>
  <headerFooter alignWithMargins="0"/>
  <rowBreaks count="1" manualBreakCount="1">
    <brk id="17" max="7" man="1"/>
  </rowBreaks>
</worksheet>
</file>

<file path=xl/worksheets/sheet32.xml><?xml version="1.0" encoding="utf-8"?>
<worksheet xmlns="http://schemas.openxmlformats.org/spreadsheetml/2006/main" xmlns:r="http://schemas.openxmlformats.org/officeDocument/2006/relationships">
  <dimension ref="A1:T56"/>
  <sheetViews>
    <sheetView showGridLines="0" workbookViewId="0">
      <pane xSplit="2" ySplit="6" topLeftCell="H47" activePane="bottomRight" state="frozen"/>
      <selection activeCell="A30" sqref="A30:I33"/>
      <selection pane="topRight" activeCell="A30" sqref="A30:I33"/>
      <selection pane="bottomLeft" activeCell="A30" sqref="A30:I33"/>
      <selection pane="bottomRight" activeCell="C4" sqref="C4:Q4"/>
    </sheetView>
  </sheetViews>
  <sheetFormatPr defaultColWidth="9.140625" defaultRowHeight="12.75" outlineLevelRow="1"/>
  <cols>
    <col min="1" max="1" width="5.42578125" style="57" customWidth="1"/>
    <col min="2" max="2" width="36.5703125" style="57" customWidth="1"/>
    <col min="3" max="3" width="10.28515625" style="57" customWidth="1"/>
    <col min="4" max="4" width="10.7109375" style="57" customWidth="1"/>
    <col min="5" max="5" width="5.42578125" style="57" bestFit="1" customWidth="1"/>
    <col min="6" max="6" width="6.42578125" style="57" bestFit="1" customWidth="1"/>
    <col min="7" max="7" width="5.42578125" style="57" bestFit="1" customWidth="1"/>
    <col min="8" max="8" width="6.42578125" style="57" bestFit="1" customWidth="1"/>
    <col min="9" max="9" width="10.85546875" style="57" customWidth="1"/>
    <col min="10" max="10" width="10.7109375" style="57" customWidth="1"/>
    <col min="11" max="12" width="5.42578125" style="57" bestFit="1" customWidth="1"/>
    <col min="13" max="13" width="4" style="57" bestFit="1" customWidth="1"/>
    <col min="14" max="14" width="5.42578125" style="57" bestFit="1" customWidth="1"/>
    <col min="15" max="15" width="7.42578125" style="57" bestFit="1" customWidth="1"/>
    <col min="16" max="16" width="6.42578125" style="57" bestFit="1" customWidth="1"/>
    <col min="17" max="17" width="7.42578125" style="57" bestFit="1" customWidth="1"/>
    <col min="18" max="18" width="6" style="57" bestFit="1" customWidth="1"/>
    <col min="19" max="19" width="6.28515625" style="57" bestFit="1" customWidth="1"/>
    <col min="20" max="20" width="6.7109375" style="57" customWidth="1"/>
    <col min="21" max="16384" width="9.140625" style="57"/>
  </cols>
  <sheetData>
    <row r="1" spans="1:20" ht="25.5" customHeight="1">
      <c r="A1" s="965" t="s">
        <v>3203</v>
      </c>
      <c r="B1" s="965"/>
      <c r="C1" s="965"/>
      <c r="D1" s="965"/>
      <c r="E1" s="965"/>
      <c r="F1" s="965"/>
      <c r="G1" s="965"/>
      <c r="H1" s="965"/>
      <c r="I1" s="965"/>
      <c r="J1" s="965"/>
      <c r="K1" s="965"/>
      <c r="L1" s="965"/>
      <c r="M1" s="965"/>
      <c r="N1" s="965"/>
      <c r="O1" s="965"/>
      <c r="P1" s="965"/>
      <c r="Q1" s="965"/>
      <c r="R1" s="965"/>
      <c r="S1" s="965"/>
      <c r="T1" s="965"/>
    </row>
    <row r="2" spans="1:20">
      <c r="A2" s="969" t="s">
        <v>3055</v>
      </c>
      <c r="B2" s="969"/>
      <c r="C2" s="969"/>
      <c r="D2" s="969"/>
      <c r="E2" s="969"/>
      <c r="F2" s="969"/>
      <c r="G2" s="969"/>
      <c r="H2" s="969"/>
      <c r="I2" s="969"/>
      <c r="J2" s="969"/>
      <c r="K2" s="969"/>
      <c r="L2" s="969"/>
      <c r="M2" s="969"/>
      <c r="N2" s="969"/>
      <c r="O2" s="969"/>
      <c r="P2" s="969"/>
      <c r="Q2" s="969"/>
      <c r="R2" s="969"/>
      <c r="S2" s="969"/>
      <c r="T2" s="969"/>
    </row>
    <row r="4" spans="1:20" ht="45" customHeight="1">
      <c r="A4" s="775" t="s">
        <v>1997</v>
      </c>
      <c r="B4" s="966" t="s">
        <v>2916</v>
      </c>
      <c r="C4" s="963" t="s">
        <v>2907</v>
      </c>
      <c r="D4" s="963"/>
      <c r="E4" s="963"/>
      <c r="F4" s="963"/>
      <c r="G4" s="963"/>
      <c r="H4" s="963"/>
      <c r="I4" s="963"/>
      <c r="J4" s="963"/>
      <c r="K4" s="963"/>
      <c r="L4" s="963"/>
      <c r="M4" s="963"/>
      <c r="N4" s="963"/>
      <c r="O4" s="963"/>
      <c r="P4" s="963"/>
      <c r="Q4" s="963"/>
      <c r="R4" s="954" t="s">
        <v>3112</v>
      </c>
      <c r="S4" s="955"/>
      <c r="T4" s="955"/>
    </row>
    <row r="5" spans="1:20" ht="17.25" customHeight="1">
      <c r="A5" s="776"/>
      <c r="B5" s="967"/>
      <c r="C5" s="963" t="s">
        <v>3141</v>
      </c>
      <c r="D5" s="963"/>
      <c r="E5" s="963"/>
      <c r="F5" s="963"/>
      <c r="G5" s="963"/>
      <c r="H5" s="963"/>
      <c r="I5" s="963" t="s">
        <v>3142</v>
      </c>
      <c r="J5" s="963"/>
      <c r="K5" s="963"/>
      <c r="L5" s="963"/>
      <c r="M5" s="963"/>
      <c r="N5" s="963"/>
      <c r="O5" s="728" t="s">
        <v>2968</v>
      </c>
      <c r="P5" s="729"/>
      <c r="Q5" s="796"/>
      <c r="R5" s="956"/>
      <c r="S5" s="957"/>
      <c r="T5" s="957"/>
    </row>
    <row r="6" spans="1:20" ht="64.5" customHeight="1">
      <c r="A6" s="777"/>
      <c r="B6" s="968"/>
      <c r="C6" s="477" t="s">
        <v>2992</v>
      </c>
      <c r="D6" s="477" t="s">
        <v>2993</v>
      </c>
      <c r="E6" s="477" t="s">
        <v>2896</v>
      </c>
      <c r="F6" s="477" t="s">
        <v>2897</v>
      </c>
      <c r="G6" s="477" t="s">
        <v>2898</v>
      </c>
      <c r="H6" s="477" t="s">
        <v>2994</v>
      </c>
      <c r="I6" s="477" t="s">
        <v>2992</v>
      </c>
      <c r="J6" s="477" t="s">
        <v>2993</v>
      </c>
      <c r="K6" s="477" t="s">
        <v>2896</v>
      </c>
      <c r="L6" s="477" t="s">
        <v>2897</v>
      </c>
      <c r="M6" s="477" t="s">
        <v>2898</v>
      </c>
      <c r="N6" s="477" t="s">
        <v>2994</v>
      </c>
      <c r="O6" s="492" t="s">
        <v>1008</v>
      </c>
      <c r="P6" s="493" t="s">
        <v>1009</v>
      </c>
      <c r="Q6" s="492" t="s">
        <v>1010</v>
      </c>
      <c r="R6" s="637" t="s">
        <v>3216</v>
      </c>
      <c r="S6" s="637" t="s">
        <v>3217</v>
      </c>
      <c r="T6" s="638" t="s">
        <v>3218</v>
      </c>
    </row>
    <row r="7" spans="1:20" ht="25.5">
      <c r="A7" s="417" t="s">
        <v>1998</v>
      </c>
      <c r="B7" s="58" t="s">
        <v>1999</v>
      </c>
      <c r="C7" s="55">
        <v>5607</v>
      </c>
      <c r="D7" s="55">
        <v>205</v>
      </c>
      <c r="E7" s="55">
        <v>321</v>
      </c>
      <c r="F7" s="55">
        <v>446</v>
      </c>
      <c r="G7" s="61">
        <v>122</v>
      </c>
      <c r="H7" s="61">
        <v>2666</v>
      </c>
      <c r="I7" s="55">
        <v>918</v>
      </c>
      <c r="J7" s="55">
        <v>30</v>
      </c>
      <c r="K7" s="55">
        <v>38</v>
      </c>
      <c r="L7" s="55">
        <v>73</v>
      </c>
      <c r="M7" s="61">
        <v>25</v>
      </c>
      <c r="N7" s="61">
        <v>246</v>
      </c>
      <c r="O7" s="54">
        <f t="shared" ref="O7:O52" si="0">SUM(C7:H7)</f>
        <v>9367</v>
      </c>
      <c r="P7" s="54">
        <f t="shared" ref="P7:P52" si="1">SUM(I7:N7)</f>
        <v>1330</v>
      </c>
      <c r="Q7" s="54">
        <f>+P7+O7</f>
        <v>10697</v>
      </c>
      <c r="R7" s="54">
        <v>264</v>
      </c>
      <c r="S7" s="54">
        <v>6</v>
      </c>
      <c r="T7" s="54">
        <f>+S7+R7</f>
        <v>270</v>
      </c>
    </row>
    <row r="8" spans="1:20" ht="25.5">
      <c r="A8" s="417" t="s">
        <v>2000</v>
      </c>
      <c r="B8" s="60" t="s">
        <v>2001</v>
      </c>
      <c r="C8" s="55">
        <f>SUM(C9:C11)</f>
        <v>46450</v>
      </c>
      <c r="D8" s="55">
        <f t="shared" ref="D8:S8" si="2">SUM(D9:D11)</f>
        <v>2304</v>
      </c>
      <c r="E8" s="55">
        <f t="shared" si="2"/>
        <v>3889</v>
      </c>
      <c r="F8" s="55">
        <f t="shared" si="2"/>
        <v>5449</v>
      </c>
      <c r="G8" s="61">
        <f t="shared" si="2"/>
        <v>1530</v>
      </c>
      <c r="H8" s="61">
        <f t="shared" si="2"/>
        <v>29847</v>
      </c>
      <c r="I8" s="55">
        <f t="shared" si="2"/>
        <v>7418</v>
      </c>
      <c r="J8" s="55">
        <f t="shared" si="2"/>
        <v>330</v>
      </c>
      <c r="K8" s="55">
        <f t="shared" si="2"/>
        <v>462</v>
      </c>
      <c r="L8" s="55">
        <f t="shared" si="2"/>
        <v>650</v>
      </c>
      <c r="M8" s="61">
        <f t="shared" si="2"/>
        <v>180</v>
      </c>
      <c r="N8" s="61">
        <f t="shared" si="2"/>
        <v>2649</v>
      </c>
      <c r="O8" s="54">
        <f t="shared" si="0"/>
        <v>89469</v>
      </c>
      <c r="P8" s="54">
        <f t="shared" si="1"/>
        <v>11689</v>
      </c>
      <c r="Q8" s="54">
        <f t="shared" ref="Q8:Q13" si="3">+P8+O8</f>
        <v>101158</v>
      </c>
      <c r="R8" s="54">
        <f t="shared" si="2"/>
        <v>36</v>
      </c>
      <c r="S8" s="54">
        <f t="shared" si="2"/>
        <v>4</v>
      </c>
      <c r="T8" s="54">
        <f t="shared" ref="T8:T52" si="4">+S8+R8</f>
        <v>40</v>
      </c>
    </row>
    <row r="9" spans="1:20" ht="27" hidden="1" customHeight="1" outlineLevel="1">
      <c r="A9" s="416" t="s">
        <v>2002</v>
      </c>
      <c r="B9" s="413" t="s">
        <v>2003</v>
      </c>
      <c r="C9" s="414">
        <v>39497</v>
      </c>
      <c r="D9" s="414">
        <v>2065</v>
      </c>
      <c r="E9" s="414">
        <v>3388</v>
      </c>
      <c r="F9" s="414">
        <v>4725</v>
      </c>
      <c r="G9" s="414">
        <v>1321</v>
      </c>
      <c r="H9" s="414">
        <v>23382</v>
      </c>
      <c r="I9" s="414">
        <v>6584</v>
      </c>
      <c r="J9" s="414">
        <v>299</v>
      </c>
      <c r="K9" s="414">
        <v>421</v>
      </c>
      <c r="L9" s="414">
        <v>581</v>
      </c>
      <c r="M9" s="414">
        <v>161</v>
      </c>
      <c r="N9" s="414">
        <v>2160</v>
      </c>
      <c r="O9" s="415">
        <f t="shared" si="0"/>
        <v>74378</v>
      </c>
      <c r="P9" s="415">
        <f t="shared" si="1"/>
        <v>10206</v>
      </c>
      <c r="Q9" s="415">
        <f t="shared" si="3"/>
        <v>84584</v>
      </c>
      <c r="R9" s="415">
        <v>23</v>
      </c>
      <c r="S9" s="415">
        <v>4</v>
      </c>
      <c r="T9" s="415">
        <f t="shared" si="4"/>
        <v>27</v>
      </c>
    </row>
    <row r="10" spans="1:20" ht="27" hidden="1" customHeight="1" outlineLevel="1">
      <c r="A10" s="416" t="s">
        <v>2004</v>
      </c>
      <c r="B10" s="413" t="s">
        <v>2005</v>
      </c>
      <c r="C10" s="414">
        <v>5008</v>
      </c>
      <c r="D10" s="414">
        <v>174</v>
      </c>
      <c r="E10" s="414">
        <v>374</v>
      </c>
      <c r="F10" s="414">
        <v>543</v>
      </c>
      <c r="G10" s="414">
        <v>155</v>
      </c>
      <c r="H10" s="414">
        <v>5026</v>
      </c>
      <c r="I10" s="414">
        <v>554</v>
      </c>
      <c r="J10" s="414">
        <v>17</v>
      </c>
      <c r="K10" s="414">
        <v>29</v>
      </c>
      <c r="L10" s="414">
        <v>52</v>
      </c>
      <c r="M10" s="414">
        <v>11</v>
      </c>
      <c r="N10" s="414">
        <v>377</v>
      </c>
      <c r="O10" s="415">
        <f t="shared" si="0"/>
        <v>11280</v>
      </c>
      <c r="P10" s="415">
        <f t="shared" si="1"/>
        <v>1040</v>
      </c>
      <c r="Q10" s="415">
        <f t="shared" si="3"/>
        <v>12320</v>
      </c>
      <c r="R10" s="415">
        <v>5</v>
      </c>
      <c r="S10" s="415">
        <v>0</v>
      </c>
      <c r="T10" s="415">
        <f t="shared" si="4"/>
        <v>5</v>
      </c>
    </row>
    <row r="11" spans="1:20" ht="27" hidden="1" customHeight="1" outlineLevel="1">
      <c r="A11" s="416" t="s">
        <v>2006</v>
      </c>
      <c r="B11" s="413" t="s">
        <v>2007</v>
      </c>
      <c r="C11" s="414">
        <v>1945</v>
      </c>
      <c r="D11" s="414">
        <v>65</v>
      </c>
      <c r="E11" s="414">
        <v>127</v>
      </c>
      <c r="F11" s="414">
        <v>181</v>
      </c>
      <c r="G11" s="414">
        <v>54</v>
      </c>
      <c r="H11" s="414">
        <v>1439</v>
      </c>
      <c r="I11" s="414">
        <v>280</v>
      </c>
      <c r="J11" s="414">
        <v>14</v>
      </c>
      <c r="K11" s="414">
        <v>12</v>
      </c>
      <c r="L11" s="414">
        <v>17</v>
      </c>
      <c r="M11" s="414">
        <v>8</v>
      </c>
      <c r="N11" s="414">
        <v>112</v>
      </c>
      <c r="O11" s="415">
        <f t="shared" si="0"/>
        <v>3811</v>
      </c>
      <c r="P11" s="415">
        <f t="shared" si="1"/>
        <v>443</v>
      </c>
      <c r="Q11" s="415">
        <f t="shared" si="3"/>
        <v>4254</v>
      </c>
      <c r="R11" s="415">
        <v>8</v>
      </c>
      <c r="S11" s="415">
        <v>0</v>
      </c>
      <c r="T11" s="415">
        <f t="shared" si="4"/>
        <v>8</v>
      </c>
    </row>
    <row r="12" spans="1:20" ht="25.5" collapsed="1">
      <c r="A12" s="417" t="s">
        <v>2008</v>
      </c>
      <c r="B12" s="60" t="s">
        <v>2009</v>
      </c>
      <c r="C12" s="55">
        <f>SUM(C13:C15)</f>
        <v>5584</v>
      </c>
      <c r="D12" s="55">
        <f t="shared" ref="D12:S12" si="5">SUM(D13:D15)</f>
        <v>74</v>
      </c>
      <c r="E12" s="55">
        <f t="shared" si="5"/>
        <v>93</v>
      </c>
      <c r="F12" s="55">
        <f t="shared" si="5"/>
        <v>141</v>
      </c>
      <c r="G12" s="61">
        <f t="shared" si="5"/>
        <v>73</v>
      </c>
      <c r="H12" s="61">
        <f t="shared" si="5"/>
        <v>10170</v>
      </c>
      <c r="I12" s="55">
        <f t="shared" si="5"/>
        <v>407</v>
      </c>
      <c r="J12" s="55">
        <f t="shared" si="5"/>
        <v>6</v>
      </c>
      <c r="K12" s="55">
        <f t="shared" si="5"/>
        <v>6</v>
      </c>
      <c r="L12" s="55">
        <f t="shared" si="5"/>
        <v>11</v>
      </c>
      <c r="M12" s="61">
        <f t="shared" si="5"/>
        <v>4</v>
      </c>
      <c r="N12" s="61">
        <f t="shared" si="5"/>
        <v>633</v>
      </c>
      <c r="O12" s="54">
        <f t="shared" si="0"/>
        <v>16135</v>
      </c>
      <c r="P12" s="54">
        <f t="shared" si="1"/>
        <v>1067</v>
      </c>
      <c r="Q12" s="54">
        <f t="shared" si="3"/>
        <v>17202</v>
      </c>
      <c r="R12" s="59">
        <f t="shared" si="5"/>
        <v>52</v>
      </c>
      <c r="S12" s="59">
        <f t="shared" si="5"/>
        <v>2</v>
      </c>
      <c r="T12" s="54">
        <f t="shared" si="4"/>
        <v>54</v>
      </c>
    </row>
    <row r="13" spans="1:20" ht="27" hidden="1" customHeight="1" outlineLevel="1">
      <c r="A13" s="416" t="s">
        <v>2010</v>
      </c>
      <c r="B13" s="413" t="s">
        <v>2011</v>
      </c>
      <c r="C13" s="414">
        <v>4343</v>
      </c>
      <c r="D13" s="414">
        <v>60</v>
      </c>
      <c r="E13" s="414">
        <v>76</v>
      </c>
      <c r="F13" s="414">
        <v>115</v>
      </c>
      <c r="G13" s="414">
        <v>63</v>
      </c>
      <c r="H13" s="414">
        <v>7989</v>
      </c>
      <c r="I13" s="414">
        <v>319</v>
      </c>
      <c r="J13" s="414">
        <v>3</v>
      </c>
      <c r="K13" s="414">
        <v>5</v>
      </c>
      <c r="L13" s="414">
        <v>7</v>
      </c>
      <c r="M13" s="414">
        <v>2</v>
      </c>
      <c r="N13" s="414">
        <v>507</v>
      </c>
      <c r="O13" s="415">
        <f t="shared" si="0"/>
        <v>12646</v>
      </c>
      <c r="P13" s="415">
        <f t="shared" si="1"/>
        <v>843</v>
      </c>
      <c r="Q13" s="415">
        <f t="shared" si="3"/>
        <v>13489</v>
      </c>
      <c r="R13" s="415">
        <v>29</v>
      </c>
      <c r="S13" s="415">
        <v>2</v>
      </c>
      <c r="T13" s="415">
        <f t="shared" si="4"/>
        <v>31</v>
      </c>
    </row>
    <row r="14" spans="1:20" ht="27" hidden="1" customHeight="1" outlineLevel="1">
      <c r="A14" s="416" t="s">
        <v>2012</v>
      </c>
      <c r="B14" s="413" t="s">
        <v>2013</v>
      </c>
      <c r="C14" s="414">
        <v>408</v>
      </c>
      <c r="D14" s="414">
        <v>7</v>
      </c>
      <c r="E14" s="414">
        <v>5</v>
      </c>
      <c r="F14" s="414">
        <v>6</v>
      </c>
      <c r="G14" s="414">
        <v>4</v>
      </c>
      <c r="H14" s="414">
        <v>809</v>
      </c>
      <c r="I14" s="414">
        <v>16</v>
      </c>
      <c r="J14" s="414">
        <v>1</v>
      </c>
      <c r="K14" s="414">
        <v>0</v>
      </c>
      <c r="L14" s="414">
        <v>1</v>
      </c>
      <c r="M14" s="414">
        <v>1</v>
      </c>
      <c r="N14" s="414">
        <v>30</v>
      </c>
      <c r="O14" s="415">
        <f t="shared" si="0"/>
        <v>1239</v>
      </c>
      <c r="P14" s="415">
        <f t="shared" si="1"/>
        <v>49</v>
      </c>
      <c r="Q14" s="415">
        <f t="shared" ref="Q14:Q52" si="6">+P14+O14</f>
        <v>1288</v>
      </c>
      <c r="R14" s="415">
        <v>6</v>
      </c>
      <c r="S14" s="415">
        <v>0</v>
      </c>
      <c r="T14" s="415">
        <f t="shared" si="4"/>
        <v>6</v>
      </c>
    </row>
    <row r="15" spans="1:20" ht="27" hidden="1" customHeight="1" outlineLevel="1">
      <c r="A15" s="416" t="s">
        <v>2014</v>
      </c>
      <c r="B15" s="413" t="s">
        <v>2015</v>
      </c>
      <c r="C15" s="414">
        <v>833</v>
      </c>
      <c r="D15" s="414">
        <v>7</v>
      </c>
      <c r="E15" s="414">
        <v>12</v>
      </c>
      <c r="F15" s="414">
        <v>20</v>
      </c>
      <c r="G15" s="414">
        <v>6</v>
      </c>
      <c r="H15" s="414">
        <v>1372</v>
      </c>
      <c r="I15" s="414">
        <v>72</v>
      </c>
      <c r="J15" s="414">
        <v>2</v>
      </c>
      <c r="K15" s="414">
        <v>1</v>
      </c>
      <c r="L15" s="414">
        <v>3</v>
      </c>
      <c r="M15" s="414">
        <v>1</v>
      </c>
      <c r="N15" s="414">
        <v>96</v>
      </c>
      <c r="O15" s="415">
        <f t="shared" si="0"/>
        <v>2250</v>
      </c>
      <c r="P15" s="415">
        <f t="shared" si="1"/>
        <v>175</v>
      </c>
      <c r="Q15" s="415">
        <f t="shared" si="6"/>
        <v>2425</v>
      </c>
      <c r="R15" s="415">
        <v>17</v>
      </c>
      <c r="S15" s="415">
        <v>0</v>
      </c>
      <c r="T15" s="415">
        <f t="shared" si="4"/>
        <v>17</v>
      </c>
    </row>
    <row r="16" spans="1:20" ht="25.5" collapsed="1">
      <c r="A16" s="417" t="s">
        <v>2016</v>
      </c>
      <c r="B16" s="60" t="s">
        <v>2017</v>
      </c>
      <c r="C16" s="55">
        <f t="shared" ref="C16:S16" si="7">SUM(C17:C19)</f>
        <v>12061</v>
      </c>
      <c r="D16" s="55">
        <f t="shared" si="7"/>
        <v>703</v>
      </c>
      <c r="E16" s="55">
        <f t="shared" si="7"/>
        <v>1304</v>
      </c>
      <c r="F16" s="55">
        <f t="shared" si="7"/>
        <v>1775</v>
      </c>
      <c r="G16" s="61">
        <f t="shared" si="7"/>
        <v>579</v>
      </c>
      <c r="H16" s="61">
        <f t="shared" si="7"/>
        <v>10720</v>
      </c>
      <c r="I16" s="55">
        <f t="shared" si="7"/>
        <v>2603</v>
      </c>
      <c r="J16" s="55">
        <f t="shared" si="7"/>
        <v>109</v>
      </c>
      <c r="K16" s="55">
        <f t="shared" si="7"/>
        <v>192</v>
      </c>
      <c r="L16" s="55">
        <f t="shared" si="7"/>
        <v>263</v>
      </c>
      <c r="M16" s="61">
        <f t="shared" si="7"/>
        <v>76</v>
      </c>
      <c r="N16" s="61">
        <f t="shared" si="7"/>
        <v>1186</v>
      </c>
      <c r="O16" s="54">
        <f t="shared" si="0"/>
        <v>27142</v>
      </c>
      <c r="P16" s="54">
        <f t="shared" si="1"/>
        <v>4429</v>
      </c>
      <c r="Q16" s="54">
        <f t="shared" si="6"/>
        <v>31571</v>
      </c>
      <c r="R16" s="54">
        <f t="shared" si="7"/>
        <v>4</v>
      </c>
      <c r="S16" s="54">
        <f t="shared" si="7"/>
        <v>1</v>
      </c>
      <c r="T16" s="54">
        <f t="shared" si="4"/>
        <v>5</v>
      </c>
    </row>
    <row r="17" spans="1:20" ht="27" hidden="1" customHeight="1" outlineLevel="1">
      <c r="A17" s="416" t="s">
        <v>2018</v>
      </c>
      <c r="B17" s="413" t="s">
        <v>2019</v>
      </c>
      <c r="C17" s="414">
        <v>589</v>
      </c>
      <c r="D17" s="414">
        <v>16</v>
      </c>
      <c r="E17" s="414">
        <v>23</v>
      </c>
      <c r="F17" s="414">
        <v>37</v>
      </c>
      <c r="G17" s="414">
        <v>23</v>
      </c>
      <c r="H17" s="414">
        <v>881</v>
      </c>
      <c r="I17" s="414">
        <v>62</v>
      </c>
      <c r="J17" s="414">
        <v>3</v>
      </c>
      <c r="K17" s="414">
        <v>2</v>
      </c>
      <c r="L17" s="414">
        <v>2</v>
      </c>
      <c r="M17" s="414">
        <v>3</v>
      </c>
      <c r="N17" s="414">
        <v>65</v>
      </c>
      <c r="O17" s="415">
        <f t="shared" si="0"/>
        <v>1569</v>
      </c>
      <c r="P17" s="415">
        <f t="shared" si="1"/>
        <v>137</v>
      </c>
      <c r="Q17" s="415">
        <f t="shared" si="6"/>
        <v>1706</v>
      </c>
      <c r="R17" s="415">
        <v>0</v>
      </c>
      <c r="S17" s="415">
        <v>0</v>
      </c>
      <c r="T17" s="415">
        <f t="shared" si="4"/>
        <v>0</v>
      </c>
    </row>
    <row r="18" spans="1:20" ht="27" hidden="1" customHeight="1" outlineLevel="1">
      <c r="A18" s="416" t="s">
        <v>2020</v>
      </c>
      <c r="B18" s="413" t="s">
        <v>2021</v>
      </c>
      <c r="C18" s="414">
        <v>10041</v>
      </c>
      <c r="D18" s="414">
        <v>621</v>
      </c>
      <c r="E18" s="414">
        <v>1159</v>
      </c>
      <c r="F18" s="414">
        <v>1519</v>
      </c>
      <c r="G18" s="414">
        <v>494</v>
      </c>
      <c r="H18" s="414">
        <v>8344</v>
      </c>
      <c r="I18" s="414">
        <v>2223</v>
      </c>
      <c r="J18" s="414">
        <v>94</v>
      </c>
      <c r="K18" s="414">
        <v>167</v>
      </c>
      <c r="L18" s="414">
        <v>221</v>
      </c>
      <c r="M18" s="414">
        <v>64</v>
      </c>
      <c r="N18" s="414">
        <v>935</v>
      </c>
      <c r="O18" s="415">
        <f t="shared" si="0"/>
        <v>22178</v>
      </c>
      <c r="P18" s="415">
        <f t="shared" si="1"/>
        <v>3704</v>
      </c>
      <c r="Q18" s="415">
        <f t="shared" si="6"/>
        <v>25882</v>
      </c>
      <c r="R18" s="415">
        <v>3</v>
      </c>
      <c r="S18" s="415">
        <v>1</v>
      </c>
      <c r="T18" s="415">
        <f t="shared" si="4"/>
        <v>4</v>
      </c>
    </row>
    <row r="19" spans="1:20" ht="27" hidden="1" customHeight="1" outlineLevel="1">
      <c r="A19" s="416" t="s">
        <v>2022</v>
      </c>
      <c r="B19" s="413" t="s">
        <v>2023</v>
      </c>
      <c r="C19" s="414">
        <v>1431</v>
      </c>
      <c r="D19" s="414">
        <v>66</v>
      </c>
      <c r="E19" s="414">
        <v>122</v>
      </c>
      <c r="F19" s="414">
        <v>219</v>
      </c>
      <c r="G19" s="414">
        <v>62</v>
      </c>
      <c r="H19" s="414">
        <v>1495</v>
      </c>
      <c r="I19" s="414">
        <v>318</v>
      </c>
      <c r="J19" s="414">
        <v>12</v>
      </c>
      <c r="K19" s="414">
        <v>23</v>
      </c>
      <c r="L19" s="414">
        <v>40</v>
      </c>
      <c r="M19" s="414">
        <v>9</v>
      </c>
      <c r="N19" s="414">
        <v>186</v>
      </c>
      <c r="O19" s="415">
        <f t="shared" si="0"/>
        <v>3395</v>
      </c>
      <c r="P19" s="415">
        <f t="shared" si="1"/>
        <v>588</v>
      </c>
      <c r="Q19" s="415">
        <f t="shared" si="6"/>
        <v>3983</v>
      </c>
      <c r="R19" s="415">
        <v>1</v>
      </c>
      <c r="S19" s="415">
        <v>0</v>
      </c>
      <c r="T19" s="415">
        <f t="shared" si="4"/>
        <v>1</v>
      </c>
    </row>
    <row r="20" spans="1:20" ht="38.25" collapsed="1">
      <c r="A20" s="417" t="s">
        <v>2024</v>
      </c>
      <c r="B20" s="60" t="s">
        <v>2025</v>
      </c>
      <c r="C20" s="55">
        <v>176</v>
      </c>
      <c r="D20" s="55">
        <v>2</v>
      </c>
      <c r="E20" s="55">
        <v>1</v>
      </c>
      <c r="F20" s="55">
        <v>2</v>
      </c>
      <c r="G20" s="61">
        <v>0</v>
      </c>
      <c r="H20" s="61">
        <v>349</v>
      </c>
      <c r="I20" s="55">
        <v>13</v>
      </c>
      <c r="J20" s="55">
        <v>0</v>
      </c>
      <c r="K20" s="55">
        <v>0</v>
      </c>
      <c r="L20" s="55">
        <v>0</v>
      </c>
      <c r="M20" s="61">
        <v>0</v>
      </c>
      <c r="N20" s="61">
        <v>27</v>
      </c>
      <c r="O20" s="54">
        <f t="shared" si="0"/>
        <v>530</v>
      </c>
      <c r="P20" s="54">
        <f t="shared" si="1"/>
        <v>40</v>
      </c>
      <c r="Q20" s="54">
        <f t="shared" si="6"/>
        <v>570</v>
      </c>
      <c r="R20" s="54">
        <v>15</v>
      </c>
      <c r="S20" s="54">
        <v>1</v>
      </c>
      <c r="T20" s="54">
        <f t="shared" si="4"/>
        <v>16</v>
      </c>
    </row>
    <row r="21" spans="1:20" ht="25.5" collapsed="1">
      <c r="A21" s="417" t="s">
        <v>2026</v>
      </c>
      <c r="B21" s="60" t="s">
        <v>2027</v>
      </c>
      <c r="C21" s="55">
        <f t="shared" ref="C21:S21" si="8">SUM(C22:C24)</f>
        <v>568</v>
      </c>
      <c r="D21" s="55">
        <f t="shared" si="8"/>
        <v>8</v>
      </c>
      <c r="E21" s="55">
        <f t="shared" si="8"/>
        <v>9</v>
      </c>
      <c r="F21" s="55">
        <f t="shared" si="8"/>
        <v>21</v>
      </c>
      <c r="G21" s="61">
        <f t="shared" si="8"/>
        <v>4</v>
      </c>
      <c r="H21" s="61">
        <f t="shared" si="8"/>
        <v>219</v>
      </c>
      <c r="I21" s="55">
        <f t="shared" si="8"/>
        <v>52</v>
      </c>
      <c r="J21" s="55">
        <f t="shared" si="8"/>
        <v>2</v>
      </c>
      <c r="K21" s="55">
        <f t="shared" si="8"/>
        <v>1</v>
      </c>
      <c r="L21" s="55">
        <f t="shared" si="8"/>
        <v>2</v>
      </c>
      <c r="M21" s="61">
        <f t="shared" si="8"/>
        <v>0</v>
      </c>
      <c r="N21" s="61">
        <f t="shared" si="8"/>
        <v>9</v>
      </c>
      <c r="O21" s="54">
        <f t="shared" si="0"/>
        <v>829</v>
      </c>
      <c r="P21" s="54">
        <f t="shared" si="1"/>
        <v>66</v>
      </c>
      <c r="Q21" s="54">
        <f t="shared" si="6"/>
        <v>895</v>
      </c>
      <c r="R21" s="54">
        <f t="shared" si="8"/>
        <v>191</v>
      </c>
      <c r="S21" s="54">
        <f t="shared" si="8"/>
        <v>3</v>
      </c>
      <c r="T21" s="54">
        <f t="shared" si="4"/>
        <v>194</v>
      </c>
    </row>
    <row r="22" spans="1:20" ht="27" hidden="1" customHeight="1" outlineLevel="1">
      <c r="A22" s="416" t="s">
        <v>2028</v>
      </c>
      <c r="B22" s="413" t="s">
        <v>2029</v>
      </c>
      <c r="C22" s="414">
        <v>378</v>
      </c>
      <c r="D22" s="414">
        <v>6</v>
      </c>
      <c r="E22" s="414">
        <v>6</v>
      </c>
      <c r="F22" s="414">
        <v>16</v>
      </c>
      <c r="G22" s="414">
        <v>4</v>
      </c>
      <c r="H22" s="414">
        <v>144</v>
      </c>
      <c r="I22" s="414">
        <v>23</v>
      </c>
      <c r="J22" s="414">
        <v>2</v>
      </c>
      <c r="K22" s="414">
        <v>1</v>
      </c>
      <c r="L22" s="414">
        <v>2</v>
      </c>
      <c r="M22" s="414">
        <v>0</v>
      </c>
      <c r="N22" s="414">
        <v>8</v>
      </c>
      <c r="O22" s="415">
        <f t="shared" si="0"/>
        <v>554</v>
      </c>
      <c r="P22" s="415">
        <f t="shared" si="1"/>
        <v>36</v>
      </c>
      <c r="Q22" s="415">
        <f t="shared" si="6"/>
        <v>590</v>
      </c>
      <c r="R22" s="415">
        <v>121</v>
      </c>
      <c r="S22" s="415">
        <v>1</v>
      </c>
      <c r="T22" s="415">
        <f t="shared" si="4"/>
        <v>122</v>
      </c>
    </row>
    <row r="23" spans="1:20" ht="27" hidden="1" customHeight="1" outlineLevel="1">
      <c r="A23" s="416" t="s">
        <v>2030</v>
      </c>
      <c r="B23" s="413" t="s">
        <v>2031</v>
      </c>
      <c r="C23" s="414">
        <v>70</v>
      </c>
      <c r="D23" s="414">
        <v>1</v>
      </c>
      <c r="E23" s="414"/>
      <c r="F23" s="414">
        <v>2</v>
      </c>
      <c r="G23" s="414">
        <v>0</v>
      </c>
      <c r="H23" s="414">
        <v>32</v>
      </c>
      <c r="I23" s="414">
        <v>6</v>
      </c>
      <c r="J23" s="414">
        <v>0</v>
      </c>
      <c r="K23" s="414">
        <v>0</v>
      </c>
      <c r="L23" s="414">
        <v>0</v>
      </c>
      <c r="M23" s="414">
        <v>0</v>
      </c>
      <c r="N23" s="414">
        <v>1</v>
      </c>
      <c r="O23" s="415">
        <f t="shared" si="0"/>
        <v>105</v>
      </c>
      <c r="P23" s="415">
        <f t="shared" si="1"/>
        <v>7</v>
      </c>
      <c r="Q23" s="415">
        <f t="shared" si="6"/>
        <v>112</v>
      </c>
      <c r="R23" s="415">
        <v>30</v>
      </c>
      <c r="S23" s="415">
        <v>0</v>
      </c>
      <c r="T23" s="415">
        <f t="shared" si="4"/>
        <v>30</v>
      </c>
    </row>
    <row r="24" spans="1:20" ht="27" hidden="1" customHeight="1" outlineLevel="1">
      <c r="A24" s="416" t="s">
        <v>2032</v>
      </c>
      <c r="B24" s="413" t="s">
        <v>2033</v>
      </c>
      <c r="C24" s="414">
        <v>120</v>
      </c>
      <c r="D24" s="414">
        <v>1</v>
      </c>
      <c r="E24" s="414">
        <v>3</v>
      </c>
      <c r="F24" s="414">
        <v>3</v>
      </c>
      <c r="G24" s="414">
        <v>0</v>
      </c>
      <c r="H24" s="414">
        <v>43</v>
      </c>
      <c r="I24" s="414">
        <v>23</v>
      </c>
      <c r="J24" s="414">
        <v>0</v>
      </c>
      <c r="K24" s="414">
        <v>0</v>
      </c>
      <c r="L24" s="414">
        <v>0</v>
      </c>
      <c r="M24" s="414">
        <v>0</v>
      </c>
      <c r="N24" s="414">
        <v>0</v>
      </c>
      <c r="O24" s="415">
        <f t="shared" si="0"/>
        <v>170</v>
      </c>
      <c r="P24" s="415">
        <f t="shared" si="1"/>
        <v>23</v>
      </c>
      <c r="Q24" s="415">
        <f t="shared" si="6"/>
        <v>193</v>
      </c>
      <c r="R24" s="415">
        <v>40</v>
      </c>
      <c r="S24" s="415">
        <v>2</v>
      </c>
      <c r="T24" s="415">
        <f t="shared" si="4"/>
        <v>42</v>
      </c>
    </row>
    <row r="25" spans="1:20" ht="27.95" customHeight="1" collapsed="1">
      <c r="A25" s="417" t="s">
        <v>2034</v>
      </c>
      <c r="B25" s="60" t="s">
        <v>2035</v>
      </c>
      <c r="C25" s="55">
        <f t="shared" ref="C25:S25" si="9">SUM(C26:C29)</f>
        <v>2167</v>
      </c>
      <c r="D25" s="55">
        <f t="shared" si="9"/>
        <v>78</v>
      </c>
      <c r="E25" s="55">
        <f t="shared" si="9"/>
        <v>148</v>
      </c>
      <c r="F25" s="55">
        <f t="shared" si="9"/>
        <v>221</v>
      </c>
      <c r="G25" s="61">
        <f t="shared" si="9"/>
        <v>73</v>
      </c>
      <c r="H25" s="61">
        <f t="shared" si="9"/>
        <v>1883</v>
      </c>
      <c r="I25" s="55">
        <f t="shared" si="9"/>
        <v>732</v>
      </c>
      <c r="J25" s="55">
        <f t="shared" si="9"/>
        <v>22</v>
      </c>
      <c r="K25" s="55">
        <f t="shared" si="9"/>
        <v>26</v>
      </c>
      <c r="L25" s="55">
        <f t="shared" si="9"/>
        <v>51</v>
      </c>
      <c r="M25" s="61">
        <f t="shared" si="9"/>
        <v>6</v>
      </c>
      <c r="N25" s="61">
        <f t="shared" si="9"/>
        <v>219</v>
      </c>
      <c r="O25" s="54">
        <f t="shared" si="0"/>
        <v>4570</v>
      </c>
      <c r="P25" s="54">
        <f t="shared" si="1"/>
        <v>1056</v>
      </c>
      <c r="Q25" s="54">
        <f t="shared" si="6"/>
        <v>5626</v>
      </c>
      <c r="R25" s="54">
        <f t="shared" si="9"/>
        <v>17</v>
      </c>
      <c r="S25" s="54">
        <f t="shared" si="9"/>
        <v>5</v>
      </c>
      <c r="T25" s="54">
        <f t="shared" si="4"/>
        <v>22</v>
      </c>
    </row>
    <row r="26" spans="1:20" ht="27" hidden="1" customHeight="1" outlineLevel="1">
      <c r="A26" s="416" t="s">
        <v>2036</v>
      </c>
      <c r="B26" s="413" t="s">
        <v>2037</v>
      </c>
      <c r="C26" s="414">
        <v>1012</v>
      </c>
      <c r="D26" s="414">
        <v>40</v>
      </c>
      <c r="E26" s="414">
        <v>66</v>
      </c>
      <c r="F26" s="414">
        <v>93</v>
      </c>
      <c r="G26" s="414">
        <v>35</v>
      </c>
      <c r="H26" s="414">
        <v>875</v>
      </c>
      <c r="I26" s="414">
        <v>413</v>
      </c>
      <c r="J26" s="414">
        <v>13</v>
      </c>
      <c r="K26" s="414">
        <v>19</v>
      </c>
      <c r="L26" s="414">
        <v>28</v>
      </c>
      <c r="M26" s="414">
        <v>3</v>
      </c>
      <c r="N26" s="414">
        <v>108</v>
      </c>
      <c r="O26" s="415">
        <f t="shared" si="0"/>
        <v>2121</v>
      </c>
      <c r="P26" s="415">
        <f t="shared" si="1"/>
        <v>584</v>
      </c>
      <c r="Q26" s="415">
        <f t="shared" si="6"/>
        <v>2705</v>
      </c>
      <c r="R26" s="415">
        <v>8</v>
      </c>
      <c r="S26" s="415">
        <v>1</v>
      </c>
      <c r="T26" s="415">
        <f t="shared" si="4"/>
        <v>9</v>
      </c>
    </row>
    <row r="27" spans="1:20" ht="27" hidden="1" customHeight="1" outlineLevel="1">
      <c r="A27" s="416" t="s">
        <v>2038</v>
      </c>
      <c r="B27" s="413" t="s">
        <v>2039</v>
      </c>
      <c r="C27" s="414">
        <v>266</v>
      </c>
      <c r="D27" s="414">
        <v>12</v>
      </c>
      <c r="E27" s="414">
        <v>25</v>
      </c>
      <c r="F27" s="414">
        <v>36</v>
      </c>
      <c r="G27" s="414">
        <v>5</v>
      </c>
      <c r="H27" s="414">
        <v>235</v>
      </c>
      <c r="I27" s="414">
        <v>36</v>
      </c>
      <c r="J27" s="414">
        <v>0</v>
      </c>
      <c r="K27" s="414">
        <v>1</v>
      </c>
      <c r="L27" s="414">
        <v>3</v>
      </c>
      <c r="M27" s="414">
        <v>0</v>
      </c>
      <c r="N27" s="414">
        <v>20</v>
      </c>
      <c r="O27" s="415">
        <f t="shared" si="0"/>
        <v>579</v>
      </c>
      <c r="P27" s="415">
        <f t="shared" si="1"/>
        <v>60</v>
      </c>
      <c r="Q27" s="415">
        <f t="shared" si="6"/>
        <v>639</v>
      </c>
      <c r="R27" s="415">
        <v>3</v>
      </c>
      <c r="S27" s="415">
        <v>0</v>
      </c>
      <c r="T27" s="415">
        <f t="shared" si="4"/>
        <v>3</v>
      </c>
    </row>
    <row r="28" spans="1:20" ht="27" hidden="1" customHeight="1" outlineLevel="1">
      <c r="A28" s="416" t="s">
        <v>2040</v>
      </c>
      <c r="B28" s="413" t="s">
        <v>2041</v>
      </c>
      <c r="C28" s="414">
        <v>3</v>
      </c>
      <c r="D28" s="414"/>
      <c r="E28" s="414"/>
      <c r="F28" s="414">
        <v>0</v>
      </c>
      <c r="G28" s="414">
        <v>0</v>
      </c>
      <c r="H28" s="414">
        <v>2</v>
      </c>
      <c r="I28" s="414">
        <v>1</v>
      </c>
      <c r="J28" s="414">
        <v>0</v>
      </c>
      <c r="K28" s="414">
        <v>0</v>
      </c>
      <c r="L28" s="414">
        <v>0</v>
      </c>
      <c r="M28" s="414">
        <v>0</v>
      </c>
      <c r="N28" s="414">
        <v>0</v>
      </c>
      <c r="O28" s="415">
        <f t="shared" si="0"/>
        <v>5</v>
      </c>
      <c r="P28" s="415">
        <f t="shared" si="1"/>
        <v>1</v>
      </c>
      <c r="Q28" s="415">
        <f t="shared" si="6"/>
        <v>6</v>
      </c>
      <c r="R28" s="415">
        <v>0</v>
      </c>
      <c r="S28" s="415">
        <v>0</v>
      </c>
      <c r="T28" s="415">
        <f t="shared" si="4"/>
        <v>0</v>
      </c>
    </row>
    <row r="29" spans="1:20" ht="38.25" hidden="1" outlineLevel="1">
      <c r="A29" s="416" t="s">
        <v>2042</v>
      </c>
      <c r="B29" s="413" t="s">
        <v>2043</v>
      </c>
      <c r="C29" s="414">
        <v>886</v>
      </c>
      <c r="D29" s="414">
        <v>26</v>
      </c>
      <c r="E29" s="414">
        <v>57</v>
      </c>
      <c r="F29" s="414">
        <v>92</v>
      </c>
      <c r="G29" s="414">
        <v>33</v>
      </c>
      <c r="H29" s="414">
        <v>771</v>
      </c>
      <c r="I29" s="414">
        <v>282</v>
      </c>
      <c r="J29" s="414">
        <v>9</v>
      </c>
      <c r="K29" s="414">
        <v>6</v>
      </c>
      <c r="L29" s="414">
        <v>20</v>
      </c>
      <c r="M29" s="414">
        <v>3</v>
      </c>
      <c r="N29" s="414">
        <v>91</v>
      </c>
      <c r="O29" s="415">
        <f t="shared" si="0"/>
        <v>1865</v>
      </c>
      <c r="P29" s="415">
        <f t="shared" si="1"/>
        <v>411</v>
      </c>
      <c r="Q29" s="415">
        <f t="shared" si="6"/>
        <v>2276</v>
      </c>
      <c r="R29" s="415">
        <v>6</v>
      </c>
      <c r="S29" s="415">
        <v>4</v>
      </c>
      <c r="T29" s="415">
        <f t="shared" si="4"/>
        <v>10</v>
      </c>
    </row>
    <row r="30" spans="1:20" ht="25.5" collapsed="1">
      <c r="A30" s="417" t="s">
        <v>2044</v>
      </c>
      <c r="B30" s="60" t="s">
        <v>2045</v>
      </c>
      <c r="C30" s="55">
        <f t="shared" ref="C30:S30" si="10">SUM(C31:C33)</f>
        <v>2639</v>
      </c>
      <c r="D30" s="55">
        <f t="shared" si="10"/>
        <v>105</v>
      </c>
      <c r="E30" s="55">
        <f t="shared" si="10"/>
        <v>175</v>
      </c>
      <c r="F30" s="55">
        <f t="shared" si="10"/>
        <v>100</v>
      </c>
      <c r="G30" s="61">
        <f t="shared" si="10"/>
        <v>25</v>
      </c>
      <c r="H30" s="61">
        <f t="shared" si="10"/>
        <v>142</v>
      </c>
      <c r="I30" s="55">
        <f t="shared" si="10"/>
        <v>715</v>
      </c>
      <c r="J30" s="55">
        <f t="shared" si="10"/>
        <v>30</v>
      </c>
      <c r="K30" s="55">
        <f t="shared" si="10"/>
        <v>91</v>
      </c>
      <c r="L30" s="55">
        <f t="shared" si="10"/>
        <v>20</v>
      </c>
      <c r="M30" s="61">
        <f t="shared" si="10"/>
        <v>14</v>
      </c>
      <c r="N30" s="61">
        <f t="shared" si="10"/>
        <v>19</v>
      </c>
      <c r="O30" s="54">
        <f t="shared" si="0"/>
        <v>3186</v>
      </c>
      <c r="P30" s="54">
        <f t="shared" si="1"/>
        <v>889</v>
      </c>
      <c r="Q30" s="54">
        <f t="shared" si="6"/>
        <v>4075</v>
      </c>
      <c r="R30" s="54">
        <f t="shared" si="10"/>
        <v>302</v>
      </c>
      <c r="S30" s="54">
        <f t="shared" si="10"/>
        <v>2</v>
      </c>
      <c r="T30" s="54">
        <f t="shared" si="4"/>
        <v>304</v>
      </c>
    </row>
    <row r="31" spans="1:20" ht="27" hidden="1" customHeight="1" outlineLevel="1">
      <c r="A31" s="416" t="s">
        <v>2046</v>
      </c>
      <c r="B31" s="413" t="s">
        <v>2047</v>
      </c>
      <c r="C31" s="414">
        <v>1009</v>
      </c>
      <c r="D31" s="414">
        <v>61</v>
      </c>
      <c r="E31" s="414">
        <v>37</v>
      </c>
      <c r="F31" s="414">
        <v>50</v>
      </c>
      <c r="G31" s="414">
        <v>11</v>
      </c>
      <c r="H31" s="414">
        <v>70</v>
      </c>
      <c r="I31" s="414">
        <v>132</v>
      </c>
      <c r="J31" s="414">
        <v>9</v>
      </c>
      <c r="K31" s="414">
        <v>13</v>
      </c>
      <c r="L31" s="414">
        <v>1</v>
      </c>
      <c r="M31" s="414">
        <v>2</v>
      </c>
      <c r="N31" s="414">
        <v>1</v>
      </c>
      <c r="O31" s="415">
        <f t="shared" si="0"/>
        <v>1238</v>
      </c>
      <c r="P31" s="415">
        <f t="shared" si="1"/>
        <v>158</v>
      </c>
      <c r="Q31" s="415">
        <f t="shared" si="6"/>
        <v>1396</v>
      </c>
      <c r="R31" s="415">
        <v>3</v>
      </c>
      <c r="S31" s="415">
        <v>0</v>
      </c>
      <c r="T31" s="415">
        <f t="shared" si="4"/>
        <v>3</v>
      </c>
    </row>
    <row r="32" spans="1:20" ht="27" hidden="1" customHeight="1" outlineLevel="1">
      <c r="A32" s="416" t="s">
        <v>2048</v>
      </c>
      <c r="B32" s="413" t="s">
        <v>2049</v>
      </c>
      <c r="C32" s="414">
        <v>53</v>
      </c>
      <c r="D32" s="414">
        <v>3</v>
      </c>
      <c r="E32" s="414">
        <v>1</v>
      </c>
      <c r="F32" s="414">
        <v>4</v>
      </c>
      <c r="G32" s="414">
        <v>0</v>
      </c>
      <c r="H32" s="414">
        <v>7</v>
      </c>
      <c r="I32" s="414">
        <v>14</v>
      </c>
      <c r="J32" s="414">
        <v>1</v>
      </c>
      <c r="K32" s="414">
        <v>3</v>
      </c>
      <c r="L32" s="414">
        <v>1</v>
      </c>
      <c r="M32" s="414">
        <v>0</v>
      </c>
      <c r="N32" s="414">
        <v>0</v>
      </c>
      <c r="O32" s="415">
        <f t="shared" si="0"/>
        <v>68</v>
      </c>
      <c r="P32" s="415">
        <f t="shared" si="1"/>
        <v>19</v>
      </c>
      <c r="Q32" s="415">
        <f t="shared" si="6"/>
        <v>87</v>
      </c>
      <c r="R32" s="415">
        <v>1</v>
      </c>
      <c r="S32" s="415">
        <v>0</v>
      </c>
      <c r="T32" s="415">
        <f t="shared" si="4"/>
        <v>1</v>
      </c>
    </row>
    <row r="33" spans="1:20" ht="27" hidden="1" customHeight="1" outlineLevel="1">
      <c r="A33" s="416" t="s">
        <v>2050</v>
      </c>
      <c r="B33" s="413" t="s">
        <v>2051</v>
      </c>
      <c r="C33" s="414">
        <v>1577</v>
      </c>
      <c r="D33" s="414">
        <v>41</v>
      </c>
      <c r="E33" s="414">
        <v>137</v>
      </c>
      <c r="F33" s="414">
        <v>46</v>
      </c>
      <c r="G33" s="414">
        <v>14</v>
      </c>
      <c r="H33" s="414">
        <v>65</v>
      </c>
      <c r="I33" s="414">
        <v>569</v>
      </c>
      <c r="J33" s="414">
        <v>20</v>
      </c>
      <c r="K33" s="414">
        <v>75</v>
      </c>
      <c r="L33" s="414">
        <v>18</v>
      </c>
      <c r="M33" s="414">
        <v>12</v>
      </c>
      <c r="N33" s="414">
        <v>18</v>
      </c>
      <c r="O33" s="415">
        <f t="shared" si="0"/>
        <v>1880</v>
      </c>
      <c r="P33" s="415">
        <f t="shared" si="1"/>
        <v>712</v>
      </c>
      <c r="Q33" s="415">
        <f t="shared" si="6"/>
        <v>2592</v>
      </c>
      <c r="R33" s="415">
        <v>298</v>
      </c>
      <c r="S33" s="415">
        <v>2</v>
      </c>
      <c r="T33" s="415">
        <f t="shared" si="4"/>
        <v>300</v>
      </c>
    </row>
    <row r="34" spans="1:20" ht="25.5" collapsed="1">
      <c r="A34" s="417" t="s">
        <v>2052</v>
      </c>
      <c r="B34" s="60" t="s">
        <v>2053</v>
      </c>
      <c r="C34" s="55">
        <f t="shared" ref="C34:S34" si="11">SUM(C35:C37)</f>
        <v>33</v>
      </c>
      <c r="D34" s="55">
        <f t="shared" si="11"/>
        <v>1</v>
      </c>
      <c r="E34" s="55">
        <f t="shared" si="11"/>
        <v>0</v>
      </c>
      <c r="F34" s="55">
        <f t="shared" si="11"/>
        <v>0</v>
      </c>
      <c r="G34" s="61">
        <f t="shared" si="11"/>
        <v>0</v>
      </c>
      <c r="H34" s="61">
        <f t="shared" si="11"/>
        <v>2</v>
      </c>
      <c r="I34" s="55">
        <f t="shared" si="11"/>
        <v>4</v>
      </c>
      <c r="J34" s="55">
        <f t="shared" si="11"/>
        <v>1</v>
      </c>
      <c r="K34" s="55">
        <f t="shared" si="11"/>
        <v>0</v>
      </c>
      <c r="L34" s="55">
        <f t="shared" si="11"/>
        <v>0</v>
      </c>
      <c r="M34" s="61">
        <f t="shared" si="11"/>
        <v>0</v>
      </c>
      <c r="N34" s="61">
        <f t="shared" si="11"/>
        <v>0</v>
      </c>
      <c r="O34" s="54">
        <f t="shared" si="0"/>
        <v>36</v>
      </c>
      <c r="P34" s="54">
        <f t="shared" si="1"/>
        <v>5</v>
      </c>
      <c r="Q34" s="54">
        <f t="shared" si="6"/>
        <v>41</v>
      </c>
      <c r="R34" s="54">
        <f t="shared" si="11"/>
        <v>16</v>
      </c>
      <c r="S34" s="54">
        <f t="shared" si="11"/>
        <v>1</v>
      </c>
      <c r="T34" s="54">
        <f t="shared" si="4"/>
        <v>17</v>
      </c>
    </row>
    <row r="35" spans="1:20" ht="27" hidden="1" customHeight="1" outlineLevel="1">
      <c r="A35" s="416" t="s">
        <v>2054</v>
      </c>
      <c r="B35" s="413" t="s">
        <v>2055</v>
      </c>
      <c r="C35" s="414">
        <v>15</v>
      </c>
      <c r="D35" s="414"/>
      <c r="E35" s="414"/>
      <c r="F35" s="414">
        <v>0</v>
      </c>
      <c r="G35" s="414">
        <v>0</v>
      </c>
      <c r="H35" s="414">
        <v>2</v>
      </c>
      <c r="I35" s="414">
        <v>3</v>
      </c>
      <c r="J35" s="414">
        <v>1</v>
      </c>
      <c r="K35" s="414">
        <v>0</v>
      </c>
      <c r="L35" s="414">
        <v>0</v>
      </c>
      <c r="M35" s="414">
        <v>0</v>
      </c>
      <c r="N35" s="414">
        <v>0</v>
      </c>
      <c r="O35" s="415">
        <f t="shared" si="0"/>
        <v>17</v>
      </c>
      <c r="P35" s="415">
        <f t="shared" si="1"/>
        <v>4</v>
      </c>
      <c r="Q35" s="415">
        <f t="shared" si="6"/>
        <v>21</v>
      </c>
      <c r="R35" s="415">
        <v>3</v>
      </c>
      <c r="S35" s="415">
        <v>0</v>
      </c>
      <c r="T35" s="415">
        <f t="shared" si="4"/>
        <v>3</v>
      </c>
    </row>
    <row r="36" spans="1:20" ht="27" hidden="1" customHeight="1" outlineLevel="1">
      <c r="A36" s="416" t="s">
        <v>2056</v>
      </c>
      <c r="B36" s="413" t="s">
        <v>2057</v>
      </c>
      <c r="C36" s="414">
        <v>4</v>
      </c>
      <c r="D36" s="414"/>
      <c r="E36" s="414"/>
      <c r="F36" s="414">
        <v>0</v>
      </c>
      <c r="G36" s="414">
        <v>0</v>
      </c>
      <c r="H36" s="414">
        <v>0</v>
      </c>
      <c r="I36" s="414">
        <v>0</v>
      </c>
      <c r="J36" s="414">
        <v>0</v>
      </c>
      <c r="K36" s="414">
        <v>0</v>
      </c>
      <c r="L36" s="414">
        <v>0</v>
      </c>
      <c r="M36" s="414">
        <v>0</v>
      </c>
      <c r="N36" s="414">
        <v>0</v>
      </c>
      <c r="O36" s="415">
        <f t="shared" si="0"/>
        <v>4</v>
      </c>
      <c r="P36" s="415">
        <f t="shared" si="1"/>
        <v>0</v>
      </c>
      <c r="Q36" s="415">
        <f t="shared" si="6"/>
        <v>4</v>
      </c>
      <c r="R36" s="415">
        <v>2</v>
      </c>
      <c r="S36" s="415">
        <v>0</v>
      </c>
      <c r="T36" s="415">
        <f t="shared" si="4"/>
        <v>2</v>
      </c>
    </row>
    <row r="37" spans="1:20" ht="27" hidden="1" customHeight="1" outlineLevel="1">
      <c r="A37" s="416" t="s">
        <v>2058</v>
      </c>
      <c r="B37" s="413" t="s">
        <v>2059</v>
      </c>
      <c r="C37" s="414">
        <v>14</v>
      </c>
      <c r="D37" s="414">
        <v>1</v>
      </c>
      <c r="E37" s="414"/>
      <c r="F37" s="414">
        <v>0</v>
      </c>
      <c r="G37" s="414">
        <v>0</v>
      </c>
      <c r="H37" s="414">
        <v>0</v>
      </c>
      <c r="I37" s="414">
        <v>1</v>
      </c>
      <c r="J37" s="414">
        <v>0</v>
      </c>
      <c r="K37" s="414">
        <v>0</v>
      </c>
      <c r="L37" s="414">
        <v>0</v>
      </c>
      <c r="M37" s="414">
        <v>0</v>
      </c>
      <c r="N37" s="414">
        <v>0</v>
      </c>
      <c r="O37" s="415">
        <f t="shared" si="0"/>
        <v>15</v>
      </c>
      <c r="P37" s="415">
        <f t="shared" si="1"/>
        <v>1</v>
      </c>
      <c r="Q37" s="415">
        <f t="shared" si="6"/>
        <v>16</v>
      </c>
      <c r="R37" s="415">
        <v>11</v>
      </c>
      <c r="S37" s="415">
        <v>1</v>
      </c>
      <c r="T37" s="415">
        <f t="shared" si="4"/>
        <v>12</v>
      </c>
    </row>
    <row r="38" spans="1:20" ht="25.5" collapsed="1">
      <c r="A38" s="417" t="s">
        <v>2060</v>
      </c>
      <c r="B38" s="60" t="s">
        <v>2061</v>
      </c>
      <c r="C38" s="55">
        <f t="shared" ref="C38:S38" si="12">SUM(C39:C41)</f>
        <v>70</v>
      </c>
      <c r="D38" s="55">
        <f t="shared" si="12"/>
        <v>4</v>
      </c>
      <c r="E38" s="55">
        <f t="shared" si="12"/>
        <v>6</v>
      </c>
      <c r="F38" s="55">
        <f t="shared" si="12"/>
        <v>11</v>
      </c>
      <c r="G38" s="61">
        <f t="shared" si="12"/>
        <v>4</v>
      </c>
      <c r="H38" s="61">
        <f t="shared" si="12"/>
        <v>30</v>
      </c>
      <c r="I38" s="55">
        <f t="shared" si="12"/>
        <v>12</v>
      </c>
      <c r="J38" s="55">
        <f t="shared" si="12"/>
        <v>1</v>
      </c>
      <c r="K38" s="55">
        <f t="shared" si="12"/>
        <v>0</v>
      </c>
      <c r="L38" s="55">
        <f t="shared" si="12"/>
        <v>2</v>
      </c>
      <c r="M38" s="61">
        <f t="shared" si="12"/>
        <v>0</v>
      </c>
      <c r="N38" s="61">
        <f t="shared" si="12"/>
        <v>4</v>
      </c>
      <c r="O38" s="54">
        <f t="shared" si="0"/>
        <v>125</v>
      </c>
      <c r="P38" s="54">
        <f t="shared" si="1"/>
        <v>19</v>
      </c>
      <c r="Q38" s="54">
        <f t="shared" si="6"/>
        <v>144</v>
      </c>
      <c r="R38" s="59">
        <f t="shared" si="12"/>
        <v>2</v>
      </c>
      <c r="S38" s="59">
        <f t="shared" si="12"/>
        <v>0</v>
      </c>
      <c r="T38" s="54">
        <f t="shared" si="4"/>
        <v>2</v>
      </c>
    </row>
    <row r="39" spans="1:20" ht="27" hidden="1" customHeight="1" outlineLevel="1">
      <c r="A39" s="416" t="s">
        <v>2062</v>
      </c>
      <c r="B39" s="413" t="s">
        <v>2063</v>
      </c>
      <c r="C39" s="414">
        <v>10</v>
      </c>
      <c r="D39" s="414"/>
      <c r="E39" s="414"/>
      <c r="F39" s="414">
        <v>0</v>
      </c>
      <c r="G39" s="414">
        <v>0</v>
      </c>
      <c r="H39" s="414">
        <v>2</v>
      </c>
      <c r="I39" s="414">
        <v>0</v>
      </c>
      <c r="J39" s="414">
        <v>0</v>
      </c>
      <c r="K39" s="414">
        <v>0</v>
      </c>
      <c r="L39" s="414">
        <v>0</v>
      </c>
      <c r="M39" s="414">
        <v>0</v>
      </c>
      <c r="N39" s="414">
        <v>1</v>
      </c>
      <c r="O39" s="415">
        <f t="shared" si="0"/>
        <v>12</v>
      </c>
      <c r="P39" s="415">
        <f t="shared" si="1"/>
        <v>1</v>
      </c>
      <c r="Q39" s="415">
        <f t="shared" si="6"/>
        <v>13</v>
      </c>
      <c r="R39" s="415">
        <v>0</v>
      </c>
      <c r="S39" s="415">
        <v>0</v>
      </c>
      <c r="T39" s="415">
        <f t="shared" si="4"/>
        <v>0</v>
      </c>
    </row>
    <row r="40" spans="1:20" ht="27" hidden="1" customHeight="1" outlineLevel="1">
      <c r="A40" s="416" t="s">
        <v>2064</v>
      </c>
      <c r="B40" s="413" t="s">
        <v>2065</v>
      </c>
      <c r="C40" s="414">
        <v>12</v>
      </c>
      <c r="D40" s="414">
        <v>1</v>
      </c>
      <c r="E40" s="414"/>
      <c r="F40" s="414">
        <v>1</v>
      </c>
      <c r="G40" s="414">
        <v>0</v>
      </c>
      <c r="H40" s="414">
        <v>7</v>
      </c>
      <c r="I40" s="414">
        <v>1</v>
      </c>
      <c r="J40" s="414">
        <v>0</v>
      </c>
      <c r="K40" s="414">
        <v>0</v>
      </c>
      <c r="L40" s="414">
        <v>0</v>
      </c>
      <c r="M40" s="414">
        <v>0</v>
      </c>
      <c r="N40" s="414">
        <v>0</v>
      </c>
      <c r="O40" s="415">
        <f t="shared" si="0"/>
        <v>21</v>
      </c>
      <c r="P40" s="415">
        <f t="shared" si="1"/>
        <v>1</v>
      </c>
      <c r="Q40" s="415">
        <f t="shared" si="6"/>
        <v>22</v>
      </c>
      <c r="R40" s="415">
        <v>1</v>
      </c>
      <c r="S40" s="415">
        <v>0</v>
      </c>
      <c r="T40" s="415">
        <f t="shared" si="4"/>
        <v>1</v>
      </c>
    </row>
    <row r="41" spans="1:20" ht="27" hidden="1" customHeight="1" outlineLevel="1">
      <c r="A41" s="416" t="s">
        <v>2066</v>
      </c>
      <c r="B41" s="413" t="s">
        <v>2067</v>
      </c>
      <c r="C41" s="414">
        <v>48</v>
      </c>
      <c r="D41" s="414">
        <v>3</v>
      </c>
      <c r="E41" s="414">
        <v>6</v>
      </c>
      <c r="F41" s="414">
        <v>10</v>
      </c>
      <c r="G41" s="414">
        <v>4</v>
      </c>
      <c r="H41" s="414">
        <v>21</v>
      </c>
      <c r="I41" s="414">
        <v>11</v>
      </c>
      <c r="J41" s="414">
        <v>1</v>
      </c>
      <c r="K41" s="414">
        <v>0</v>
      </c>
      <c r="L41" s="414">
        <v>2</v>
      </c>
      <c r="M41" s="414">
        <v>0</v>
      </c>
      <c r="N41" s="414">
        <v>3</v>
      </c>
      <c r="O41" s="415">
        <f t="shared" si="0"/>
        <v>92</v>
      </c>
      <c r="P41" s="415">
        <f t="shared" si="1"/>
        <v>17</v>
      </c>
      <c r="Q41" s="415">
        <f t="shared" si="6"/>
        <v>109</v>
      </c>
      <c r="R41" s="415">
        <v>1</v>
      </c>
      <c r="S41" s="415">
        <v>0</v>
      </c>
      <c r="T41" s="415">
        <f t="shared" si="4"/>
        <v>1</v>
      </c>
    </row>
    <row r="42" spans="1:20" ht="25.5" collapsed="1">
      <c r="A42" s="417" t="s">
        <v>2068</v>
      </c>
      <c r="B42" s="60" t="s">
        <v>2069</v>
      </c>
      <c r="C42" s="55">
        <f t="shared" ref="C42:S42" si="13">SUM(C43:C46)</f>
        <v>76</v>
      </c>
      <c r="D42" s="55">
        <f t="shared" si="13"/>
        <v>6</v>
      </c>
      <c r="E42" s="55">
        <f t="shared" si="13"/>
        <v>7</v>
      </c>
      <c r="F42" s="55">
        <f t="shared" si="13"/>
        <v>7</v>
      </c>
      <c r="G42" s="61">
        <f t="shared" si="13"/>
        <v>2</v>
      </c>
      <c r="H42" s="61">
        <f t="shared" si="13"/>
        <v>27</v>
      </c>
      <c r="I42" s="55">
        <f t="shared" si="13"/>
        <v>7</v>
      </c>
      <c r="J42" s="55">
        <f t="shared" si="13"/>
        <v>1</v>
      </c>
      <c r="K42" s="55">
        <f t="shared" si="13"/>
        <v>0</v>
      </c>
      <c r="L42" s="55">
        <f t="shared" si="13"/>
        <v>1</v>
      </c>
      <c r="M42" s="61">
        <f t="shared" si="13"/>
        <v>0</v>
      </c>
      <c r="N42" s="61">
        <f t="shared" si="13"/>
        <v>5</v>
      </c>
      <c r="O42" s="54">
        <f t="shared" si="0"/>
        <v>125</v>
      </c>
      <c r="P42" s="54">
        <f t="shared" si="1"/>
        <v>14</v>
      </c>
      <c r="Q42" s="54">
        <f t="shared" si="6"/>
        <v>139</v>
      </c>
      <c r="R42" s="59">
        <f t="shared" si="13"/>
        <v>0</v>
      </c>
      <c r="S42" s="59">
        <f t="shared" si="13"/>
        <v>0</v>
      </c>
      <c r="T42" s="54">
        <f t="shared" si="4"/>
        <v>0</v>
      </c>
    </row>
    <row r="43" spans="1:20" ht="27" hidden="1" customHeight="1" outlineLevel="1">
      <c r="A43" s="416" t="s">
        <v>2070</v>
      </c>
      <c r="B43" s="413" t="s">
        <v>2071</v>
      </c>
      <c r="C43" s="414">
        <v>16</v>
      </c>
      <c r="D43" s="414">
        <v>3</v>
      </c>
      <c r="E43" s="414"/>
      <c r="F43" s="414">
        <v>0</v>
      </c>
      <c r="G43" s="414">
        <v>0</v>
      </c>
      <c r="H43" s="414">
        <v>6</v>
      </c>
      <c r="I43" s="414">
        <v>2</v>
      </c>
      <c r="J43" s="414">
        <v>0</v>
      </c>
      <c r="K43" s="414">
        <v>0</v>
      </c>
      <c r="L43" s="414">
        <v>0</v>
      </c>
      <c r="M43" s="414">
        <v>0</v>
      </c>
      <c r="N43" s="414">
        <v>0</v>
      </c>
      <c r="O43" s="415">
        <f t="shared" si="0"/>
        <v>25</v>
      </c>
      <c r="P43" s="415">
        <f t="shared" si="1"/>
        <v>2</v>
      </c>
      <c r="Q43" s="415">
        <f t="shared" si="6"/>
        <v>27</v>
      </c>
      <c r="R43" s="415">
        <v>0</v>
      </c>
      <c r="S43" s="415">
        <v>0</v>
      </c>
      <c r="T43" s="415">
        <f t="shared" si="4"/>
        <v>0</v>
      </c>
    </row>
    <row r="44" spans="1:20" ht="27" hidden="1" customHeight="1" outlineLevel="1">
      <c r="A44" s="416" t="s">
        <v>2072</v>
      </c>
      <c r="B44" s="413" t="s">
        <v>2073</v>
      </c>
      <c r="C44" s="414">
        <v>3</v>
      </c>
      <c r="D44" s="414"/>
      <c r="E44" s="414"/>
      <c r="F44" s="414">
        <v>0</v>
      </c>
      <c r="G44" s="414">
        <v>0</v>
      </c>
      <c r="H44" s="414">
        <v>0</v>
      </c>
      <c r="I44" s="414">
        <v>0</v>
      </c>
      <c r="J44" s="414">
        <v>0</v>
      </c>
      <c r="K44" s="414">
        <v>0</v>
      </c>
      <c r="L44" s="414">
        <v>0</v>
      </c>
      <c r="M44" s="414">
        <v>0</v>
      </c>
      <c r="N44" s="414">
        <v>0</v>
      </c>
      <c r="O44" s="415">
        <f t="shared" si="0"/>
        <v>3</v>
      </c>
      <c r="P44" s="415">
        <f t="shared" si="1"/>
        <v>0</v>
      </c>
      <c r="Q44" s="415">
        <f t="shared" si="6"/>
        <v>3</v>
      </c>
      <c r="R44" s="415">
        <v>0</v>
      </c>
      <c r="S44" s="415">
        <v>0</v>
      </c>
      <c r="T44" s="415">
        <f t="shared" si="4"/>
        <v>0</v>
      </c>
    </row>
    <row r="45" spans="1:20" ht="27" hidden="1" customHeight="1" outlineLevel="1">
      <c r="A45" s="416" t="s">
        <v>2074</v>
      </c>
      <c r="B45" s="413" t="s">
        <v>2075</v>
      </c>
      <c r="C45" s="414">
        <v>6</v>
      </c>
      <c r="D45" s="414"/>
      <c r="E45" s="414">
        <v>1</v>
      </c>
      <c r="F45" s="414">
        <v>0</v>
      </c>
      <c r="G45" s="414">
        <v>1</v>
      </c>
      <c r="H45" s="414">
        <v>1</v>
      </c>
      <c r="I45" s="414">
        <v>1</v>
      </c>
      <c r="J45" s="414">
        <v>1</v>
      </c>
      <c r="K45" s="414">
        <v>0</v>
      </c>
      <c r="L45" s="414">
        <v>0</v>
      </c>
      <c r="M45" s="414">
        <v>0</v>
      </c>
      <c r="N45" s="414">
        <v>1</v>
      </c>
      <c r="O45" s="415">
        <f t="shared" si="0"/>
        <v>9</v>
      </c>
      <c r="P45" s="415">
        <f t="shared" si="1"/>
        <v>3</v>
      </c>
      <c r="Q45" s="415">
        <f t="shared" si="6"/>
        <v>12</v>
      </c>
      <c r="R45" s="415">
        <v>0</v>
      </c>
      <c r="S45" s="415">
        <v>0</v>
      </c>
      <c r="T45" s="415">
        <f t="shared" si="4"/>
        <v>0</v>
      </c>
    </row>
    <row r="46" spans="1:20" ht="38.25" hidden="1" outlineLevel="1">
      <c r="A46" s="416" t="s">
        <v>2076</v>
      </c>
      <c r="B46" s="413" t="s">
        <v>2077</v>
      </c>
      <c r="C46" s="414">
        <v>51</v>
      </c>
      <c r="D46" s="414">
        <v>3</v>
      </c>
      <c r="E46" s="414">
        <v>6</v>
      </c>
      <c r="F46" s="414">
        <v>7</v>
      </c>
      <c r="G46" s="414">
        <v>1</v>
      </c>
      <c r="H46" s="414">
        <v>20</v>
      </c>
      <c r="I46" s="414">
        <v>4</v>
      </c>
      <c r="J46" s="414">
        <v>0</v>
      </c>
      <c r="K46" s="414">
        <v>0</v>
      </c>
      <c r="L46" s="414">
        <v>1</v>
      </c>
      <c r="M46" s="414">
        <v>0</v>
      </c>
      <c r="N46" s="414">
        <v>4</v>
      </c>
      <c r="O46" s="415">
        <f t="shared" si="0"/>
        <v>88</v>
      </c>
      <c r="P46" s="415">
        <f t="shared" si="1"/>
        <v>9</v>
      </c>
      <c r="Q46" s="415">
        <f t="shared" si="6"/>
        <v>97</v>
      </c>
      <c r="R46" s="415">
        <v>0</v>
      </c>
      <c r="S46" s="415">
        <v>0</v>
      </c>
      <c r="T46" s="415">
        <f t="shared" si="4"/>
        <v>0</v>
      </c>
    </row>
    <row r="47" spans="1:20" ht="21" customHeight="1" collapsed="1">
      <c r="A47" s="417" t="s">
        <v>2078</v>
      </c>
      <c r="B47" s="60" t="s">
        <v>2079</v>
      </c>
      <c r="C47" s="55">
        <f t="shared" ref="C47:S47" si="14">SUM(C48:C50)</f>
        <v>317</v>
      </c>
      <c r="D47" s="55">
        <f t="shared" si="14"/>
        <v>5</v>
      </c>
      <c r="E47" s="55">
        <f t="shared" si="14"/>
        <v>13</v>
      </c>
      <c r="F47" s="55">
        <f t="shared" si="14"/>
        <v>15</v>
      </c>
      <c r="G47" s="61">
        <f t="shared" si="14"/>
        <v>7</v>
      </c>
      <c r="H47" s="61">
        <f t="shared" si="14"/>
        <v>53</v>
      </c>
      <c r="I47" s="55">
        <f t="shared" si="14"/>
        <v>92</v>
      </c>
      <c r="J47" s="55">
        <f t="shared" si="14"/>
        <v>5</v>
      </c>
      <c r="K47" s="55">
        <f t="shared" si="14"/>
        <v>3</v>
      </c>
      <c r="L47" s="55">
        <f t="shared" si="14"/>
        <v>8</v>
      </c>
      <c r="M47" s="61">
        <f t="shared" si="14"/>
        <v>0</v>
      </c>
      <c r="N47" s="61">
        <f t="shared" si="14"/>
        <v>3</v>
      </c>
      <c r="O47" s="54">
        <f t="shared" si="0"/>
        <v>410</v>
      </c>
      <c r="P47" s="54">
        <f t="shared" si="1"/>
        <v>111</v>
      </c>
      <c r="Q47" s="54">
        <f t="shared" si="6"/>
        <v>521</v>
      </c>
      <c r="R47" s="54">
        <f t="shared" si="14"/>
        <v>10</v>
      </c>
      <c r="S47" s="54">
        <f t="shared" si="14"/>
        <v>0</v>
      </c>
      <c r="T47" s="54">
        <f t="shared" si="4"/>
        <v>10</v>
      </c>
    </row>
    <row r="48" spans="1:20" ht="27" hidden="1" customHeight="1" outlineLevel="1">
      <c r="A48" s="416" t="s">
        <v>2080</v>
      </c>
      <c r="B48" s="413" t="s">
        <v>2081</v>
      </c>
      <c r="C48" s="414">
        <v>24</v>
      </c>
      <c r="D48" s="414"/>
      <c r="E48" s="414"/>
      <c r="F48" s="414">
        <v>3</v>
      </c>
      <c r="G48" s="414">
        <v>0</v>
      </c>
      <c r="H48" s="414">
        <v>2</v>
      </c>
      <c r="I48" s="414">
        <v>11</v>
      </c>
      <c r="J48" s="414">
        <v>0</v>
      </c>
      <c r="K48" s="414">
        <v>0</v>
      </c>
      <c r="L48" s="414">
        <v>0</v>
      </c>
      <c r="M48" s="414">
        <v>0</v>
      </c>
      <c r="N48" s="414">
        <v>0</v>
      </c>
      <c r="O48" s="415">
        <f t="shared" si="0"/>
        <v>29</v>
      </c>
      <c r="P48" s="415">
        <f t="shared" si="1"/>
        <v>11</v>
      </c>
      <c r="Q48" s="415">
        <f t="shared" si="6"/>
        <v>40</v>
      </c>
      <c r="R48" s="415">
        <v>0</v>
      </c>
      <c r="S48" s="415">
        <v>0</v>
      </c>
      <c r="T48" s="415">
        <f t="shared" si="4"/>
        <v>0</v>
      </c>
    </row>
    <row r="49" spans="1:20" ht="27" hidden="1" customHeight="1" outlineLevel="1">
      <c r="A49" s="416" t="s">
        <v>2082</v>
      </c>
      <c r="B49" s="413" t="s">
        <v>2083</v>
      </c>
      <c r="C49" s="414">
        <v>77</v>
      </c>
      <c r="D49" s="414">
        <v>2</v>
      </c>
      <c r="E49" s="414">
        <v>3</v>
      </c>
      <c r="F49" s="414">
        <v>3</v>
      </c>
      <c r="G49" s="414">
        <v>1</v>
      </c>
      <c r="H49" s="414">
        <v>14</v>
      </c>
      <c r="I49" s="414">
        <v>24</v>
      </c>
      <c r="J49" s="414">
        <v>0</v>
      </c>
      <c r="K49" s="414">
        <v>1</v>
      </c>
      <c r="L49" s="414">
        <v>3</v>
      </c>
      <c r="M49" s="414">
        <v>0</v>
      </c>
      <c r="N49" s="414">
        <v>1</v>
      </c>
      <c r="O49" s="415">
        <f t="shared" si="0"/>
        <v>100</v>
      </c>
      <c r="P49" s="415">
        <f t="shared" si="1"/>
        <v>29</v>
      </c>
      <c r="Q49" s="415">
        <f t="shared" si="6"/>
        <v>129</v>
      </c>
      <c r="R49" s="415">
        <v>3</v>
      </c>
      <c r="S49" s="415">
        <v>0</v>
      </c>
      <c r="T49" s="415">
        <f t="shared" si="4"/>
        <v>3</v>
      </c>
    </row>
    <row r="50" spans="1:20" ht="25.5" hidden="1" customHeight="1" outlineLevel="1">
      <c r="A50" s="416" t="s">
        <v>2084</v>
      </c>
      <c r="B50" s="413" t="s">
        <v>2085</v>
      </c>
      <c r="C50" s="414">
        <v>216</v>
      </c>
      <c r="D50" s="414">
        <v>3</v>
      </c>
      <c r="E50" s="414">
        <v>10</v>
      </c>
      <c r="F50" s="414">
        <v>9</v>
      </c>
      <c r="G50" s="414">
        <v>6</v>
      </c>
      <c r="H50" s="414">
        <v>37</v>
      </c>
      <c r="I50" s="414">
        <v>57</v>
      </c>
      <c r="J50" s="414">
        <v>5</v>
      </c>
      <c r="K50" s="414">
        <v>2</v>
      </c>
      <c r="L50" s="414">
        <v>5</v>
      </c>
      <c r="M50" s="414">
        <v>0</v>
      </c>
      <c r="N50" s="414">
        <v>2</v>
      </c>
      <c r="O50" s="415">
        <f t="shared" si="0"/>
        <v>281</v>
      </c>
      <c r="P50" s="415">
        <f t="shared" si="1"/>
        <v>71</v>
      </c>
      <c r="Q50" s="415">
        <f t="shared" si="6"/>
        <v>352</v>
      </c>
      <c r="R50" s="415">
        <v>7</v>
      </c>
      <c r="S50" s="415">
        <v>0</v>
      </c>
      <c r="T50" s="415">
        <f t="shared" si="4"/>
        <v>7</v>
      </c>
    </row>
    <row r="51" spans="1:20" ht="25.5" collapsed="1">
      <c r="A51" s="417" t="s">
        <v>2086</v>
      </c>
      <c r="B51" s="60" t="s">
        <v>2087</v>
      </c>
      <c r="C51" s="55">
        <v>677</v>
      </c>
      <c r="D51" s="55">
        <v>11</v>
      </c>
      <c r="E51" s="55">
        <v>16</v>
      </c>
      <c r="F51" s="55">
        <v>18</v>
      </c>
      <c r="G51" s="61">
        <v>9</v>
      </c>
      <c r="H51" s="61">
        <v>513</v>
      </c>
      <c r="I51" s="55">
        <v>53</v>
      </c>
      <c r="J51" s="55">
        <v>1</v>
      </c>
      <c r="K51" s="55">
        <v>1</v>
      </c>
      <c r="L51" s="55">
        <v>2</v>
      </c>
      <c r="M51" s="61">
        <v>2</v>
      </c>
      <c r="N51" s="61">
        <v>35</v>
      </c>
      <c r="O51" s="54">
        <f t="shared" si="0"/>
        <v>1244</v>
      </c>
      <c r="P51" s="54">
        <f t="shared" si="1"/>
        <v>94</v>
      </c>
      <c r="Q51" s="54">
        <f t="shared" si="6"/>
        <v>1338</v>
      </c>
      <c r="R51" s="54">
        <v>155</v>
      </c>
      <c r="S51" s="54">
        <v>2</v>
      </c>
      <c r="T51" s="54">
        <f t="shared" si="4"/>
        <v>157</v>
      </c>
    </row>
    <row r="52" spans="1:20" ht="39.75" customHeight="1">
      <c r="A52" s="417">
        <v>999</v>
      </c>
      <c r="B52" s="60" t="s">
        <v>2088</v>
      </c>
      <c r="C52" s="55">
        <v>23178</v>
      </c>
      <c r="D52" s="55">
        <v>993</v>
      </c>
      <c r="E52" s="55">
        <v>1581</v>
      </c>
      <c r="F52" s="55">
        <v>2208</v>
      </c>
      <c r="G52" s="61">
        <v>630</v>
      </c>
      <c r="H52" s="61">
        <v>11434</v>
      </c>
      <c r="I52" s="55">
        <v>5263</v>
      </c>
      <c r="J52" s="55">
        <v>196</v>
      </c>
      <c r="K52" s="55">
        <v>256</v>
      </c>
      <c r="L52" s="55">
        <v>358</v>
      </c>
      <c r="M52" s="61">
        <v>81</v>
      </c>
      <c r="N52" s="61">
        <v>1211</v>
      </c>
      <c r="O52" s="54">
        <f t="shared" si="0"/>
        <v>40024</v>
      </c>
      <c r="P52" s="54">
        <f t="shared" si="1"/>
        <v>7365</v>
      </c>
      <c r="Q52" s="54">
        <f t="shared" si="6"/>
        <v>47389</v>
      </c>
      <c r="R52" s="54">
        <v>525</v>
      </c>
      <c r="S52" s="54">
        <v>10</v>
      </c>
      <c r="T52" s="54">
        <f t="shared" si="4"/>
        <v>535</v>
      </c>
    </row>
    <row r="53" spans="1:20" ht="20.25" customHeight="1">
      <c r="A53" s="964" t="s">
        <v>2980</v>
      </c>
      <c r="B53" s="964"/>
      <c r="C53" s="62">
        <f>+C52+C51+C47+C42+C38+C34+C30+C25+C21+C20+C16+C12+C8+C7</f>
        <v>99603</v>
      </c>
      <c r="D53" s="62">
        <f t="shared" ref="D53:T53" si="15">+D52+D51+D47+D42+D38+D34+D30+D25+D21+D20+D16+D12+D8+D7</f>
        <v>4499</v>
      </c>
      <c r="E53" s="62">
        <f t="shared" si="15"/>
        <v>7563</v>
      </c>
      <c r="F53" s="62">
        <f t="shared" si="15"/>
        <v>10414</v>
      </c>
      <c r="G53" s="62">
        <f t="shared" si="15"/>
        <v>3058</v>
      </c>
      <c r="H53" s="62">
        <f t="shared" si="15"/>
        <v>68055</v>
      </c>
      <c r="I53" s="62">
        <f t="shared" si="15"/>
        <v>18289</v>
      </c>
      <c r="J53" s="62">
        <f t="shared" si="15"/>
        <v>734</v>
      </c>
      <c r="K53" s="62">
        <f t="shared" si="15"/>
        <v>1076</v>
      </c>
      <c r="L53" s="62">
        <f t="shared" si="15"/>
        <v>1441</v>
      </c>
      <c r="M53" s="62">
        <f t="shared" si="15"/>
        <v>388</v>
      </c>
      <c r="N53" s="62">
        <f t="shared" si="15"/>
        <v>6246</v>
      </c>
      <c r="O53" s="62">
        <f t="shared" si="15"/>
        <v>193192</v>
      </c>
      <c r="P53" s="62">
        <f t="shared" si="15"/>
        <v>28174</v>
      </c>
      <c r="Q53" s="62">
        <f t="shared" si="15"/>
        <v>221366</v>
      </c>
      <c r="R53" s="62">
        <f t="shared" si="15"/>
        <v>1589</v>
      </c>
      <c r="S53" s="62">
        <f t="shared" si="15"/>
        <v>37</v>
      </c>
      <c r="T53" s="62">
        <f t="shared" si="15"/>
        <v>1626</v>
      </c>
    </row>
    <row r="54" spans="1:20" ht="14.25">
      <c r="A54" s="959" t="s">
        <v>3136</v>
      </c>
      <c r="B54" s="959"/>
      <c r="C54" s="959"/>
      <c r="D54" s="959"/>
      <c r="E54" s="959"/>
      <c r="F54" s="959"/>
      <c r="G54" s="959"/>
      <c r="H54" s="959"/>
      <c r="I54" s="959"/>
      <c r="J54" s="959"/>
      <c r="K54" s="959"/>
      <c r="L54" s="959"/>
      <c r="M54" s="959"/>
      <c r="N54" s="959"/>
      <c r="O54" s="959"/>
      <c r="P54" s="959"/>
      <c r="Q54" s="959"/>
      <c r="R54" s="959"/>
      <c r="S54" s="959"/>
      <c r="T54" s="959"/>
    </row>
    <row r="56" spans="1:20">
      <c r="C56" s="479"/>
      <c r="D56" s="479"/>
      <c r="E56" s="479"/>
      <c r="F56" s="479"/>
      <c r="G56" s="479"/>
      <c r="H56" s="479"/>
      <c r="I56" s="479"/>
      <c r="J56" s="479"/>
      <c r="K56" s="479"/>
      <c r="L56" s="479"/>
      <c r="M56" s="479"/>
      <c r="N56" s="479"/>
      <c r="O56" s="479"/>
      <c r="P56" s="479"/>
      <c r="Q56" s="479"/>
      <c r="R56" s="479"/>
      <c r="S56" s="479"/>
      <c r="T56" s="479"/>
    </row>
  </sheetData>
  <mergeCells count="11">
    <mergeCell ref="A54:T54"/>
    <mergeCell ref="I5:N5"/>
    <mergeCell ref="A53:B53"/>
    <mergeCell ref="A1:T1"/>
    <mergeCell ref="A4:A6"/>
    <mergeCell ref="B4:B6"/>
    <mergeCell ref="C4:Q4"/>
    <mergeCell ref="A2:T2"/>
    <mergeCell ref="C5:H5"/>
    <mergeCell ref="O5:Q5"/>
    <mergeCell ref="R4:T5"/>
  </mergeCells>
  <printOptions horizontalCentered="1" verticalCentered="1"/>
  <pageMargins left="0.35433070866141736" right="0.27559055118110237" top="0.39370078740157483" bottom="0" header="0.31496062992125984" footer="0.27559055118110237"/>
  <pageSetup paperSize="9" scale="75" fitToHeight="2" orientation="landscape" r:id="rId1"/>
  <ignoredErrors>
    <ignoredError sqref="E6:H6 A7:A52 I6:M6" numberStoredAsText="1"/>
    <ignoredError sqref="I38:N38 I42:N42 I34:N34 I30:N30 I25:N25 I21:N21 I12:N12" formula="1"/>
    <ignoredError sqref="C16:H16 R47:T47 I16:N16 R16:T16 C47:H47 I47:N47 O7:Q52" formulaRange="1"/>
  </ignoredErrors>
</worksheet>
</file>

<file path=xl/worksheets/sheet33.xml><?xml version="1.0" encoding="utf-8"?>
<worksheet xmlns="http://schemas.openxmlformats.org/spreadsheetml/2006/main" xmlns:r="http://schemas.openxmlformats.org/officeDocument/2006/relationships">
  <dimension ref="A1:T50"/>
  <sheetViews>
    <sheetView showGridLines="0" workbookViewId="0">
      <pane xSplit="2" ySplit="6" topLeftCell="I28" activePane="bottomRight" state="frozen"/>
      <selection activeCell="A30" sqref="A30:I33"/>
      <selection pane="topRight" activeCell="A30" sqref="A30:I33"/>
      <selection pane="bottomLeft" activeCell="A30" sqref="A30:I33"/>
      <selection pane="bottomRight" activeCell="S50" sqref="S50"/>
    </sheetView>
  </sheetViews>
  <sheetFormatPr defaultColWidth="9.140625" defaultRowHeight="12.75" outlineLevelRow="1"/>
  <cols>
    <col min="1" max="1" width="5.5703125" style="57" customWidth="1"/>
    <col min="2" max="2" width="42.7109375" style="57" customWidth="1"/>
    <col min="3" max="3" width="9" style="57" customWidth="1"/>
    <col min="4" max="4" width="10.42578125" style="57" customWidth="1"/>
    <col min="5" max="5" width="5.42578125" style="57" bestFit="1" customWidth="1"/>
    <col min="6" max="6" width="6.42578125" style="57" bestFit="1" customWidth="1"/>
    <col min="7" max="7" width="5.42578125" style="57" bestFit="1" customWidth="1"/>
    <col min="8" max="8" width="6.42578125" style="57" bestFit="1" customWidth="1"/>
    <col min="9" max="9" width="11.140625" style="57" customWidth="1"/>
    <col min="10" max="10" width="10.42578125" style="57" customWidth="1"/>
    <col min="11" max="12" width="5.42578125" style="57" bestFit="1" customWidth="1"/>
    <col min="13" max="13" width="4" style="57" bestFit="1" customWidth="1"/>
    <col min="14" max="14" width="5.42578125" style="57" bestFit="1" customWidth="1"/>
    <col min="15" max="15" width="7.42578125" style="57" bestFit="1" customWidth="1"/>
    <col min="16" max="16" width="6.42578125" style="57" bestFit="1" customWidth="1"/>
    <col min="17" max="17" width="7.42578125" style="57" bestFit="1" customWidth="1"/>
    <col min="18" max="18" width="6" style="57" bestFit="1" customWidth="1"/>
    <col min="19" max="19" width="6.28515625" style="57" bestFit="1" customWidth="1"/>
    <col min="20" max="20" width="7.140625" style="57" bestFit="1" customWidth="1"/>
    <col min="21" max="16384" width="9.140625" style="57"/>
  </cols>
  <sheetData>
    <row r="1" spans="1:20" ht="19.5" customHeight="1">
      <c r="A1" s="970" t="s">
        <v>3204</v>
      </c>
      <c r="B1" s="970"/>
      <c r="C1" s="970"/>
      <c r="D1" s="970"/>
      <c r="E1" s="970"/>
      <c r="F1" s="970"/>
      <c r="G1" s="970"/>
      <c r="H1" s="970"/>
      <c r="I1" s="970"/>
      <c r="J1" s="970"/>
      <c r="K1" s="970"/>
      <c r="L1" s="970"/>
      <c r="M1" s="970"/>
      <c r="N1" s="970"/>
      <c r="O1" s="970"/>
      <c r="P1" s="970"/>
      <c r="Q1" s="970"/>
      <c r="R1" s="970"/>
      <c r="S1" s="970"/>
      <c r="T1" s="970"/>
    </row>
    <row r="2" spans="1:20">
      <c r="A2" s="971" t="s">
        <v>3056</v>
      </c>
      <c r="B2" s="971"/>
      <c r="C2" s="971"/>
      <c r="D2" s="971"/>
      <c r="E2" s="971"/>
      <c r="F2" s="971"/>
      <c r="G2" s="971"/>
      <c r="H2" s="971"/>
      <c r="I2" s="971"/>
      <c r="J2" s="971"/>
      <c r="K2" s="971"/>
      <c r="L2" s="971"/>
      <c r="M2" s="971"/>
      <c r="N2" s="971"/>
      <c r="O2" s="971"/>
      <c r="P2" s="971"/>
      <c r="Q2" s="971"/>
      <c r="R2" s="971"/>
      <c r="S2" s="971"/>
      <c r="T2" s="971"/>
    </row>
    <row r="3" spans="1:20" ht="8.25" customHeight="1"/>
    <row r="4" spans="1:20" ht="42" customHeight="1">
      <c r="A4" s="775" t="s">
        <v>1997</v>
      </c>
      <c r="B4" s="966" t="s">
        <v>2917</v>
      </c>
      <c r="C4" s="963" t="s">
        <v>2907</v>
      </c>
      <c r="D4" s="963"/>
      <c r="E4" s="963"/>
      <c r="F4" s="963"/>
      <c r="G4" s="963"/>
      <c r="H4" s="963"/>
      <c r="I4" s="963"/>
      <c r="J4" s="963"/>
      <c r="K4" s="963"/>
      <c r="L4" s="963"/>
      <c r="M4" s="963"/>
      <c r="N4" s="963"/>
      <c r="O4" s="963"/>
      <c r="P4" s="963"/>
      <c r="Q4" s="963"/>
      <c r="R4" s="1109" t="s">
        <v>3112</v>
      </c>
      <c r="S4" s="1110"/>
      <c r="T4" s="1110"/>
    </row>
    <row r="5" spans="1:20" ht="20.25" customHeight="1">
      <c r="A5" s="776"/>
      <c r="B5" s="967"/>
      <c r="C5" s="963" t="s">
        <v>3141</v>
      </c>
      <c r="D5" s="963"/>
      <c r="E5" s="963"/>
      <c r="F5" s="963"/>
      <c r="G5" s="963"/>
      <c r="H5" s="963"/>
      <c r="I5" s="963" t="s">
        <v>3142</v>
      </c>
      <c r="J5" s="963"/>
      <c r="K5" s="963"/>
      <c r="L5" s="963"/>
      <c r="M5" s="963"/>
      <c r="N5" s="963"/>
      <c r="O5" s="728" t="s">
        <v>2981</v>
      </c>
      <c r="P5" s="729"/>
      <c r="Q5" s="796"/>
      <c r="R5" s="1111"/>
      <c r="S5" s="1112"/>
      <c r="T5" s="1112"/>
    </row>
    <row r="6" spans="1:20" ht="69" customHeight="1">
      <c r="A6" s="777"/>
      <c r="B6" s="968"/>
      <c r="C6" s="477" t="s">
        <v>2992</v>
      </c>
      <c r="D6" s="477" t="s">
        <v>2993</v>
      </c>
      <c r="E6" s="477" t="s">
        <v>2896</v>
      </c>
      <c r="F6" s="477" t="s">
        <v>2897</v>
      </c>
      <c r="G6" s="477" t="s">
        <v>2898</v>
      </c>
      <c r="H6" s="477" t="s">
        <v>2994</v>
      </c>
      <c r="I6" s="477" t="s">
        <v>2992</v>
      </c>
      <c r="J6" s="477" t="s">
        <v>2993</v>
      </c>
      <c r="K6" s="477" t="s">
        <v>2896</v>
      </c>
      <c r="L6" s="477" t="s">
        <v>2897</v>
      </c>
      <c r="M6" s="477" t="s">
        <v>2898</v>
      </c>
      <c r="N6" s="477" t="s">
        <v>2994</v>
      </c>
      <c r="O6" s="492" t="s">
        <v>1008</v>
      </c>
      <c r="P6" s="493" t="s">
        <v>1009</v>
      </c>
      <c r="Q6" s="492" t="s">
        <v>1010</v>
      </c>
      <c r="R6" s="637" t="s">
        <v>3216</v>
      </c>
      <c r="S6" s="637" t="s">
        <v>3217</v>
      </c>
      <c r="T6" s="638" t="s">
        <v>3218</v>
      </c>
    </row>
    <row r="7" spans="1:20" ht="45" customHeight="1">
      <c r="A7" s="417" t="s">
        <v>2089</v>
      </c>
      <c r="B7" s="60" t="s">
        <v>2090</v>
      </c>
      <c r="C7" s="65">
        <v>6446</v>
      </c>
      <c r="D7" s="65">
        <v>168</v>
      </c>
      <c r="E7" s="65">
        <v>305</v>
      </c>
      <c r="F7" s="65">
        <v>426</v>
      </c>
      <c r="G7" s="66">
        <v>106</v>
      </c>
      <c r="H7" s="66">
        <v>2033</v>
      </c>
      <c r="I7" s="65">
        <v>1103</v>
      </c>
      <c r="J7" s="65">
        <v>35</v>
      </c>
      <c r="K7" s="65">
        <v>39</v>
      </c>
      <c r="L7" s="65">
        <v>87</v>
      </c>
      <c r="M7" s="66">
        <v>25</v>
      </c>
      <c r="N7" s="66">
        <v>240</v>
      </c>
      <c r="O7" s="64">
        <f t="shared" ref="O7:O47" si="0">SUM(C7:H7)</f>
        <v>9484</v>
      </c>
      <c r="P7" s="64">
        <f t="shared" ref="P7:P47" si="1">SUM(I7:N7)</f>
        <v>1529</v>
      </c>
      <c r="Q7" s="64">
        <f>+P7+O7</f>
        <v>11013</v>
      </c>
      <c r="R7" s="65">
        <v>309</v>
      </c>
      <c r="S7" s="65">
        <v>8</v>
      </c>
      <c r="T7" s="63">
        <f>+S7+R7</f>
        <v>317</v>
      </c>
    </row>
    <row r="8" spans="1:20" ht="45" customHeight="1">
      <c r="A8" s="60">
        <v>10</v>
      </c>
      <c r="B8" s="60" t="s">
        <v>2091</v>
      </c>
      <c r="C8" s="65">
        <f t="shared" ref="C8:S8" si="2">SUM(C9:C15)</f>
        <v>15892</v>
      </c>
      <c r="D8" s="65">
        <f t="shared" si="2"/>
        <v>908</v>
      </c>
      <c r="E8" s="65">
        <f t="shared" si="2"/>
        <v>1174</v>
      </c>
      <c r="F8" s="65">
        <f t="shared" si="2"/>
        <v>1363</v>
      </c>
      <c r="G8" s="66">
        <f t="shared" si="2"/>
        <v>385</v>
      </c>
      <c r="H8" s="66">
        <f t="shared" si="2"/>
        <v>3874</v>
      </c>
      <c r="I8" s="65">
        <f t="shared" si="2"/>
        <v>2170</v>
      </c>
      <c r="J8" s="65">
        <f t="shared" si="2"/>
        <v>109</v>
      </c>
      <c r="K8" s="65">
        <f t="shared" si="2"/>
        <v>116</v>
      </c>
      <c r="L8" s="65">
        <f t="shared" si="2"/>
        <v>117</v>
      </c>
      <c r="M8" s="66">
        <f t="shared" si="2"/>
        <v>17</v>
      </c>
      <c r="N8" s="66">
        <f t="shared" si="2"/>
        <v>224</v>
      </c>
      <c r="O8" s="64">
        <f t="shared" si="0"/>
        <v>23596</v>
      </c>
      <c r="P8" s="64">
        <f t="shared" si="1"/>
        <v>2753</v>
      </c>
      <c r="Q8" s="64">
        <f t="shared" ref="Q8:Q47" si="3">+P8+O8</f>
        <v>26349</v>
      </c>
      <c r="R8" s="64">
        <f t="shared" si="2"/>
        <v>214</v>
      </c>
      <c r="S8" s="64">
        <f t="shared" si="2"/>
        <v>4</v>
      </c>
      <c r="T8" s="63">
        <f>+S8+R8</f>
        <v>218</v>
      </c>
    </row>
    <row r="9" spans="1:20" ht="25.5" hidden="1" outlineLevel="1">
      <c r="A9" s="418">
        <f>+A8+1</f>
        <v>11</v>
      </c>
      <c r="B9" s="419" t="s">
        <v>2092</v>
      </c>
      <c r="C9" s="420">
        <v>1123</v>
      </c>
      <c r="D9" s="420">
        <v>43</v>
      </c>
      <c r="E9" s="420">
        <v>86</v>
      </c>
      <c r="F9" s="420">
        <v>98</v>
      </c>
      <c r="G9" s="420">
        <v>16</v>
      </c>
      <c r="H9" s="420">
        <v>283</v>
      </c>
      <c r="I9" s="420">
        <v>146</v>
      </c>
      <c r="J9" s="420">
        <v>6</v>
      </c>
      <c r="K9" s="420">
        <v>9</v>
      </c>
      <c r="L9" s="420">
        <v>10</v>
      </c>
      <c r="M9" s="420">
        <v>1</v>
      </c>
      <c r="N9" s="420">
        <v>14</v>
      </c>
      <c r="O9" s="421">
        <f t="shared" si="0"/>
        <v>1649</v>
      </c>
      <c r="P9" s="421">
        <f t="shared" si="1"/>
        <v>186</v>
      </c>
      <c r="Q9" s="421">
        <f t="shared" si="3"/>
        <v>1835</v>
      </c>
      <c r="R9" s="420">
        <v>144</v>
      </c>
      <c r="S9" s="420">
        <v>4</v>
      </c>
      <c r="T9" s="421">
        <f>+S9+R9</f>
        <v>148</v>
      </c>
    </row>
    <row r="10" spans="1:20" ht="25.5" hidden="1" outlineLevel="1">
      <c r="A10" s="418">
        <f t="shared" ref="A10:A45" si="4">+A9+1</f>
        <v>12</v>
      </c>
      <c r="B10" s="419" t="s">
        <v>2093</v>
      </c>
      <c r="C10" s="420">
        <v>3680</v>
      </c>
      <c r="D10" s="420">
        <v>180</v>
      </c>
      <c r="E10" s="420">
        <v>283</v>
      </c>
      <c r="F10" s="420">
        <v>342</v>
      </c>
      <c r="G10" s="420">
        <v>119</v>
      </c>
      <c r="H10" s="420">
        <v>1240</v>
      </c>
      <c r="I10" s="420">
        <v>456</v>
      </c>
      <c r="J10" s="420">
        <v>21</v>
      </c>
      <c r="K10" s="420">
        <v>28</v>
      </c>
      <c r="L10" s="420">
        <v>24</v>
      </c>
      <c r="M10" s="420">
        <v>3</v>
      </c>
      <c r="N10" s="420">
        <v>69</v>
      </c>
      <c r="O10" s="421">
        <f t="shared" si="0"/>
        <v>5844</v>
      </c>
      <c r="P10" s="421">
        <f t="shared" si="1"/>
        <v>601</v>
      </c>
      <c r="Q10" s="421">
        <f t="shared" si="3"/>
        <v>6445</v>
      </c>
      <c r="R10" s="420">
        <v>6</v>
      </c>
      <c r="S10" s="420">
        <v>0</v>
      </c>
      <c r="T10" s="421">
        <f t="shared" ref="T10:T14" si="5">+S10+R10</f>
        <v>6</v>
      </c>
    </row>
    <row r="11" spans="1:20" ht="25.5" hidden="1" outlineLevel="1">
      <c r="A11" s="418">
        <f t="shared" si="4"/>
        <v>13</v>
      </c>
      <c r="B11" s="419" t="s">
        <v>2094</v>
      </c>
      <c r="C11" s="420">
        <v>4758</v>
      </c>
      <c r="D11" s="420">
        <v>361</v>
      </c>
      <c r="E11" s="420">
        <v>412</v>
      </c>
      <c r="F11" s="420">
        <v>368</v>
      </c>
      <c r="G11" s="420">
        <v>113</v>
      </c>
      <c r="H11" s="420">
        <v>911</v>
      </c>
      <c r="I11" s="420">
        <v>579</v>
      </c>
      <c r="J11" s="420">
        <v>30</v>
      </c>
      <c r="K11" s="420">
        <v>18</v>
      </c>
      <c r="L11" s="420">
        <v>23</v>
      </c>
      <c r="M11" s="420">
        <v>8</v>
      </c>
      <c r="N11" s="420">
        <v>39</v>
      </c>
      <c r="O11" s="421">
        <f t="shared" si="0"/>
        <v>6923</v>
      </c>
      <c r="P11" s="421">
        <f t="shared" si="1"/>
        <v>697</v>
      </c>
      <c r="Q11" s="421">
        <f t="shared" si="3"/>
        <v>7620</v>
      </c>
      <c r="R11" s="420">
        <v>1</v>
      </c>
      <c r="S11" s="420">
        <v>0</v>
      </c>
      <c r="T11" s="421">
        <f t="shared" si="5"/>
        <v>1</v>
      </c>
    </row>
    <row r="12" spans="1:20" ht="25.5" hidden="1" outlineLevel="1">
      <c r="A12" s="418">
        <f t="shared" si="4"/>
        <v>14</v>
      </c>
      <c r="B12" s="419" t="s">
        <v>2095</v>
      </c>
      <c r="C12" s="420">
        <v>267</v>
      </c>
      <c r="D12" s="420">
        <v>18</v>
      </c>
      <c r="E12" s="420">
        <v>12</v>
      </c>
      <c r="F12" s="420">
        <v>25</v>
      </c>
      <c r="G12" s="420">
        <v>2</v>
      </c>
      <c r="H12" s="420">
        <v>79</v>
      </c>
      <c r="I12" s="420">
        <v>22</v>
      </c>
      <c r="J12" s="420"/>
      <c r="K12" s="420">
        <v>1</v>
      </c>
      <c r="L12" s="420">
        <v>1</v>
      </c>
      <c r="M12" s="420"/>
      <c r="N12" s="420">
        <v>3</v>
      </c>
      <c r="O12" s="421">
        <f t="shared" si="0"/>
        <v>403</v>
      </c>
      <c r="P12" s="421">
        <f t="shared" si="1"/>
        <v>27</v>
      </c>
      <c r="Q12" s="421">
        <f t="shared" si="3"/>
        <v>430</v>
      </c>
      <c r="R12" s="420">
        <v>0</v>
      </c>
      <c r="S12" s="420">
        <v>0</v>
      </c>
      <c r="T12" s="421">
        <f t="shared" si="5"/>
        <v>0</v>
      </c>
    </row>
    <row r="13" spans="1:20" ht="25.5" hidden="1" outlineLevel="1">
      <c r="A13" s="418">
        <f t="shared" si="4"/>
        <v>15</v>
      </c>
      <c r="B13" s="419" t="s">
        <v>2096</v>
      </c>
      <c r="C13" s="420">
        <v>69</v>
      </c>
      <c r="D13" s="420">
        <v>3</v>
      </c>
      <c r="E13" s="420">
        <v>6</v>
      </c>
      <c r="F13" s="420">
        <v>7</v>
      </c>
      <c r="G13" s="420">
        <v>2</v>
      </c>
      <c r="H13" s="420">
        <v>21</v>
      </c>
      <c r="I13" s="420">
        <v>14</v>
      </c>
      <c r="J13" s="420">
        <v>2</v>
      </c>
      <c r="K13" s="420">
        <v>1</v>
      </c>
      <c r="L13" s="420"/>
      <c r="M13" s="420"/>
      <c r="N13" s="420">
        <v>2</v>
      </c>
      <c r="O13" s="421">
        <f t="shared" si="0"/>
        <v>108</v>
      </c>
      <c r="P13" s="421">
        <f t="shared" si="1"/>
        <v>19</v>
      </c>
      <c r="Q13" s="421">
        <f t="shared" si="3"/>
        <v>127</v>
      </c>
      <c r="R13" s="420">
        <v>0</v>
      </c>
      <c r="S13" s="420">
        <v>0</v>
      </c>
      <c r="T13" s="421">
        <f t="shared" si="5"/>
        <v>0</v>
      </c>
    </row>
    <row r="14" spans="1:20" ht="25.5" hidden="1" outlineLevel="1">
      <c r="A14" s="418">
        <v>18</v>
      </c>
      <c r="B14" s="419" t="s">
        <v>2097</v>
      </c>
      <c r="C14" s="420">
        <v>2017</v>
      </c>
      <c r="D14" s="420">
        <v>119</v>
      </c>
      <c r="E14" s="420">
        <v>130</v>
      </c>
      <c r="F14" s="420">
        <v>180</v>
      </c>
      <c r="G14" s="420">
        <v>38</v>
      </c>
      <c r="H14" s="420">
        <v>541</v>
      </c>
      <c r="I14" s="420">
        <v>319</v>
      </c>
      <c r="J14" s="420">
        <v>19</v>
      </c>
      <c r="K14" s="420">
        <v>28</v>
      </c>
      <c r="L14" s="420">
        <v>22</v>
      </c>
      <c r="M14" s="420">
        <v>1</v>
      </c>
      <c r="N14" s="420">
        <v>30</v>
      </c>
      <c r="O14" s="421">
        <f t="shared" si="0"/>
        <v>3025</v>
      </c>
      <c r="P14" s="421">
        <f t="shared" si="1"/>
        <v>419</v>
      </c>
      <c r="Q14" s="421">
        <f t="shared" si="3"/>
        <v>3444</v>
      </c>
      <c r="R14" s="420">
        <v>45</v>
      </c>
      <c r="S14" s="420">
        <v>0</v>
      </c>
      <c r="T14" s="421">
        <f t="shared" si="5"/>
        <v>45</v>
      </c>
    </row>
    <row r="15" spans="1:20" ht="25.5" hidden="1" outlineLevel="1">
      <c r="A15" s="418">
        <f t="shared" si="4"/>
        <v>19</v>
      </c>
      <c r="B15" s="419" t="s">
        <v>2098</v>
      </c>
      <c r="C15" s="420">
        <v>3978</v>
      </c>
      <c r="D15" s="420">
        <v>184</v>
      </c>
      <c r="E15" s="420">
        <v>245</v>
      </c>
      <c r="F15" s="420">
        <v>343</v>
      </c>
      <c r="G15" s="420">
        <v>95</v>
      </c>
      <c r="H15" s="420">
        <v>799</v>
      </c>
      <c r="I15" s="420">
        <v>634</v>
      </c>
      <c r="J15" s="420">
        <v>31</v>
      </c>
      <c r="K15" s="420">
        <v>31</v>
      </c>
      <c r="L15" s="420">
        <v>37</v>
      </c>
      <c r="M15" s="420">
        <v>4</v>
      </c>
      <c r="N15" s="420">
        <v>67</v>
      </c>
      <c r="O15" s="421">
        <f t="shared" si="0"/>
        <v>5644</v>
      </c>
      <c r="P15" s="421">
        <f t="shared" si="1"/>
        <v>804</v>
      </c>
      <c r="Q15" s="421">
        <f t="shared" si="3"/>
        <v>6448</v>
      </c>
      <c r="R15" s="420">
        <v>18</v>
      </c>
      <c r="S15" s="420">
        <v>0</v>
      </c>
      <c r="T15" s="421">
        <f>+S15+R15</f>
        <v>18</v>
      </c>
    </row>
    <row r="16" spans="1:20" ht="45" customHeight="1" collapsed="1">
      <c r="A16" s="60">
        <f t="shared" si="4"/>
        <v>20</v>
      </c>
      <c r="B16" s="60" t="s">
        <v>2099</v>
      </c>
      <c r="C16" s="65">
        <f t="shared" ref="C16:S16" si="6">SUM(C17:C18)</f>
        <v>752</v>
      </c>
      <c r="D16" s="65">
        <f t="shared" si="6"/>
        <v>30</v>
      </c>
      <c r="E16" s="65">
        <f t="shared" si="6"/>
        <v>40</v>
      </c>
      <c r="F16" s="65">
        <f t="shared" si="6"/>
        <v>67</v>
      </c>
      <c r="G16" s="66">
        <f t="shared" si="6"/>
        <v>15</v>
      </c>
      <c r="H16" s="66">
        <f t="shared" si="6"/>
        <v>310</v>
      </c>
      <c r="I16" s="65">
        <f t="shared" si="6"/>
        <v>137</v>
      </c>
      <c r="J16" s="65">
        <f t="shared" si="6"/>
        <v>4</v>
      </c>
      <c r="K16" s="65">
        <f t="shared" si="6"/>
        <v>7</v>
      </c>
      <c r="L16" s="65">
        <f t="shared" si="6"/>
        <v>7</v>
      </c>
      <c r="M16" s="66">
        <f t="shared" si="6"/>
        <v>0</v>
      </c>
      <c r="N16" s="66">
        <f t="shared" si="6"/>
        <v>24</v>
      </c>
      <c r="O16" s="64">
        <f t="shared" si="0"/>
        <v>1214</v>
      </c>
      <c r="P16" s="64">
        <f t="shared" si="1"/>
        <v>179</v>
      </c>
      <c r="Q16" s="64">
        <f t="shared" si="3"/>
        <v>1393</v>
      </c>
      <c r="R16" s="64">
        <f t="shared" si="6"/>
        <v>37</v>
      </c>
      <c r="S16" s="64">
        <f t="shared" si="6"/>
        <v>1</v>
      </c>
      <c r="T16" s="63">
        <f>+S16+R16</f>
        <v>38</v>
      </c>
    </row>
    <row r="17" spans="1:20" ht="25.5" hidden="1" outlineLevel="1">
      <c r="A17" s="418">
        <f t="shared" si="4"/>
        <v>21</v>
      </c>
      <c r="B17" s="419" t="s">
        <v>2100</v>
      </c>
      <c r="C17" s="420">
        <v>182</v>
      </c>
      <c r="D17" s="420">
        <v>8</v>
      </c>
      <c r="E17" s="420">
        <v>14</v>
      </c>
      <c r="F17" s="420">
        <v>9</v>
      </c>
      <c r="G17" s="420">
        <v>3</v>
      </c>
      <c r="H17" s="420">
        <v>98</v>
      </c>
      <c r="I17" s="420">
        <v>30</v>
      </c>
      <c r="J17" s="420">
        <v>2</v>
      </c>
      <c r="K17" s="420">
        <v>3</v>
      </c>
      <c r="L17" s="420">
        <v>2</v>
      </c>
      <c r="M17" s="420"/>
      <c r="N17" s="420">
        <v>6</v>
      </c>
      <c r="O17" s="421">
        <f t="shared" si="0"/>
        <v>314</v>
      </c>
      <c r="P17" s="421">
        <f t="shared" si="1"/>
        <v>43</v>
      </c>
      <c r="Q17" s="421">
        <f t="shared" si="3"/>
        <v>357</v>
      </c>
      <c r="R17" s="420">
        <v>19</v>
      </c>
      <c r="S17" s="420">
        <v>0</v>
      </c>
      <c r="T17" s="421">
        <f t="shared" ref="T17:T18" si="7">+S17+R17</f>
        <v>19</v>
      </c>
    </row>
    <row r="18" spans="1:20" ht="25.5" hidden="1" outlineLevel="1">
      <c r="A18" s="418">
        <v>29</v>
      </c>
      <c r="B18" s="419" t="s">
        <v>2101</v>
      </c>
      <c r="C18" s="420">
        <v>570</v>
      </c>
      <c r="D18" s="420">
        <v>22</v>
      </c>
      <c r="E18" s="420">
        <v>26</v>
      </c>
      <c r="F18" s="420">
        <v>58</v>
      </c>
      <c r="G18" s="420">
        <v>12</v>
      </c>
      <c r="H18" s="420">
        <v>212</v>
      </c>
      <c r="I18" s="420">
        <v>107</v>
      </c>
      <c r="J18" s="420">
        <v>2</v>
      </c>
      <c r="K18" s="420">
        <v>4</v>
      </c>
      <c r="L18" s="420">
        <v>5</v>
      </c>
      <c r="M18" s="420"/>
      <c r="N18" s="420">
        <v>18</v>
      </c>
      <c r="O18" s="421">
        <f t="shared" si="0"/>
        <v>900</v>
      </c>
      <c r="P18" s="421">
        <f t="shared" si="1"/>
        <v>136</v>
      </c>
      <c r="Q18" s="421">
        <f t="shared" si="3"/>
        <v>1036</v>
      </c>
      <c r="R18" s="420">
        <v>18</v>
      </c>
      <c r="S18" s="420">
        <v>1</v>
      </c>
      <c r="T18" s="421">
        <f t="shared" si="7"/>
        <v>19</v>
      </c>
    </row>
    <row r="19" spans="1:20" ht="45" customHeight="1" collapsed="1">
      <c r="A19" s="60">
        <f t="shared" si="4"/>
        <v>30</v>
      </c>
      <c r="B19" s="60" t="s">
        <v>2102</v>
      </c>
      <c r="C19" s="65">
        <f t="shared" ref="C19:S19" si="8">SUM(C20:C21)</f>
        <v>2387</v>
      </c>
      <c r="D19" s="65">
        <f t="shared" si="8"/>
        <v>137</v>
      </c>
      <c r="E19" s="65">
        <f t="shared" si="8"/>
        <v>240</v>
      </c>
      <c r="F19" s="65">
        <f t="shared" si="8"/>
        <v>358</v>
      </c>
      <c r="G19" s="66">
        <f t="shared" si="8"/>
        <v>102</v>
      </c>
      <c r="H19" s="66">
        <f t="shared" si="8"/>
        <v>1690</v>
      </c>
      <c r="I19" s="65">
        <f t="shared" si="8"/>
        <v>448</v>
      </c>
      <c r="J19" s="65">
        <f t="shared" si="8"/>
        <v>21</v>
      </c>
      <c r="K19" s="65">
        <f t="shared" si="8"/>
        <v>37</v>
      </c>
      <c r="L19" s="65">
        <f t="shared" si="8"/>
        <v>40</v>
      </c>
      <c r="M19" s="66">
        <f t="shared" si="8"/>
        <v>13</v>
      </c>
      <c r="N19" s="66">
        <f t="shared" si="8"/>
        <v>142</v>
      </c>
      <c r="O19" s="64">
        <f t="shared" si="0"/>
        <v>4914</v>
      </c>
      <c r="P19" s="64">
        <f t="shared" si="1"/>
        <v>701</v>
      </c>
      <c r="Q19" s="64">
        <f t="shared" si="3"/>
        <v>5615</v>
      </c>
      <c r="R19" s="64">
        <f t="shared" si="8"/>
        <v>8</v>
      </c>
      <c r="S19" s="64">
        <f t="shared" si="8"/>
        <v>0</v>
      </c>
      <c r="T19" s="63">
        <f>+S19+R19</f>
        <v>8</v>
      </c>
    </row>
    <row r="20" spans="1:20" ht="25.5" hidden="1" outlineLevel="1">
      <c r="A20" s="418">
        <f t="shared" si="4"/>
        <v>31</v>
      </c>
      <c r="B20" s="419" t="s">
        <v>2102</v>
      </c>
      <c r="C20" s="420">
        <v>693</v>
      </c>
      <c r="D20" s="420">
        <v>39</v>
      </c>
      <c r="E20" s="420">
        <v>67</v>
      </c>
      <c r="F20" s="420">
        <v>87</v>
      </c>
      <c r="G20" s="420">
        <v>30</v>
      </c>
      <c r="H20" s="420">
        <v>613</v>
      </c>
      <c r="I20" s="420">
        <v>101</v>
      </c>
      <c r="J20" s="420">
        <v>6</v>
      </c>
      <c r="K20" s="420">
        <v>7</v>
      </c>
      <c r="L20" s="420">
        <v>8</v>
      </c>
      <c r="M20" s="420">
        <v>3</v>
      </c>
      <c r="N20" s="420">
        <v>49</v>
      </c>
      <c r="O20" s="421">
        <f t="shared" si="0"/>
        <v>1529</v>
      </c>
      <c r="P20" s="421">
        <f t="shared" si="1"/>
        <v>174</v>
      </c>
      <c r="Q20" s="421">
        <f t="shared" si="3"/>
        <v>1703</v>
      </c>
      <c r="R20" s="420">
        <v>3</v>
      </c>
      <c r="S20" s="420">
        <v>0</v>
      </c>
      <c r="T20" s="421">
        <f t="shared" ref="T20:T21" si="9">+S20+R20</f>
        <v>3</v>
      </c>
    </row>
    <row r="21" spans="1:20" ht="25.5" hidden="1" outlineLevel="1">
      <c r="A21" s="418">
        <v>39</v>
      </c>
      <c r="B21" s="419" t="s">
        <v>2103</v>
      </c>
      <c r="C21" s="420">
        <v>1694</v>
      </c>
      <c r="D21" s="420">
        <v>98</v>
      </c>
      <c r="E21" s="420">
        <v>173</v>
      </c>
      <c r="F21" s="420">
        <v>271</v>
      </c>
      <c r="G21" s="420">
        <v>72</v>
      </c>
      <c r="H21" s="420">
        <v>1077</v>
      </c>
      <c r="I21" s="420">
        <v>347</v>
      </c>
      <c r="J21" s="420">
        <v>15</v>
      </c>
      <c r="K21" s="420">
        <v>30</v>
      </c>
      <c r="L21" s="420">
        <v>32</v>
      </c>
      <c r="M21" s="420">
        <v>10</v>
      </c>
      <c r="N21" s="420">
        <v>93</v>
      </c>
      <c r="O21" s="421">
        <f t="shared" si="0"/>
        <v>3385</v>
      </c>
      <c r="P21" s="421">
        <f t="shared" si="1"/>
        <v>527</v>
      </c>
      <c r="Q21" s="421">
        <f t="shared" si="3"/>
        <v>3912</v>
      </c>
      <c r="R21" s="420">
        <v>5</v>
      </c>
      <c r="S21" s="420">
        <v>0</v>
      </c>
      <c r="T21" s="421">
        <f t="shared" si="9"/>
        <v>5</v>
      </c>
    </row>
    <row r="22" spans="1:20" ht="45" customHeight="1" collapsed="1">
      <c r="A22" s="60">
        <f t="shared" si="4"/>
        <v>40</v>
      </c>
      <c r="B22" s="60" t="s">
        <v>2104</v>
      </c>
      <c r="C22" s="65">
        <f t="shared" ref="C22:S22" si="10">SUM(C23:C27)</f>
        <v>2412</v>
      </c>
      <c r="D22" s="65">
        <f t="shared" si="10"/>
        <v>113</v>
      </c>
      <c r="E22" s="65">
        <f t="shared" si="10"/>
        <v>177</v>
      </c>
      <c r="F22" s="65">
        <f t="shared" si="10"/>
        <v>259</v>
      </c>
      <c r="G22" s="66">
        <f t="shared" si="10"/>
        <v>66</v>
      </c>
      <c r="H22" s="66">
        <f t="shared" si="10"/>
        <v>1412</v>
      </c>
      <c r="I22" s="65">
        <f t="shared" si="10"/>
        <v>261</v>
      </c>
      <c r="J22" s="65">
        <f t="shared" si="10"/>
        <v>8</v>
      </c>
      <c r="K22" s="65">
        <f t="shared" si="10"/>
        <v>15</v>
      </c>
      <c r="L22" s="65">
        <f t="shared" si="10"/>
        <v>23</v>
      </c>
      <c r="M22" s="66">
        <f t="shared" si="10"/>
        <v>6</v>
      </c>
      <c r="N22" s="66">
        <f t="shared" si="10"/>
        <v>71</v>
      </c>
      <c r="O22" s="64">
        <f t="shared" si="0"/>
        <v>4439</v>
      </c>
      <c r="P22" s="64">
        <f t="shared" si="1"/>
        <v>384</v>
      </c>
      <c r="Q22" s="64">
        <f t="shared" si="3"/>
        <v>4823</v>
      </c>
      <c r="R22" s="64">
        <f t="shared" si="10"/>
        <v>73</v>
      </c>
      <c r="S22" s="64">
        <f t="shared" si="10"/>
        <v>2</v>
      </c>
      <c r="T22" s="63">
        <f>+S22+R22</f>
        <v>75</v>
      </c>
    </row>
    <row r="23" spans="1:20" ht="38.25" hidden="1" outlineLevel="1">
      <c r="A23" s="418">
        <f t="shared" si="4"/>
        <v>41</v>
      </c>
      <c r="B23" s="419" t="s">
        <v>2105</v>
      </c>
      <c r="C23" s="420">
        <v>957</v>
      </c>
      <c r="D23" s="420">
        <v>40</v>
      </c>
      <c r="E23" s="420">
        <v>65</v>
      </c>
      <c r="F23" s="420">
        <v>96</v>
      </c>
      <c r="G23" s="420">
        <v>25</v>
      </c>
      <c r="H23" s="420">
        <v>621</v>
      </c>
      <c r="I23" s="420">
        <v>42</v>
      </c>
      <c r="J23" s="420">
        <v>2</v>
      </c>
      <c r="K23" s="420">
        <v>6</v>
      </c>
      <c r="L23" s="420">
        <v>8</v>
      </c>
      <c r="M23" s="420">
        <v>1</v>
      </c>
      <c r="N23" s="420">
        <v>17</v>
      </c>
      <c r="O23" s="421">
        <f t="shared" si="0"/>
        <v>1804</v>
      </c>
      <c r="P23" s="421">
        <f t="shared" si="1"/>
        <v>76</v>
      </c>
      <c r="Q23" s="421">
        <f t="shared" si="3"/>
        <v>1880</v>
      </c>
      <c r="R23" s="420">
        <v>23</v>
      </c>
      <c r="S23" s="420">
        <v>0</v>
      </c>
      <c r="T23" s="421">
        <f t="shared" ref="T23:T27" si="11">+S23+R23</f>
        <v>23</v>
      </c>
    </row>
    <row r="24" spans="1:20" ht="25.5" hidden="1" outlineLevel="1">
      <c r="A24" s="418">
        <f t="shared" si="4"/>
        <v>42</v>
      </c>
      <c r="B24" s="419" t="s">
        <v>2106</v>
      </c>
      <c r="C24" s="420">
        <v>174</v>
      </c>
      <c r="D24" s="420">
        <v>6</v>
      </c>
      <c r="E24" s="420">
        <v>11</v>
      </c>
      <c r="F24" s="420">
        <v>11</v>
      </c>
      <c r="G24" s="420">
        <v>2</v>
      </c>
      <c r="H24" s="420">
        <v>65</v>
      </c>
      <c r="I24" s="420">
        <v>15</v>
      </c>
      <c r="J24" s="420">
        <v>2</v>
      </c>
      <c r="K24" s="420"/>
      <c r="L24" s="420">
        <v>1</v>
      </c>
      <c r="M24" s="420"/>
      <c r="N24" s="420">
        <v>6</v>
      </c>
      <c r="O24" s="421">
        <f t="shared" si="0"/>
        <v>269</v>
      </c>
      <c r="P24" s="421">
        <f t="shared" si="1"/>
        <v>24</v>
      </c>
      <c r="Q24" s="421">
        <f t="shared" si="3"/>
        <v>293</v>
      </c>
      <c r="R24" s="420">
        <v>15</v>
      </c>
      <c r="S24" s="420">
        <v>1</v>
      </c>
      <c r="T24" s="421">
        <f t="shared" si="11"/>
        <v>16</v>
      </c>
    </row>
    <row r="25" spans="1:20" ht="38.25" hidden="1" outlineLevel="1">
      <c r="A25" s="418">
        <f t="shared" si="4"/>
        <v>43</v>
      </c>
      <c r="B25" s="419" t="s">
        <v>2107</v>
      </c>
      <c r="C25" s="420">
        <v>349</v>
      </c>
      <c r="D25" s="420">
        <v>25</v>
      </c>
      <c r="E25" s="420">
        <v>29</v>
      </c>
      <c r="F25" s="420">
        <v>53</v>
      </c>
      <c r="G25" s="420">
        <v>9</v>
      </c>
      <c r="H25" s="420">
        <v>178</v>
      </c>
      <c r="I25" s="420">
        <v>69</v>
      </c>
      <c r="J25" s="420">
        <v>1</v>
      </c>
      <c r="K25" s="420">
        <v>5</v>
      </c>
      <c r="L25" s="420">
        <v>4</v>
      </c>
      <c r="M25" s="420">
        <v>1</v>
      </c>
      <c r="N25" s="420">
        <v>19</v>
      </c>
      <c r="O25" s="421">
        <f t="shared" si="0"/>
        <v>643</v>
      </c>
      <c r="P25" s="421">
        <f t="shared" si="1"/>
        <v>99</v>
      </c>
      <c r="Q25" s="421">
        <f t="shared" si="3"/>
        <v>742</v>
      </c>
      <c r="R25" s="420">
        <v>6</v>
      </c>
      <c r="S25" s="420">
        <v>1</v>
      </c>
      <c r="T25" s="421">
        <f t="shared" si="11"/>
        <v>7</v>
      </c>
    </row>
    <row r="26" spans="1:20" ht="25.5" hidden="1" outlineLevel="1">
      <c r="A26" s="418">
        <v>48</v>
      </c>
      <c r="B26" s="419" t="s">
        <v>2108</v>
      </c>
      <c r="C26" s="420">
        <v>338</v>
      </c>
      <c r="D26" s="420">
        <v>11</v>
      </c>
      <c r="E26" s="420">
        <v>31</v>
      </c>
      <c r="F26" s="420">
        <v>38</v>
      </c>
      <c r="G26" s="420">
        <v>9</v>
      </c>
      <c r="H26" s="420">
        <v>251</v>
      </c>
      <c r="I26" s="420">
        <v>56</v>
      </c>
      <c r="J26" s="420">
        <v>1</v>
      </c>
      <c r="K26" s="420">
        <v>3</v>
      </c>
      <c r="L26" s="420">
        <v>2</v>
      </c>
      <c r="M26" s="420">
        <v>2</v>
      </c>
      <c r="N26" s="420">
        <v>4</v>
      </c>
      <c r="O26" s="421">
        <f t="shared" si="0"/>
        <v>678</v>
      </c>
      <c r="P26" s="421">
        <f t="shared" si="1"/>
        <v>68</v>
      </c>
      <c r="Q26" s="421">
        <f t="shared" si="3"/>
        <v>746</v>
      </c>
      <c r="R26" s="420">
        <v>17</v>
      </c>
      <c r="S26" s="420">
        <v>0</v>
      </c>
      <c r="T26" s="421">
        <f t="shared" si="11"/>
        <v>17</v>
      </c>
    </row>
    <row r="27" spans="1:20" ht="25.5" hidden="1" outlineLevel="1">
      <c r="A27" s="418">
        <f t="shared" si="4"/>
        <v>49</v>
      </c>
      <c r="B27" s="419" t="s">
        <v>2109</v>
      </c>
      <c r="C27" s="420">
        <v>594</v>
      </c>
      <c r="D27" s="420">
        <v>31</v>
      </c>
      <c r="E27" s="420">
        <v>41</v>
      </c>
      <c r="F27" s="420">
        <v>61</v>
      </c>
      <c r="G27" s="420">
        <v>21</v>
      </c>
      <c r="H27" s="420">
        <v>297</v>
      </c>
      <c r="I27" s="420">
        <v>79</v>
      </c>
      <c r="J27" s="420">
        <v>2</v>
      </c>
      <c r="K27" s="420">
        <v>1</v>
      </c>
      <c r="L27" s="420">
        <v>8</v>
      </c>
      <c r="M27" s="420">
        <v>2</v>
      </c>
      <c r="N27" s="420">
        <v>25</v>
      </c>
      <c r="O27" s="421">
        <f t="shared" si="0"/>
        <v>1045</v>
      </c>
      <c r="P27" s="421">
        <f t="shared" si="1"/>
        <v>117</v>
      </c>
      <c r="Q27" s="421">
        <f t="shared" si="3"/>
        <v>1162</v>
      </c>
      <c r="R27" s="420">
        <v>12</v>
      </c>
      <c r="S27" s="420">
        <v>0</v>
      </c>
      <c r="T27" s="421">
        <f t="shared" si="11"/>
        <v>12</v>
      </c>
    </row>
    <row r="28" spans="1:20" ht="45" customHeight="1" collapsed="1">
      <c r="A28" s="60">
        <f t="shared" si="4"/>
        <v>50</v>
      </c>
      <c r="B28" s="60" t="s">
        <v>2110</v>
      </c>
      <c r="C28" s="65">
        <f t="shared" ref="C28:S28" si="12">SUM(C29:C35)</f>
        <v>32922</v>
      </c>
      <c r="D28" s="65">
        <f t="shared" si="12"/>
        <v>1476</v>
      </c>
      <c r="E28" s="65">
        <f t="shared" si="12"/>
        <v>2644</v>
      </c>
      <c r="F28" s="65">
        <f t="shared" si="12"/>
        <v>3764</v>
      </c>
      <c r="G28" s="66">
        <f t="shared" si="12"/>
        <v>1130</v>
      </c>
      <c r="H28" s="66">
        <f t="shared" si="12"/>
        <v>32483</v>
      </c>
      <c r="I28" s="65">
        <f t="shared" si="12"/>
        <v>6552</v>
      </c>
      <c r="J28" s="65">
        <f t="shared" si="12"/>
        <v>277</v>
      </c>
      <c r="K28" s="65">
        <f t="shared" si="12"/>
        <v>385</v>
      </c>
      <c r="L28" s="65">
        <f t="shared" si="12"/>
        <v>590</v>
      </c>
      <c r="M28" s="66">
        <f t="shared" si="12"/>
        <v>170</v>
      </c>
      <c r="N28" s="66">
        <f t="shared" si="12"/>
        <v>3173</v>
      </c>
      <c r="O28" s="64">
        <f t="shared" si="0"/>
        <v>74419</v>
      </c>
      <c r="P28" s="64">
        <f t="shared" si="1"/>
        <v>11147</v>
      </c>
      <c r="Q28" s="64">
        <f t="shared" si="3"/>
        <v>85566</v>
      </c>
      <c r="R28" s="64">
        <f t="shared" si="12"/>
        <v>19</v>
      </c>
      <c r="S28" s="64">
        <f t="shared" si="12"/>
        <v>4</v>
      </c>
      <c r="T28" s="63">
        <f>+S28+R28</f>
        <v>23</v>
      </c>
    </row>
    <row r="29" spans="1:20" ht="25.5" hidden="1" outlineLevel="1">
      <c r="A29" s="418">
        <f t="shared" si="4"/>
        <v>51</v>
      </c>
      <c r="B29" s="419" t="s">
        <v>2111</v>
      </c>
      <c r="C29" s="420">
        <v>1034</v>
      </c>
      <c r="D29" s="420">
        <v>42</v>
      </c>
      <c r="E29" s="420">
        <v>102</v>
      </c>
      <c r="F29" s="420">
        <v>127</v>
      </c>
      <c r="G29" s="420">
        <v>33</v>
      </c>
      <c r="H29" s="420">
        <v>932</v>
      </c>
      <c r="I29" s="420">
        <v>153</v>
      </c>
      <c r="J29" s="420">
        <v>10</v>
      </c>
      <c r="K29" s="420">
        <v>8</v>
      </c>
      <c r="L29" s="420">
        <v>14</v>
      </c>
      <c r="M29" s="420">
        <v>3</v>
      </c>
      <c r="N29" s="420">
        <v>61</v>
      </c>
      <c r="O29" s="421">
        <f t="shared" si="0"/>
        <v>2270</v>
      </c>
      <c r="P29" s="421">
        <f t="shared" si="1"/>
        <v>249</v>
      </c>
      <c r="Q29" s="421">
        <f t="shared" si="3"/>
        <v>2519</v>
      </c>
      <c r="R29" s="420">
        <v>1</v>
      </c>
      <c r="S29" s="420">
        <v>0</v>
      </c>
      <c r="T29" s="421">
        <f t="shared" ref="T29:T46" si="13">+S29+R29</f>
        <v>1</v>
      </c>
    </row>
    <row r="30" spans="1:20" ht="25.5" hidden="1" outlineLevel="1">
      <c r="A30" s="418">
        <f t="shared" si="4"/>
        <v>52</v>
      </c>
      <c r="B30" s="419" t="s">
        <v>2112</v>
      </c>
      <c r="C30" s="420">
        <v>2311</v>
      </c>
      <c r="D30" s="420">
        <v>107</v>
      </c>
      <c r="E30" s="420">
        <v>192</v>
      </c>
      <c r="F30" s="420">
        <v>247</v>
      </c>
      <c r="G30" s="420">
        <v>92</v>
      </c>
      <c r="H30" s="420">
        <v>1963</v>
      </c>
      <c r="I30" s="420">
        <v>461</v>
      </c>
      <c r="J30" s="420">
        <v>16</v>
      </c>
      <c r="K30" s="420">
        <v>30</v>
      </c>
      <c r="L30" s="420">
        <v>40</v>
      </c>
      <c r="M30" s="420">
        <v>10</v>
      </c>
      <c r="N30" s="420">
        <v>210</v>
      </c>
      <c r="O30" s="421">
        <f t="shared" si="0"/>
        <v>4912</v>
      </c>
      <c r="P30" s="421">
        <f t="shared" si="1"/>
        <v>767</v>
      </c>
      <c r="Q30" s="421">
        <f t="shared" si="3"/>
        <v>5679</v>
      </c>
      <c r="R30" s="420">
        <v>2</v>
      </c>
      <c r="S30" s="420">
        <v>0</v>
      </c>
      <c r="T30" s="421">
        <f t="shared" si="13"/>
        <v>2</v>
      </c>
    </row>
    <row r="31" spans="1:20" ht="25.5" hidden="1" outlineLevel="1">
      <c r="A31" s="418">
        <f t="shared" si="4"/>
        <v>53</v>
      </c>
      <c r="B31" s="419" t="s">
        <v>2113</v>
      </c>
      <c r="C31" s="420">
        <v>8915</v>
      </c>
      <c r="D31" s="420">
        <v>376</v>
      </c>
      <c r="E31" s="420">
        <v>736</v>
      </c>
      <c r="F31" s="420">
        <v>1057</v>
      </c>
      <c r="G31" s="420">
        <v>304</v>
      </c>
      <c r="H31" s="420">
        <v>7897</v>
      </c>
      <c r="I31" s="420">
        <v>1810</v>
      </c>
      <c r="J31" s="420">
        <v>70</v>
      </c>
      <c r="K31" s="420">
        <v>113</v>
      </c>
      <c r="L31" s="420">
        <v>163</v>
      </c>
      <c r="M31" s="420">
        <v>49</v>
      </c>
      <c r="N31" s="420">
        <v>785</v>
      </c>
      <c r="O31" s="421">
        <f t="shared" si="0"/>
        <v>19285</v>
      </c>
      <c r="P31" s="421">
        <f t="shared" si="1"/>
        <v>2990</v>
      </c>
      <c r="Q31" s="421">
        <f t="shared" si="3"/>
        <v>22275</v>
      </c>
      <c r="R31" s="420">
        <v>3</v>
      </c>
      <c r="S31" s="420">
        <v>0</v>
      </c>
      <c r="T31" s="421">
        <f t="shared" si="13"/>
        <v>3</v>
      </c>
    </row>
    <row r="32" spans="1:20" ht="25.5" hidden="1" outlineLevel="1">
      <c r="A32" s="418">
        <f t="shared" si="4"/>
        <v>54</v>
      </c>
      <c r="B32" s="419" t="s">
        <v>2114</v>
      </c>
      <c r="C32" s="420">
        <v>14690</v>
      </c>
      <c r="D32" s="420">
        <v>713</v>
      </c>
      <c r="E32" s="420">
        <v>1200</v>
      </c>
      <c r="F32" s="420">
        <v>1729</v>
      </c>
      <c r="G32" s="420">
        <v>526</v>
      </c>
      <c r="H32" s="420">
        <v>16487</v>
      </c>
      <c r="I32" s="420">
        <v>2970</v>
      </c>
      <c r="J32" s="420">
        <v>136</v>
      </c>
      <c r="K32" s="420">
        <v>172</v>
      </c>
      <c r="L32" s="420">
        <v>286</v>
      </c>
      <c r="M32" s="420">
        <v>76</v>
      </c>
      <c r="N32" s="420">
        <v>1515</v>
      </c>
      <c r="O32" s="421">
        <f t="shared" si="0"/>
        <v>35345</v>
      </c>
      <c r="P32" s="421">
        <f t="shared" si="1"/>
        <v>5155</v>
      </c>
      <c r="Q32" s="421">
        <f t="shared" si="3"/>
        <v>40500</v>
      </c>
      <c r="R32" s="420">
        <v>6</v>
      </c>
      <c r="S32" s="420">
        <v>2</v>
      </c>
      <c r="T32" s="421">
        <f t="shared" si="13"/>
        <v>8</v>
      </c>
    </row>
    <row r="33" spans="1:20" ht="25.5" hidden="1" outlineLevel="1">
      <c r="A33" s="418">
        <f t="shared" si="4"/>
        <v>55</v>
      </c>
      <c r="B33" s="419" t="s">
        <v>2115</v>
      </c>
      <c r="C33" s="420">
        <v>2234</v>
      </c>
      <c r="D33" s="420">
        <v>93</v>
      </c>
      <c r="E33" s="420">
        <v>166</v>
      </c>
      <c r="F33" s="420">
        <v>254</v>
      </c>
      <c r="G33" s="420">
        <v>75</v>
      </c>
      <c r="H33" s="420">
        <v>2263</v>
      </c>
      <c r="I33" s="420">
        <v>488</v>
      </c>
      <c r="J33" s="420">
        <v>25</v>
      </c>
      <c r="K33" s="420">
        <v>24</v>
      </c>
      <c r="L33" s="420">
        <v>40</v>
      </c>
      <c r="M33" s="420">
        <v>13</v>
      </c>
      <c r="N33" s="420">
        <v>288</v>
      </c>
      <c r="O33" s="421">
        <f t="shared" si="0"/>
        <v>5085</v>
      </c>
      <c r="P33" s="421">
        <f t="shared" si="1"/>
        <v>878</v>
      </c>
      <c r="Q33" s="421">
        <f t="shared" si="3"/>
        <v>5963</v>
      </c>
      <c r="R33" s="420">
        <v>1</v>
      </c>
      <c r="S33" s="420">
        <v>2</v>
      </c>
      <c r="T33" s="421">
        <f t="shared" si="13"/>
        <v>3</v>
      </c>
    </row>
    <row r="34" spans="1:20" ht="25.5" hidden="1" outlineLevel="1">
      <c r="A34" s="418">
        <v>58</v>
      </c>
      <c r="B34" s="419" t="s">
        <v>2116</v>
      </c>
      <c r="C34" s="420">
        <v>2539</v>
      </c>
      <c r="D34" s="420">
        <v>95</v>
      </c>
      <c r="E34" s="420">
        <v>158</v>
      </c>
      <c r="F34" s="420">
        <v>228</v>
      </c>
      <c r="G34" s="420">
        <v>71</v>
      </c>
      <c r="H34" s="420">
        <v>1995</v>
      </c>
      <c r="I34" s="420">
        <v>463</v>
      </c>
      <c r="J34" s="420">
        <v>12</v>
      </c>
      <c r="K34" s="420">
        <v>23</v>
      </c>
      <c r="L34" s="420">
        <v>29</v>
      </c>
      <c r="M34" s="420">
        <v>16</v>
      </c>
      <c r="N34" s="420">
        <v>208</v>
      </c>
      <c r="O34" s="421">
        <f t="shared" si="0"/>
        <v>5086</v>
      </c>
      <c r="P34" s="421">
        <f t="shared" si="1"/>
        <v>751</v>
      </c>
      <c r="Q34" s="421">
        <f t="shared" si="3"/>
        <v>5837</v>
      </c>
      <c r="R34" s="420">
        <v>5</v>
      </c>
      <c r="S34" s="420">
        <v>0</v>
      </c>
      <c r="T34" s="421">
        <f t="shared" si="13"/>
        <v>5</v>
      </c>
    </row>
    <row r="35" spans="1:20" ht="25.5" hidden="1" outlineLevel="1">
      <c r="A35" s="418">
        <f t="shared" si="4"/>
        <v>59</v>
      </c>
      <c r="B35" s="419" t="s">
        <v>2117</v>
      </c>
      <c r="C35" s="420">
        <v>1199</v>
      </c>
      <c r="D35" s="420">
        <v>50</v>
      </c>
      <c r="E35" s="420">
        <v>90</v>
      </c>
      <c r="F35" s="420">
        <v>122</v>
      </c>
      <c r="G35" s="420">
        <v>29</v>
      </c>
      <c r="H35" s="420">
        <v>946</v>
      </c>
      <c r="I35" s="420">
        <v>207</v>
      </c>
      <c r="J35" s="420">
        <v>8</v>
      </c>
      <c r="K35" s="420">
        <v>15</v>
      </c>
      <c r="L35" s="420">
        <v>18</v>
      </c>
      <c r="M35" s="420">
        <v>3</v>
      </c>
      <c r="N35" s="420">
        <v>106</v>
      </c>
      <c r="O35" s="421">
        <f t="shared" si="0"/>
        <v>2436</v>
      </c>
      <c r="P35" s="421">
        <f t="shared" si="1"/>
        <v>357</v>
      </c>
      <c r="Q35" s="421">
        <f t="shared" si="3"/>
        <v>2793</v>
      </c>
      <c r="R35" s="420">
        <v>1</v>
      </c>
      <c r="S35" s="420">
        <v>0</v>
      </c>
      <c r="T35" s="421">
        <f t="shared" si="13"/>
        <v>1</v>
      </c>
    </row>
    <row r="36" spans="1:20" ht="39.75" customHeight="1" collapsed="1">
      <c r="A36" s="60">
        <f t="shared" si="4"/>
        <v>60</v>
      </c>
      <c r="B36" s="60" t="s">
        <v>2118</v>
      </c>
      <c r="C36" s="65">
        <f t="shared" ref="C36:S36" si="14">SUM(C37:C43)</f>
        <v>17180</v>
      </c>
      <c r="D36" s="65">
        <f t="shared" si="14"/>
        <v>843</v>
      </c>
      <c r="E36" s="65">
        <f t="shared" si="14"/>
        <v>1556</v>
      </c>
      <c r="F36" s="65">
        <f t="shared" si="14"/>
        <v>2279</v>
      </c>
      <c r="G36" s="66">
        <f t="shared" si="14"/>
        <v>670</v>
      </c>
      <c r="H36" s="66">
        <f t="shared" si="14"/>
        <v>15074</v>
      </c>
      <c r="I36" s="65">
        <f t="shared" si="14"/>
        <v>2775</v>
      </c>
      <c r="J36" s="65">
        <f t="shared" si="14"/>
        <v>122</v>
      </c>
      <c r="K36" s="65">
        <f t="shared" si="14"/>
        <v>180</v>
      </c>
      <c r="L36" s="65">
        <f t="shared" si="14"/>
        <v>264</v>
      </c>
      <c r="M36" s="66">
        <f t="shared" si="14"/>
        <v>68</v>
      </c>
      <c r="N36" s="66">
        <f t="shared" si="14"/>
        <v>1212</v>
      </c>
      <c r="O36" s="64">
        <f t="shared" si="0"/>
        <v>37602</v>
      </c>
      <c r="P36" s="64">
        <f t="shared" si="1"/>
        <v>4621</v>
      </c>
      <c r="Q36" s="64">
        <f t="shared" si="3"/>
        <v>42223</v>
      </c>
      <c r="R36" s="64">
        <f t="shared" si="14"/>
        <v>25</v>
      </c>
      <c r="S36" s="64">
        <f t="shared" si="14"/>
        <v>0</v>
      </c>
      <c r="T36" s="63">
        <f>+S36+R36</f>
        <v>25</v>
      </c>
    </row>
    <row r="37" spans="1:20" ht="25.5" hidden="1" outlineLevel="1">
      <c r="A37" s="418">
        <f t="shared" si="4"/>
        <v>61</v>
      </c>
      <c r="B37" s="419" t="s">
        <v>2119</v>
      </c>
      <c r="C37" s="420">
        <v>604</v>
      </c>
      <c r="D37" s="420">
        <v>19</v>
      </c>
      <c r="E37" s="420">
        <v>34</v>
      </c>
      <c r="F37" s="420">
        <v>60</v>
      </c>
      <c r="G37" s="420">
        <v>17</v>
      </c>
      <c r="H37" s="420">
        <v>447</v>
      </c>
      <c r="I37" s="420">
        <v>150</v>
      </c>
      <c r="J37" s="420">
        <v>8</v>
      </c>
      <c r="K37" s="420">
        <v>13</v>
      </c>
      <c r="L37" s="420">
        <v>9</v>
      </c>
      <c r="M37" s="420">
        <v>4</v>
      </c>
      <c r="N37" s="420">
        <v>59</v>
      </c>
      <c r="O37" s="421">
        <f t="shared" si="0"/>
        <v>1181</v>
      </c>
      <c r="P37" s="421">
        <f t="shared" si="1"/>
        <v>243</v>
      </c>
      <c r="Q37" s="421">
        <f t="shared" si="3"/>
        <v>1424</v>
      </c>
      <c r="R37" s="420">
        <v>5</v>
      </c>
      <c r="S37" s="420">
        <v>0</v>
      </c>
      <c r="T37" s="421">
        <f t="shared" si="13"/>
        <v>5</v>
      </c>
    </row>
    <row r="38" spans="1:20" ht="25.5" hidden="1" outlineLevel="1">
      <c r="A38" s="418">
        <f t="shared" si="4"/>
        <v>62</v>
      </c>
      <c r="B38" s="419" t="s">
        <v>2120</v>
      </c>
      <c r="C38" s="420">
        <v>2454</v>
      </c>
      <c r="D38" s="420">
        <v>158</v>
      </c>
      <c r="E38" s="420">
        <v>253</v>
      </c>
      <c r="F38" s="420">
        <v>315</v>
      </c>
      <c r="G38" s="420">
        <v>82</v>
      </c>
      <c r="H38" s="420">
        <v>1764</v>
      </c>
      <c r="I38" s="420">
        <v>417</v>
      </c>
      <c r="J38" s="420">
        <v>16</v>
      </c>
      <c r="K38" s="420">
        <v>21</v>
      </c>
      <c r="L38" s="420">
        <v>28</v>
      </c>
      <c r="M38" s="420">
        <v>9</v>
      </c>
      <c r="N38" s="420">
        <v>142</v>
      </c>
      <c r="O38" s="421">
        <f t="shared" si="0"/>
        <v>5026</v>
      </c>
      <c r="P38" s="421">
        <f t="shared" si="1"/>
        <v>633</v>
      </c>
      <c r="Q38" s="421">
        <f t="shared" si="3"/>
        <v>5659</v>
      </c>
      <c r="R38" s="420">
        <v>1</v>
      </c>
      <c r="S38" s="420">
        <v>0</v>
      </c>
      <c r="T38" s="421">
        <f t="shared" si="13"/>
        <v>1</v>
      </c>
    </row>
    <row r="39" spans="1:20" ht="25.5" hidden="1" outlineLevel="1">
      <c r="A39" s="418">
        <f t="shared" si="4"/>
        <v>63</v>
      </c>
      <c r="B39" s="419" t="s">
        <v>2121</v>
      </c>
      <c r="C39" s="420">
        <v>3200</v>
      </c>
      <c r="D39" s="420">
        <v>163</v>
      </c>
      <c r="E39" s="420">
        <v>323</v>
      </c>
      <c r="F39" s="420">
        <v>457</v>
      </c>
      <c r="G39" s="420">
        <v>135</v>
      </c>
      <c r="H39" s="420">
        <v>3352</v>
      </c>
      <c r="I39" s="420">
        <v>620</v>
      </c>
      <c r="J39" s="420">
        <v>25</v>
      </c>
      <c r="K39" s="420">
        <v>42</v>
      </c>
      <c r="L39" s="420">
        <v>52</v>
      </c>
      <c r="M39" s="420">
        <v>15</v>
      </c>
      <c r="N39" s="420">
        <v>301</v>
      </c>
      <c r="O39" s="421">
        <f t="shared" si="0"/>
        <v>7630</v>
      </c>
      <c r="P39" s="421">
        <f t="shared" si="1"/>
        <v>1055</v>
      </c>
      <c r="Q39" s="421">
        <f t="shared" si="3"/>
        <v>8685</v>
      </c>
      <c r="R39" s="420">
        <v>2</v>
      </c>
      <c r="S39" s="420">
        <v>0</v>
      </c>
      <c r="T39" s="421">
        <f t="shared" si="13"/>
        <v>2</v>
      </c>
    </row>
    <row r="40" spans="1:20" ht="25.5" hidden="1" outlineLevel="1">
      <c r="A40" s="418">
        <f t="shared" si="4"/>
        <v>64</v>
      </c>
      <c r="B40" s="419" t="s">
        <v>2122</v>
      </c>
      <c r="C40" s="420">
        <v>6223</v>
      </c>
      <c r="D40" s="420">
        <v>321</v>
      </c>
      <c r="E40" s="420">
        <v>602</v>
      </c>
      <c r="F40" s="420">
        <v>917</v>
      </c>
      <c r="G40" s="420">
        <v>268</v>
      </c>
      <c r="H40" s="420">
        <v>5595</v>
      </c>
      <c r="I40" s="420">
        <v>928</v>
      </c>
      <c r="J40" s="420">
        <v>41</v>
      </c>
      <c r="K40" s="420">
        <v>64</v>
      </c>
      <c r="L40" s="420">
        <v>94</v>
      </c>
      <c r="M40" s="420">
        <v>26</v>
      </c>
      <c r="N40" s="420">
        <v>385</v>
      </c>
      <c r="O40" s="421">
        <f t="shared" si="0"/>
        <v>13926</v>
      </c>
      <c r="P40" s="421">
        <f t="shared" si="1"/>
        <v>1538</v>
      </c>
      <c r="Q40" s="421">
        <f t="shared" si="3"/>
        <v>15464</v>
      </c>
      <c r="R40" s="420">
        <v>5</v>
      </c>
      <c r="S40" s="420">
        <v>0</v>
      </c>
      <c r="T40" s="421">
        <f t="shared" si="13"/>
        <v>5</v>
      </c>
    </row>
    <row r="41" spans="1:20" ht="25.5" hidden="1" outlineLevel="1">
      <c r="A41" s="418">
        <f t="shared" si="4"/>
        <v>65</v>
      </c>
      <c r="B41" s="419" t="s">
        <v>2123</v>
      </c>
      <c r="C41" s="420">
        <v>1538</v>
      </c>
      <c r="D41" s="420">
        <v>56</v>
      </c>
      <c r="E41" s="420">
        <v>127</v>
      </c>
      <c r="F41" s="420">
        <v>187</v>
      </c>
      <c r="G41" s="420">
        <v>63</v>
      </c>
      <c r="H41" s="420">
        <v>1732</v>
      </c>
      <c r="I41" s="420">
        <v>237</v>
      </c>
      <c r="J41" s="420">
        <v>10</v>
      </c>
      <c r="K41" s="420">
        <v>12</v>
      </c>
      <c r="L41" s="420">
        <v>35</v>
      </c>
      <c r="M41" s="420">
        <v>4</v>
      </c>
      <c r="N41" s="420">
        <v>159</v>
      </c>
      <c r="O41" s="421">
        <f t="shared" si="0"/>
        <v>3703</v>
      </c>
      <c r="P41" s="421">
        <f t="shared" si="1"/>
        <v>457</v>
      </c>
      <c r="Q41" s="421">
        <f t="shared" si="3"/>
        <v>4160</v>
      </c>
      <c r="R41" s="420">
        <v>0</v>
      </c>
      <c r="S41" s="420">
        <v>0</v>
      </c>
      <c r="T41" s="421">
        <f t="shared" si="13"/>
        <v>0</v>
      </c>
    </row>
    <row r="42" spans="1:20" ht="25.5" hidden="1" outlineLevel="1">
      <c r="A42" s="418">
        <v>68</v>
      </c>
      <c r="B42" s="419" t="s">
        <v>2124</v>
      </c>
      <c r="C42" s="420">
        <v>1844</v>
      </c>
      <c r="D42" s="420">
        <v>69</v>
      </c>
      <c r="E42" s="420">
        <v>110</v>
      </c>
      <c r="F42" s="420">
        <v>181</v>
      </c>
      <c r="G42" s="420">
        <v>62</v>
      </c>
      <c r="H42" s="420">
        <v>1259</v>
      </c>
      <c r="I42" s="420">
        <v>282</v>
      </c>
      <c r="J42" s="420">
        <v>10</v>
      </c>
      <c r="K42" s="420">
        <v>15</v>
      </c>
      <c r="L42" s="420">
        <v>25</v>
      </c>
      <c r="M42" s="420">
        <v>3</v>
      </c>
      <c r="N42" s="420">
        <v>98</v>
      </c>
      <c r="O42" s="421">
        <f t="shared" si="0"/>
        <v>3525</v>
      </c>
      <c r="P42" s="421">
        <f t="shared" si="1"/>
        <v>433</v>
      </c>
      <c r="Q42" s="421">
        <f t="shared" si="3"/>
        <v>3958</v>
      </c>
      <c r="R42" s="420">
        <v>9</v>
      </c>
      <c r="S42" s="420">
        <v>0</v>
      </c>
      <c r="T42" s="421">
        <f t="shared" si="13"/>
        <v>9</v>
      </c>
    </row>
    <row r="43" spans="1:20" ht="25.5" hidden="1" outlineLevel="1">
      <c r="A43" s="418">
        <f t="shared" si="4"/>
        <v>69</v>
      </c>
      <c r="B43" s="419" t="s">
        <v>2125</v>
      </c>
      <c r="C43" s="420">
        <v>1317</v>
      </c>
      <c r="D43" s="420">
        <v>57</v>
      </c>
      <c r="E43" s="420">
        <v>107</v>
      </c>
      <c r="F43" s="420">
        <v>162</v>
      </c>
      <c r="G43" s="420">
        <v>43</v>
      </c>
      <c r="H43" s="420">
        <v>925</v>
      </c>
      <c r="I43" s="420">
        <v>141</v>
      </c>
      <c r="J43" s="420">
        <v>12</v>
      </c>
      <c r="K43" s="420">
        <v>13</v>
      </c>
      <c r="L43" s="420">
        <v>21</v>
      </c>
      <c r="M43" s="420">
        <v>7</v>
      </c>
      <c r="N43" s="420">
        <v>68</v>
      </c>
      <c r="O43" s="421">
        <f t="shared" si="0"/>
        <v>2611</v>
      </c>
      <c r="P43" s="421">
        <f t="shared" si="1"/>
        <v>262</v>
      </c>
      <c r="Q43" s="421">
        <f t="shared" si="3"/>
        <v>2873</v>
      </c>
      <c r="R43" s="420">
        <v>3</v>
      </c>
      <c r="S43" s="420">
        <v>0</v>
      </c>
      <c r="T43" s="421">
        <f t="shared" si="13"/>
        <v>3</v>
      </c>
    </row>
    <row r="44" spans="1:20" ht="39.75" customHeight="1" collapsed="1">
      <c r="A44" s="60">
        <f t="shared" si="4"/>
        <v>70</v>
      </c>
      <c r="B44" s="60" t="s">
        <v>2126</v>
      </c>
      <c r="C44" s="65">
        <f t="shared" ref="C44:S44" si="15">SUM(C45:C46)</f>
        <v>2685</v>
      </c>
      <c r="D44" s="65">
        <f t="shared" si="15"/>
        <v>92</v>
      </c>
      <c r="E44" s="65">
        <f t="shared" si="15"/>
        <v>206</v>
      </c>
      <c r="F44" s="65">
        <f t="shared" si="15"/>
        <v>161</v>
      </c>
      <c r="G44" s="66">
        <f t="shared" si="15"/>
        <v>65</v>
      </c>
      <c r="H44" s="66">
        <f t="shared" si="15"/>
        <v>1026</v>
      </c>
      <c r="I44" s="65">
        <f t="shared" si="15"/>
        <v>576</v>
      </c>
      <c r="J44" s="65">
        <f t="shared" si="15"/>
        <v>29</v>
      </c>
      <c r="K44" s="65">
        <f t="shared" si="15"/>
        <v>85</v>
      </c>
      <c r="L44" s="65">
        <f t="shared" si="15"/>
        <v>32</v>
      </c>
      <c r="M44" s="66">
        <f t="shared" si="15"/>
        <v>17</v>
      </c>
      <c r="N44" s="66">
        <f t="shared" si="15"/>
        <v>112</v>
      </c>
      <c r="O44" s="64">
        <f t="shared" si="0"/>
        <v>4235</v>
      </c>
      <c r="P44" s="64">
        <f t="shared" si="1"/>
        <v>851</v>
      </c>
      <c r="Q44" s="64">
        <f t="shared" si="3"/>
        <v>5086</v>
      </c>
      <c r="R44" s="64">
        <f t="shared" si="15"/>
        <v>301</v>
      </c>
      <c r="S44" s="64">
        <f t="shared" si="15"/>
        <v>12</v>
      </c>
      <c r="T44" s="1074">
        <f>+S44+R44</f>
        <v>313</v>
      </c>
    </row>
    <row r="45" spans="1:20" ht="25.5" hidden="1" outlineLevel="1">
      <c r="A45" s="418">
        <f t="shared" si="4"/>
        <v>71</v>
      </c>
      <c r="B45" s="419" t="s">
        <v>2127</v>
      </c>
      <c r="C45" s="420">
        <v>994</v>
      </c>
      <c r="D45" s="420">
        <v>16</v>
      </c>
      <c r="E45" s="420">
        <v>35</v>
      </c>
      <c r="F45" s="420">
        <v>45</v>
      </c>
      <c r="G45" s="420">
        <v>14</v>
      </c>
      <c r="H45" s="420">
        <v>227</v>
      </c>
      <c r="I45" s="420">
        <v>153</v>
      </c>
      <c r="J45" s="420">
        <v>3</v>
      </c>
      <c r="K45" s="420">
        <v>13</v>
      </c>
      <c r="L45" s="420">
        <v>6</v>
      </c>
      <c r="M45" s="420">
        <v>3</v>
      </c>
      <c r="N45" s="420">
        <v>27</v>
      </c>
      <c r="O45" s="421">
        <f t="shared" si="0"/>
        <v>1331</v>
      </c>
      <c r="P45" s="421">
        <f t="shared" si="1"/>
        <v>205</v>
      </c>
      <c r="Q45" s="421">
        <f t="shared" si="3"/>
        <v>1536</v>
      </c>
      <c r="R45" s="420">
        <v>238</v>
      </c>
      <c r="S45" s="420">
        <v>9</v>
      </c>
      <c r="T45" s="421">
        <f t="shared" si="13"/>
        <v>247</v>
      </c>
    </row>
    <row r="46" spans="1:20" ht="25.5" hidden="1" outlineLevel="1">
      <c r="A46" s="418">
        <v>78</v>
      </c>
      <c r="B46" s="419" t="s">
        <v>2128</v>
      </c>
      <c r="C46" s="420">
        <v>1691</v>
      </c>
      <c r="D46" s="420">
        <v>76</v>
      </c>
      <c r="E46" s="420">
        <v>171</v>
      </c>
      <c r="F46" s="420">
        <v>116</v>
      </c>
      <c r="G46" s="420">
        <v>51</v>
      </c>
      <c r="H46" s="420">
        <v>799</v>
      </c>
      <c r="I46" s="420">
        <v>423</v>
      </c>
      <c r="J46" s="420">
        <v>26</v>
      </c>
      <c r="K46" s="420">
        <v>72</v>
      </c>
      <c r="L46" s="420">
        <v>26</v>
      </c>
      <c r="M46" s="420">
        <v>14</v>
      </c>
      <c r="N46" s="420">
        <v>85</v>
      </c>
      <c r="O46" s="421">
        <f t="shared" si="0"/>
        <v>2904</v>
      </c>
      <c r="P46" s="421">
        <f t="shared" si="1"/>
        <v>646</v>
      </c>
      <c r="Q46" s="421">
        <f t="shared" si="3"/>
        <v>3550</v>
      </c>
      <c r="R46" s="420">
        <v>63</v>
      </c>
      <c r="S46" s="420">
        <v>3</v>
      </c>
      <c r="T46" s="421">
        <f t="shared" si="13"/>
        <v>66</v>
      </c>
    </row>
    <row r="47" spans="1:20" ht="51" customHeight="1" collapsed="1">
      <c r="A47" s="60">
        <v>99</v>
      </c>
      <c r="B47" s="60" t="s">
        <v>2918</v>
      </c>
      <c r="C47" s="65">
        <v>18927</v>
      </c>
      <c r="D47" s="65">
        <v>732</v>
      </c>
      <c r="E47" s="65">
        <v>1221</v>
      </c>
      <c r="F47" s="65">
        <v>1737</v>
      </c>
      <c r="G47" s="66">
        <v>519</v>
      </c>
      <c r="H47" s="66">
        <v>10153</v>
      </c>
      <c r="I47" s="65">
        <v>4267</v>
      </c>
      <c r="J47" s="65">
        <v>129</v>
      </c>
      <c r="K47" s="65">
        <v>212</v>
      </c>
      <c r="L47" s="65">
        <v>281</v>
      </c>
      <c r="M47" s="66">
        <v>72</v>
      </c>
      <c r="N47" s="66">
        <v>1048</v>
      </c>
      <c r="O47" s="64">
        <f t="shared" si="0"/>
        <v>33289</v>
      </c>
      <c r="P47" s="64">
        <f t="shared" si="1"/>
        <v>6009</v>
      </c>
      <c r="Q47" s="64">
        <f t="shared" si="3"/>
        <v>39298</v>
      </c>
      <c r="R47" s="65">
        <v>603</v>
      </c>
      <c r="S47" s="65">
        <v>6</v>
      </c>
      <c r="T47" s="1074">
        <f>+S47+R47</f>
        <v>609</v>
      </c>
    </row>
    <row r="48" spans="1:20" ht="18.75" customHeight="1">
      <c r="A48" s="964" t="s">
        <v>2980</v>
      </c>
      <c r="B48" s="964"/>
      <c r="C48" s="67">
        <f>+C47+C44+C36+C28+C22+C19+C16+C8+C7</f>
        <v>99603</v>
      </c>
      <c r="D48" s="67">
        <f t="shared" ref="D48:T48" si="16">+D47+D44+D36+D28+D22+D19+D16+D8+D7</f>
        <v>4499</v>
      </c>
      <c r="E48" s="67">
        <f t="shared" si="16"/>
        <v>7563</v>
      </c>
      <c r="F48" s="67">
        <f t="shared" si="16"/>
        <v>10414</v>
      </c>
      <c r="G48" s="67">
        <f t="shared" si="16"/>
        <v>3058</v>
      </c>
      <c r="H48" s="67">
        <f t="shared" si="16"/>
        <v>68055</v>
      </c>
      <c r="I48" s="67">
        <f t="shared" si="16"/>
        <v>18289</v>
      </c>
      <c r="J48" s="67">
        <f t="shared" si="16"/>
        <v>734</v>
      </c>
      <c r="K48" s="67">
        <f t="shared" si="16"/>
        <v>1076</v>
      </c>
      <c r="L48" s="67">
        <f t="shared" si="16"/>
        <v>1441</v>
      </c>
      <c r="M48" s="67">
        <f t="shared" si="16"/>
        <v>388</v>
      </c>
      <c r="N48" s="67">
        <f t="shared" si="16"/>
        <v>6246</v>
      </c>
      <c r="O48" s="67">
        <f t="shared" si="16"/>
        <v>193192</v>
      </c>
      <c r="P48" s="67">
        <f t="shared" si="16"/>
        <v>28174</v>
      </c>
      <c r="Q48" s="67">
        <f t="shared" si="16"/>
        <v>221366</v>
      </c>
      <c r="R48" s="67">
        <f t="shared" si="16"/>
        <v>1589</v>
      </c>
      <c r="S48" s="67">
        <f t="shared" si="16"/>
        <v>37</v>
      </c>
      <c r="T48" s="1075">
        <f t="shared" si="16"/>
        <v>1626</v>
      </c>
    </row>
    <row r="49" spans="1:20" ht="14.25">
      <c r="A49" s="959" t="s">
        <v>3136</v>
      </c>
      <c r="B49" s="959"/>
      <c r="C49" s="959"/>
      <c r="D49" s="959"/>
      <c r="E49" s="959"/>
      <c r="F49" s="959"/>
      <c r="G49" s="959"/>
      <c r="H49" s="959"/>
      <c r="I49" s="959"/>
      <c r="J49" s="959"/>
      <c r="K49" s="959"/>
      <c r="L49" s="959"/>
      <c r="M49" s="959"/>
      <c r="N49" s="959"/>
      <c r="O49" s="959"/>
      <c r="P49" s="959"/>
      <c r="Q49" s="959"/>
      <c r="R49" s="959"/>
      <c r="S49" s="959"/>
      <c r="T49" s="959"/>
    </row>
    <row r="50" spans="1:20">
      <c r="C50" s="479"/>
      <c r="D50" s="479"/>
      <c r="E50" s="479"/>
      <c r="F50" s="479"/>
      <c r="G50" s="479"/>
      <c r="H50" s="479"/>
      <c r="I50" s="479"/>
      <c r="J50" s="479"/>
      <c r="K50" s="479"/>
      <c r="L50" s="479"/>
      <c r="M50" s="479"/>
      <c r="N50" s="479"/>
      <c r="O50" s="479"/>
      <c r="P50" s="479"/>
      <c r="Q50" s="479"/>
      <c r="R50" s="479"/>
      <c r="S50" s="479"/>
      <c r="T50" s="479"/>
    </row>
  </sheetData>
  <mergeCells count="11">
    <mergeCell ref="A1:T1"/>
    <mergeCell ref="A49:T49"/>
    <mergeCell ref="O5:Q5"/>
    <mergeCell ref="A2:T2"/>
    <mergeCell ref="C5:H5"/>
    <mergeCell ref="I5:N5"/>
    <mergeCell ref="A48:B48"/>
    <mergeCell ref="A4:A6"/>
    <mergeCell ref="B4:B6"/>
    <mergeCell ref="C4:Q4"/>
    <mergeCell ref="R4:T5"/>
  </mergeCells>
  <printOptions horizontalCentered="1" verticalCentered="1"/>
  <pageMargins left="0.3" right="0.27559055118110237" top="0.3" bottom="0" header="0.25" footer="0.76"/>
  <pageSetup paperSize="9" scale="70" fitToHeight="2" orientation="landscape" r:id="rId1"/>
  <ignoredErrors>
    <ignoredError sqref="E6:H6 I6:N6" numberStoredAsText="1"/>
    <ignoredError sqref="I8:N8 I16:N16 I19:N19 I22:N22 I28:N28 I36:N36" formula="1"/>
    <ignoredError sqref="C44:H44 R44:T44 I44:N44 O7:Q7 O47:Q47" formulaRange="1"/>
  </ignoredErrors>
</worksheet>
</file>

<file path=xl/worksheets/sheet34.xml><?xml version="1.0" encoding="utf-8"?>
<worksheet xmlns="http://schemas.openxmlformats.org/spreadsheetml/2006/main" xmlns:r="http://schemas.openxmlformats.org/officeDocument/2006/relationships">
  <dimension ref="A1:Q14"/>
  <sheetViews>
    <sheetView showGridLines="0" workbookViewId="0">
      <pane xSplit="2" ySplit="6" topLeftCell="C10" activePane="bottomRight" state="frozen"/>
      <selection activeCell="A30" sqref="A30:I33"/>
      <selection pane="topRight" activeCell="A30" sqref="A30:I33"/>
      <selection pane="bottomLeft" activeCell="A30" sqref="A30:I33"/>
      <selection pane="bottomRight" activeCell="B8" sqref="B8"/>
    </sheetView>
  </sheetViews>
  <sheetFormatPr defaultColWidth="9.140625" defaultRowHeight="12.75"/>
  <cols>
    <col min="1" max="1" width="6.42578125" style="41" customWidth="1"/>
    <col min="2" max="2" width="34.5703125" style="41" customWidth="1"/>
    <col min="3" max="3" width="8" style="41" customWidth="1"/>
    <col min="4" max="4" width="9.7109375" style="41" customWidth="1"/>
    <col min="5" max="5" width="5.42578125" style="41" bestFit="1" customWidth="1"/>
    <col min="6" max="6" width="6.42578125" style="41" bestFit="1" customWidth="1"/>
    <col min="7" max="7" width="5.42578125" style="41" bestFit="1" customWidth="1"/>
    <col min="8" max="8" width="6.42578125" style="41" bestFit="1" customWidth="1"/>
    <col min="9" max="9" width="7.28515625" style="41" customWidth="1"/>
    <col min="10" max="10" width="10.140625" style="41" customWidth="1"/>
    <col min="11" max="14" width="6" style="41" customWidth="1"/>
    <col min="15" max="15" width="7.42578125" style="41" bestFit="1" customWidth="1"/>
    <col min="16" max="16" width="6.42578125" style="41" bestFit="1" customWidth="1"/>
    <col min="17" max="17" width="7.42578125" style="41" bestFit="1" customWidth="1"/>
    <col min="18" max="16384" width="9.140625" style="41"/>
  </cols>
  <sheetData>
    <row r="1" spans="1:17" ht="27" customHeight="1">
      <c r="A1" s="724" t="s">
        <v>3057</v>
      </c>
      <c r="B1" s="724"/>
      <c r="C1" s="724"/>
      <c r="D1" s="724"/>
      <c r="E1" s="724"/>
      <c r="F1" s="724"/>
      <c r="G1" s="724"/>
      <c r="H1" s="724"/>
      <c r="I1" s="724"/>
      <c r="J1" s="724"/>
      <c r="K1" s="724"/>
      <c r="L1" s="724"/>
      <c r="M1" s="724"/>
      <c r="N1" s="724"/>
      <c r="O1" s="724"/>
      <c r="P1" s="724"/>
      <c r="Q1" s="724"/>
    </row>
    <row r="2" spans="1:17">
      <c r="A2" s="972" t="s">
        <v>3058</v>
      </c>
      <c r="B2" s="972"/>
      <c r="C2" s="972"/>
      <c r="D2" s="972"/>
      <c r="E2" s="972"/>
      <c r="F2" s="972"/>
      <c r="G2" s="972"/>
      <c r="H2" s="972"/>
      <c r="I2" s="972"/>
      <c r="J2" s="972"/>
      <c r="K2" s="972"/>
      <c r="L2" s="972"/>
      <c r="M2" s="972"/>
      <c r="N2" s="972"/>
      <c r="O2" s="972"/>
      <c r="P2" s="972"/>
      <c r="Q2" s="972"/>
    </row>
    <row r="3" spans="1:17">
      <c r="A3" s="961"/>
      <c r="B3" s="961"/>
      <c r="C3" s="961"/>
      <c r="D3" s="961"/>
      <c r="E3" s="961"/>
    </row>
    <row r="4" spans="1:17" ht="42" customHeight="1">
      <c r="A4" s="775" t="s">
        <v>1997</v>
      </c>
      <c r="B4" s="795" t="s">
        <v>2922</v>
      </c>
      <c r="C4" s="832" t="s">
        <v>2907</v>
      </c>
      <c r="D4" s="832"/>
      <c r="E4" s="832"/>
      <c r="F4" s="832"/>
      <c r="G4" s="832"/>
      <c r="H4" s="832"/>
      <c r="I4" s="832"/>
      <c r="J4" s="832"/>
      <c r="K4" s="832"/>
      <c r="L4" s="832"/>
      <c r="M4" s="832"/>
      <c r="N4" s="832"/>
      <c r="O4" s="832"/>
      <c r="P4" s="832"/>
      <c r="Q4" s="728"/>
    </row>
    <row r="5" spans="1:17" ht="33.75" customHeight="1">
      <c r="A5" s="776"/>
      <c r="B5" s="795"/>
      <c r="C5" s="932" t="s">
        <v>1008</v>
      </c>
      <c r="D5" s="932"/>
      <c r="E5" s="932"/>
      <c r="F5" s="932"/>
      <c r="G5" s="932"/>
      <c r="H5" s="932"/>
      <c r="I5" s="932" t="s">
        <v>1009</v>
      </c>
      <c r="J5" s="932"/>
      <c r="K5" s="932"/>
      <c r="L5" s="932"/>
      <c r="M5" s="932"/>
      <c r="N5" s="932"/>
      <c r="O5" s="832" t="s">
        <v>1010</v>
      </c>
      <c r="P5" s="832"/>
      <c r="Q5" s="728"/>
    </row>
    <row r="6" spans="1:17" ht="86.25" customHeight="1">
      <c r="A6" s="777"/>
      <c r="B6" s="795"/>
      <c r="C6" s="326" t="s">
        <v>2992</v>
      </c>
      <c r="D6" s="326" t="s">
        <v>2993</v>
      </c>
      <c r="E6" s="326" t="s">
        <v>2896</v>
      </c>
      <c r="F6" s="326" t="s">
        <v>2897</v>
      </c>
      <c r="G6" s="326" t="s">
        <v>2898</v>
      </c>
      <c r="H6" s="326" t="s">
        <v>2994</v>
      </c>
      <c r="I6" s="326" t="s">
        <v>2992</v>
      </c>
      <c r="J6" s="326" t="s">
        <v>2993</v>
      </c>
      <c r="K6" s="326" t="s">
        <v>2896</v>
      </c>
      <c r="L6" s="326" t="s">
        <v>2897</v>
      </c>
      <c r="M6" s="326" t="s">
        <v>2898</v>
      </c>
      <c r="N6" s="326" t="s">
        <v>2994</v>
      </c>
      <c r="O6" s="241" t="s">
        <v>1008</v>
      </c>
      <c r="P6" s="241" t="s">
        <v>1009</v>
      </c>
      <c r="Q6" s="264" t="s">
        <v>1010</v>
      </c>
    </row>
    <row r="7" spans="1:17" ht="52.5" customHeight="1">
      <c r="A7" s="86">
        <v>0</v>
      </c>
      <c r="B7" s="87" t="s">
        <v>2144</v>
      </c>
      <c r="C7" s="50">
        <v>2780</v>
      </c>
      <c r="D7" s="50">
        <v>114</v>
      </c>
      <c r="E7" s="51">
        <v>201</v>
      </c>
      <c r="F7" s="628">
        <v>282</v>
      </c>
      <c r="G7" s="629">
        <v>81</v>
      </c>
      <c r="H7" s="629">
        <v>1856</v>
      </c>
      <c r="I7" s="628">
        <v>526</v>
      </c>
      <c r="J7" s="628">
        <v>20</v>
      </c>
      <c r="K7" s="628">
        <v>21</v>
      </c>
      <c r="L7" s="628">
        <v>44</v>
      </c>
      <c r="M7" s="629">
        <v>12</v>
      </c>
      <c r="N7" s="629">
        <v>171</v>
      </c>
      <c r="O7" s="89">
        <f>SUM(C7:H7)</f>
        <v>5314</v>
      </c>
      <c r="P7" s="89">
        <f>SUM(I7:N7)</f>
        <v>794</v>
      </c>
      <c r="Q7" s="89">
        <f>+P7+O7</f>
        <v>6108</v>
      </c>
    </row>
    <row r="8" spans="1:17" ht="65.25" customHeight="1">
      <c r="A8" s="90">
        <v>1</v>
      </c>
      <c r="B8" s="91" t="s">
        <v>2145</v>
      </c>
      <c r="C8" s="50">
        <v>64000</v>
      </c>
      <c r="D8" s="50">
        <v>3466</v>
      </c>
      <c r="E8" s="51">
        <v>5791</v>
      </c>
      <c r="F8" s="628">
        <v>7838</v>
      </c>
      <c r="G8" s="629">
        <v>2295</v>
      </c>
      <c r="H8" s="629">
        <v>48129</v>
      </c>
      <c r="I8" s="628">
        <v>14273</v>
      </c>
      <c r="J8" s="628">
        <v>608</v>
      </c>
      <c r="K8" s="628">
        <v>871</v>
      </c>
      <c r="L8" s="628">
        <v>1194</v>
      </c>
      <c r="M8" s="629">
        <v>325</v>
      </c>
      <c r="N8" s="629">
        <v>5179</v>
      </c>
      <c r="O8" s="89">
        <f t="shared" ref="O8:O10" si="0">SUM(C8:H8)</f>
        <v>131519</v>
      </c>
      <c r="P8" s="89">
        <f t="shared" ref="P8:P10" si="1">SUM(I8:N8)</f>
        <v>22450</v>
      </c>
      <c r="Q8" s="89">
        <f t="shared" ref="Q8:Q10" si="2">+P8+O8</f>
        <v>153969</v>
      </c>
    </row>
    <row r="9" spans="1:17" ht="65.25" customHeight="1">
      <c r="A9" s="90">
        <v>2</v>
      </c>
      <c r="B9" s="91" t="s">
        <v>2146</v>
      </c>
      <c r="C9" s="50">
        <v>19208</v>
      </c>
      <c r="D9" s="50">
        <v>338</v>
      </c>
      <c r="E9" s="51">
        <v>695</v>
      </c>
      <c r="F9" s="628">
        <v>1067</v>
      </c>
      <c r="G9" s="629">
        <v>294</v>
      </c>
      <c r="H9" s="629">
        <v>9775</v>
      </c>
      <c r="I9" s="628">
        <v>922</v>
      </c>
      <c r="J9" s="628">
        <v>29</v>
      </c>
      <c r="K9" s="628">
        <v>48</v>
      </c>
      <c r="L9" s="628">
        <v>45</v>
      </c>
      <c r="M9" s="629">
        <v>16</v>
      </c>
      <c r="N9" s="629">
        <v>198</v>
      </c>
      <c r="O9" s="89">
        <f t="shared" si="0"/>
        <v>31377</v>
      </c>
      <c r="P9" s="89">
        <f t="shared" si="1"/>
        <v>1258</v>
      </c>
      <c r="Q9" s="89">
        <f t="shared" si="2"/>
        <v>32635</v>
      </c>
    </row>
    <row r="10" spans="1:17" ht="54.75" customHeight="1">
      <c r="A10" s="90">
        <v>9</v>
      </c>
      <c r="B10" s="91" t="s">
        <v>2147</v>
      </c>
      <c r="C10" s="50">
        <v>13615</v>
      </c>
      <c r="D10" s="50">
        <v>581</v>
      </c>
      <c r="E10" s="51">
        <v>876</v>
      </c>
      <c r="F10" s="628">
        <v>1227</v>
      </c>
      <c r="G10" s="629">
        <v>388</v>
      </c>
      <c r="H10" s="629">
        <v>8295</v>
      </c>
      <c r="I10" s="628">
        <v>2568</v>
      </c>
      <c r="J10" s="628">
        <v>77</v>
      </c>
      <c r="K10" s="628">
        <v>136</v>
      </c>
      <c r="L10" s="628">
        <v>158</v>
      </c>
      <c r="M10" s="629">
        <v>35</v>
      </c>
      <c r="N10" s="629">
        <v>698</v>
      </c>
      <c r="O10" s="89">
        <f t="shared" si="0"/>
        <v>24982</v>
      </c>
      <c r="P10" s="89">
        <f t="shared" si="1"/>
        <v>3672</v>
      </c>
      <c r="Q10" s="89">
        <f t="shared" si="2"/>
        <v>28654</v>
      </c>
    </row>
    <row r="11" spans="1:17" ht="30" customHeight="1">
      <c r="A11" s="92"/>
      <c r="B11" s="93" t="s">
        <v>2968</v>
      </c>
      <c r="C11" s="94">
        <f>SUM(C7:C10)</f>
        <v>99603</v>
      </c>
      <c r="D11" s="94">
        <f t="shared" ref="D11:Q11" si="3">SUM(D7:D10)</f>
        <v>4499</v>
      </c>
      <c r="E11" s="94">
        <f t="shared" si="3"/>
        <v>7563</v>
      </c>
      <c r="F11" s="94">
        <f t="shared" si="3"/>
        <v>10414</v>
      </c>
      <c r="G11" s="94">
        <f t="shared" si="3"/>
        <v>3058</v>
      </c>
      <c r="H11" s="94">
        <f t="shared" si="3"/>
        <v>68055</v>
      </c>
      <c r="I11" s="94">
        <f t="shared" si="3"/>
        <v>18289</v>
      </c>
      <c r="J11" s="94">
        <f t="shared" si="3"/>
        <v>734</v>
      </c>
      <c r="K11" s="94">
        <f t="shared" si="3"/>
        <v>1076</v>
      </c>
      <c r="L11" s="94">
        <f t="shared" si="3"/>
        <v>1441</v>
      </c>
      <c r="M11" s="94">
        <f t="shared" si="3"/>
        <v>388</v>
      </c>
      <c r="N11" s="94">
        <f t="shared" si="3"/>
        <v>6246</v>
      </c>
      <c r="O11" s="94">
        <f t="shared" si="3"/>
        <v>193192</v>
      </c>
      <c r="P11" s="94">
        <f t="shared" si="3"/>
        <v>28174</v>
      </c>
      <c r="Q11" s="94">
        <f t="shared" si="3"/>
        <v>221366</v>
      </c>
    </row>
    <row r="12" spans="1:17" s="95" customFormat="1" ht="14.25">
      <c r="A12" s="959" t="s">
        <v>3136</v>
      </c>
      <c r="B12" s="959"/>
      <c r="C12" s="959"/>
      <c r="D12" s="959"/>
      <c r="E12" s="959"/>
      <c r="F12" s="959"/>
      <c r="G12" s="959"/>
      <c r="H12" s="959"/>
      <c r="I12" s="959"/>
      <c r="J12" s="959"/>
      <c r="K12" s="959"/>
      <c r="L12" s="959"/>
      <c r="M12" s="959"/>
      <c r="N12" s="959"/>
      <c r="O12" s="959"/>
      <c r="P12" s="959"/>
      <c r="Q12" s="959"/>
    </row>
    <row r="14" spans="1:17">
      <c r="C14" s="484"/>
      <c r="D14" s="484"/>
      <c r="E14" s="484"/>
      <c r="F14" s="484"/>
      <c r="G14" s="484"/>
      <c r="H14" s="484"/>
      <c r="I14" s="484"/>
      <c r="J14" s="484"/>
      <c r="K14" s="484"/>
      <c r="L14" s="484"/>
      <c r="M14" s="484"/>
      <c r="N14" s="484"/>
      <c r="O14" s="484"/>
      <c r="P14" s="484"/>
      <c r="Q14" s="484"/>
    </row>
  </sheetData>
  <mergeCells count="10">
    <mergeCell ref="A12:Q12"/>
    <mergeCell ref="A1:Q1"/>
    <mergeCell ref="A3:E3"/>
    <mergeCell ref="A4:A6"/>
    <mergeCell ref="B4:B6"/>
    <mergeCell ref="C4:Q4"/>
    <mergeCell ref="C5:H5"/>
    <mergeCell ref="I5:N5"/>
    <mergeCell ref="O5:Q5"/>
    <mergeCell ref="A2:Q2"/>
  </mergeCells>
  <printOptions horizontalCentered="1" verticalCentered="1" gridLinesSet="0"/>
  <pageMargins left="0" right="0" top="0" bottom="0" header="0" footer="0"/>
  <pageSetup paperSize="9" scale="85" orientation="landscape" r:id="rId1"/>
  <headerFooter alignWithMargins="0"/>
  <ignoredErrors>
    <ignoredError sqref="O7:P10" formulaRange="1"/>
    <ignoredError sqref="E6:M6" numberStoredAsText="1"/>
  </ignoredErrors>
</worksheet>
</file>

<file path=xl/worksheets/sheet35.xml><?xml version="1.0" encoding="utf-8"?>
<worksheet xmlns="http://schemas.openxmlformats.org/spreadsheetml/2006/main" xmlns:r="http://schemas.openxmlformats.org/officeDocument/2006/relationships">
  <sheetPr>
    <pageSetUpPr fitToPage="1"/>
  </sheetPr>
  <dimension ref="A1:T72"/>
  <sheetViews>
    <sheetView showGridLines="0" zoomScale="90" zoomScaleNormal="90" workbookViewId="0">
      <pane xSplit="2" ySplit="6" topLeftCell="C43" activePane="bottomRight" state="frozen"/>
      <selection activeCell="A30" sqref="A30:I33"/>
      <selection pane="topRight" activeCell="A30" sqref="A30:I33"/>
      <selection pane="bottomLeft" activeCell="A30" sqref="A30:I33"/>
      <selection pane="bottomRight" activeCell="B69" sqref="B69"/>
    </sheetView>
  </sheetViews>
  <sheetFormatPr defaultColWidth="9.140625" defaultRowHeight="12.75" outlineLevelRow="1"/>
  <cols>
    <col min="1" max="1" width="6.5703125" style="41" customWidth="1"/>
    <col min="2" max="2" width="47.42578125" style="41" customWidth="1"/>
    <col min="3" max="4" width="11.140625" style="41" customWidth="1"/>
    <col min="5" max="5" width="5.42578125" style="41" bestFit="1" customWidth="1"/>
    <col min="6" max="6" width="6.42578125" style="41" bestFit="1" customWidth="1"/>
    <col min="7" max="7" width="5.42578125" style="41" bestFit="1" customWidth="1"/>
    <col min="8" max="8" width="6.42578125" style="41" bestFit="1" customWidth="1"/>
    <col min="9" max="9" width="11" style="41" customWidth="1"/>
    <col min="10" max="10" width="11.5703125" style="41" customWidth="1"/>
    <col min="11" max="12" width="5.42578125" style="41" bestFit="1" customWidth="1"/>
    <col min="13" max="13" width="4" style="41" bestFit="1" customWidth="1"/>
    <col min="14" max="14" width="5.42578125" style="41" bestFit="1" customWidth="1"/>
    <col min="15" max="15" width="7.42578125" style="41" bestFit="1" customWidth="1"/>
    <col min="16" max="16" width="6.42578125" style="41" bestFit="1" customWidth="1"/>
    <col min="17" max="17" width="7.42578125" style="41" bestFit="1" customWidth="1"/>
    <col min="18" max="18" width="6.140625" style="41" bestFit="1" customWidth="1"/>
    <col min="19" max="19" width="6.42578125" style="41" bestFit="1" customWidth="1"/>
    <col min="20" max="20" width="7.42578125" style="41" customWidth="1"/>
    <col min="21" max="16384" width="9.140625" style="41"/>
  </cols>
  <sheetData>
    <row r="1" spans="1:20" ht="19.5" customHeight="1">
      <c r="A1" s="724" t="s">
        <v>3205</v>
      </c>
      <c r="B1" s="724"/>
      <c r="C1" s="724"/>
      <c r="D1" s="724"/>
      <c r="E1" s="724"/>
      <c r="F1" s="724"/>
      <c r="G1" s="724"/>
      <c r="H1" s="724"/>
      <c r="I1" s="724"/>
      <c r="J1" s="724"/>
      <c r="K1" s="724"/>
      <c r="L1" s="724"/>
      <c r="M1" s="724"/>
      <c r="N1" s="724"/>
      <c r="O1" s="724"/>
      <c r="P1" s="724"/>
      <c r="Q1" s="724"/>
      <c r="R1" s="724"/>
      <c r="S1" s="724"/>
      <c r="T1" s="724"/>
    </row>
    <row r="2" spans="1:20">
      <c r="A2" s="972" t="s">
        <v>3059</v>
      </c>
      <c r="B2" s="972"/>
      <c r="C2" s="972"/>
      <c r="D2" s="972"/>
      <c r="E2" s="972"/>
      <c r="F2" s="972"/>
      <c r="G2" s="972"/>
      <c r="H2" s="972"/>
      <c r="I2" s="972"/>
      <c r="J2" s="972"/>
      <c r="K2" s="972"/>
      <c r="L2" s="972"/>
      <c r="M2" s="972"/>
      <c r="N2" s="972"/>
      <c r="O2" s="972"/>
      <c r="P2" s="972"/>
      <c r="Q2" s="972"/>
      <c r="R2" s="972"/>
      <c r="S2" s="972"/>
      <c r="T2" s="972"/>
    </row>
    <row r="3" spans="1:20" ht="5.25" customHeight="1">
      <c r="A3" s="961"/>
      <c r="B3" s="961"/>
      <c r="C3" s="961"/>
      <c r="D3" s="961"/>
      <c r="E3" s="961"/>
    </row>
    <row r="4" spans="1:20" ht="43.5" customHeight="1">
      <c r="A4" s="775" t="s">
        <v>1997</v>
      </c>
      <c r="B4" s="795" t="s">
        <v>2923</v>
      </c>
      <c r="C4" s="728" t="s">
        <v>2907</v>
      </c>
      <c r="D4" s="729"/>
      <c r="E4" s="729"/>
      <c r="F4" s="729"/>
      <c r="G4" s="729"/>
      <c r="H4" s="729"/>
      <c r="I4" s="729"/>
      <c r="J4" s="729"/>
      <c r="K4" s="729"/>
      <c r="L4" s="729"/>
      <c r="M4" s="729"/>
      <c r="N4" s="729"/>
      <c r="O4" s="729"/>
      <c r="P4" s="729"/>
      <c r="Q4" s="729"/>
      <c r="R4" s="954" t="s">
        <v>3112</v>
      </c>
      <c r="S4" s="955"/>
      <c r="T4" s="955"/>
    </row>
    <row r="5" spans="1:20" ht="20.25" customHeight="1">
      <c r="A5" s="776"/>
      <c r="B5" s="795"/>
      <c r="C5" s="728" t="s">
        <v>3215</v>
      </c>
      <c r="D5" s="729"/>
      <c r="E5" s="729"/>
      <c r="F5" s="729"/>
      <c r="G5" s="729"/>
      <c r="H5" s="729"/>
      <c r="I5" s="728" t="s">
        <v>1110</v>
      </c>
      <c r="J5" s="729"/>
      <c r="K5" s="729"/>
      <c r="L5" s="729"/>
      <c r="M5" s="729"/>
      <c r="N5" s="729"/>
      <c r="O5" s="728" t="s">
        <v>1111</v>
      </c>
      <c r="P5" s="729"/>
      <c r="Q5" s="799"/>
      <c r="R5" s="956"/>
      <c r="S5" s="957"/>
      <c r="T5" s="957"/>
    </row>
    <row r="6" spans="1:20" ht="57" customHeight="1">
      <c r="A6" s="777"/>
      <c r="B6" s="795"/>
      <c r="C6" s="477" t="s">
        <v>2992</v>
      </c>
      <c r="D6" s="477" t="s">
        <v>2993</v>
      </c>
      <c r="E6" s="477" t="s">
        <v>2896</v>
      </c>
      <c r="F6" s="477" t="s">
        <v>2897</v>
      </c>
      <c r="G6" s="477" t="s">
        <v>2898</v>
      </c>
      <c r="H6" s="477" t="s">
        <v>2994</v>
      </c>
      <c r="I6" s="477" t="s">
        <v>2992</v>
      </c>
      <c r="J6" s="477" t="s">
        <v>2993</v>
      </c>
      <c r="K6" s="477" t="s">
        <v>2896</v>
      </c>
      <c r="L6" s="477" t="s">
        <v>2897</v>
      </c>
      <c r="M6" s="477" t="s">
        <v>2898</v>
      </c>
      <c r="N6" s="477" t="s">
        <v>2994</v>
      </c>
      <c r="O6" s="473" t="s">
        <v>1008</v>
      </c>
      <c r="P6" s="476" t="s">
        <v>1009</v>
      </c>
      <c r="Q6" s="472" t="s">
        <v>1010</v>
      </c>
      <c r="R6" s="637" t="s">
        <v>3216</v>
      </c>
      <c r="S6" s="637" t="s">
        <v>3217</v>
      </c>
      <c r="T6" s="638" t="s">
        <v>3218</v>
      </c>
    </row>
    <row r="7" spans="1:20" ht="25.5">
      <c r="A7" s="96" t="s">
        <v>1998</v>
      </c>
      <c r="B7" s="474" t="s">
        <v>2148</v>
      </c>
      <c r="C7" s="37">
        <v>2558</v>
      </c>
      <c r="D7" s="37">
        <v>83</v>
      </c>
      <c r="E7" s="37">
        <v>143</v>
      </c>
      <c r="F7" s="37">
        <v>213</v>
      </c>
      <c r="G7" s="37">
        <v>65</v>
      </c>
      <c r="H7" s="37">
        <v>1542</v>
      </c>
      <c r="I7" s="37">
        <v>538</v>
      </c>
      <c r="J7" s="37">
        <v>15</v>
      </c>
      <c r="K7" s="37">
        <v>24</v>
      </c>
      <c r="L7" s="37">
        <v>51</v>
      </c>
      <c r="M7" s="37">
        <v>9</v>
      </c>
      <c r="N7" s="37">
        <v>195</v>
      </c>
      <c r="O7" s="89">
        <f>SUM(C7:H7)</f>
        <v>4604</v>
      </c>
      <c r="P7" s="89">
        <f>SUM(I7:N7)</f>
        <v>832</v>
      </c>
      <c r="Q7" s="89">
        <f>+P7+O7</f>
        <v>5436</v>
      </c>
      <c r="R7" s="37">
        <v>59</v>
      </c>
      <c r="S7" s="37">
        <v>1</v>
      </c>
      <c r="T7" s="89">
        <f>+S7+R7</f>
        <v>60</v>
      </c>
    </row>
    <row r="8" spans="1:20" ht="25.5">
      <c r="A8" s="96" t="s">
        <v>2000</v>
      </c>
      <c r="B8" s="474" t="s">
        <v>2149</v>
      </c>
      <c r="C8" s="37">
        <f t="shared" ref="C8:N8" si="0">SUM(C9:C12)</f>
        <v>43066</v>
      </c>
      <c r="D8" s="37">
        <f t="shared" si="0"/>
        <v>2876</v>
      </c>
      <c r="E8" s="37">
        <f t="shared" si="0"/>
        <v>4786</v>
      </c>
      <c r="F8" s="37">
        <f t="shared" si="0"/>
        <v>6285</v>
      </c>
      <c r="G8" s="37">
        <f t="shared" si="0"/>
        <v>1865</v>
      </c>
      <c r="H8" s="37">
        <f t="shared" si="0"/>
        <v>36946</v>
      </c>
      <c r="I8" s="37">
        <f t="shared" si="0"/>
        <v>7152</v>
      </c>
      <c r="J8" s="37">
        <f t="shared" si="0"/>
        <v>483</v>
      </c>
      <c r="K8" s="37">
        <f t="shared" si="0"/>
        <v>671</v>
      </c>
      <c r="L8" s="37">
        <f t="shared" si="0"/>
        <v>864</v>
      </c>
      <c r="M8" s="37">
        <f t="shared" si="0"/>
        <v>251</v>
      </c>
      <c r="N8" s="37">
        <f t="shared" si="0"/>
        <v>3568</v>
      </c>
      <c r="O8" s="89">
        <f>SUM(C8:H8)</f>
        <v>95824</v>
      </c>
      <c r="P8" s="89">
        <f>SUM(I8:N8)</f>
        <v>12989</v>
      </c>
      <c r="Q8" s="89">
        <f>+P8+O8</f>
        <v>108813</v>
      </c>
      <c r="R8" s="38">
        <f>SUM(R9:R12)</f>
        <v>196</v>
      </c>
      <c r="S8" s="38">
        <f>SUM(S9:S12)</f>
        <v>13</v>
      </c>
      <c r="T8" s="89">
        <f>+S8+R8</f>
        <v>209</v>
      </c>
    </row>
    <row r="9" spans="1:20" ht="25.5" hidden="1" outlineLevel="1">
      <c r="A9" s="422" t="s">
        <v>2002</v>
      </c>
      <c r="B9" s="423" t="s">
        <v>2150</v>
      </c>
      <c r="C9" s="424">
        <v>38087</v>
      </c>
      <c r="D9" s="424">
        <v>2630</v>
      </c>
      <c r="E9" s="424">
        <v>4322</v>
      </c>
      <c r="F9" s="424">
        <v>5703</v>
      </c>
      <c r="G9" s="424">
        <v>1711</v>
      </c>
      <c r="H9" s="424">
        <v>33307</v>
      </c>
      <c r="I9" s="424">
        <v>6829</v>
      </c>
      <c r="J9" s="424">
        <v>460</v>
      </c>
      <c r="K9" s="424">
        <v>654</v>
      </c>
      <c r="L9" s="424">
        <v>836</v>
      </c>
      <c r="M9" s="424">
        <v>241</v>
      </c>
      <c r="N9" s="424">
        <v>3441</v>
      </c>
      <c r="O9" s="425">
        <f t="shared" ref="O9:O69" si="1">SUM(C9:H9)</f>
        <v>85760</v>
      </c>
      <c r="P9" s="425">
        <f t="shared" ref="P9:P69" si="2">SUM(I9:N9)</f>
        <v>12461</v>
      </c>
      <c r="Q9" s="425">
        <f t="shared" ref="Q9:Q69" si="3">+P9+O9</f>
        <v>98221</v>
      </c>
      <c r="R9" s="424">
        <v>136</v>
      </c>
      <c r="S9" s="424">
        <v>13</v>
      </c>
      <c r="T9" s="425">
        <f t="shared" ref="T9:T69" si="4">+S9+R9</f>
        <v>149</v>
      </c>
    </row>
    <row r="10" spans="1:20" ht="25.5" hidden="1" outlineLevel="1">
      <c r="A10" s="422" t="s">
        <v>2004</v>
      </c>
      <c r="B10" s="423" t="s">
        <v>2151</v>
      </c>
      <c r="C10" s="424">
        <v>1666</v>
      </c>
      <c r="D10" s="424">
        <v>71</v>
      </c>
      <c r="E10" s="424">
        <v>169</v>
      </c>
      <c r="F10" s="424">
        <v>182</v>
      </c>
      <c r="G10" s="424">
        <v>45</v>
      </c>
      <c r="H10" s="424">
        <v>1270</v>
      </c>
      <c r="I10" s="424">
        <v>20</v>
      </c>
      <c r="J10" s="424">
        <v>2</v>
      </c>
      <c r="K10" s="424">
        <v>0</v>
      </c>
      <c r="L10" s="424">
        <v>2</v>
      </c>
      <c r="M10" s="424">
        <v>2</v>
      </c>
      <c r="N10" s="424">
        <v>9</v>
      </c>
      <c r="O10" s="425">
        <f t="shared" si="1"/>
        <v>3403</v>
      </c>
      <c r="P10" s="425">
        <f t="shared" si="2"/>
        <v>35</v>
      </c>
      <c r="Q10" s="425">
        <f t="shared" si="3"/>
        <v>3438</v>
      </c>
      <c r="R10" s="424">
        <v>17</v>
      </c>
      <c r="S10" s="424">
        <v>0</v>
      </c>
      <c r="T10" s="425">
        <f t="shared" si="4"/>
        <v>17</v>
      </c>
    </row>
    <row r="11" spans="1:20" ht="25.5" hidden="1" outlineLevel="1">
      <c r="A11" s="422" t="s">
        <v>2152</v>
      </c>
      <c r="B11" s="423" t="s">
        <v>2153</v>
      </c>
      <c r="C11" s="424">
        <v>2388</v>
      </c>
      <c r="D11" s="424">
        <v>136</v>
      </c>
      <c r="E11" s="424">
        <v>247</v>
      </c>
      <c r="F11" s="424">
        <v>318</v>
      </c>
      <c r="G11" s="424">
        <v>89</v>
      </c>
      <c r="H11" s="424">
        <v>1929</v>
      </c>
      <c r="I11" s="424">
        <v>119</v>
      </c>
      <c r="J11" s="424">
        <v>6</v>
      </c>
      <c r="K11" s="424">
        <v>9</v>
      </c>
      <c r="L11" s="424">
        <v>13</v>
      </c>
      <c r="M11" s="424">
        <v>4</v>
      </c>
      <c r="N11" s="424">
        <v>63</v>
      </c>
      <c r="O11" s="425">
        <f t="shared" si="1"/>
        <v>5107</v>
      </c>
      <c r="P11" s="425">
        <f t="shared" si="2"/>
        <v>214</v>
      </c>
      <c r="Q11" s="425">
        <f t="shared" si="3"/>
        <v>5321</v>
      </c>
      <c r="R11" s="424">
        <v>21</v>
      </c>
      <c r="S11" s="424">
        <v>0</v>
      </c>
      <c r="T11" s="425">
        <f t="shared" si="4"/>
        <v>21</v>
      </c>
    </row>
    <row r="12" spans="1:20" ht="38.25" hidden="1" outlineLevel="1">
      <c r="A12" s="422" t="s">
        <v>2006</v>
      </c>
      <c r="B12" s="423" t="s">
        <v>2154</v>
      </c>
      <c r="C12" s="424">
        <v>925</v>
      </c>
      <c r="D12" s="424">
        <v>39</v>
      </c>
      <c r="E12" s="424">
        <v>48</v>
      </c>
      <c r="F12" s="424">
        <v>82</v>
      </c>
      <c r="G12" s="424">
        <v>20</v>
      </c>
      <c r="H12" s="424">
        <v>440</v>
      </c>
      <c r="I12" s="424">
        <v>184</v>
      </c>
      <c r="J12" s="424">
        <v>15</v>
      </c>
      <c r="K12" s="424">
        <v>8</v>
      </c>
      <c r="L12" s="424">
        <v>13</v>
      </c>
      <c r="M12" s="424">
        <v>4</v>
      </c>
      <c r="N12" s="424">
        <v>55</v>
      </c>
      <c r="O12" s="425">
        <f t="shared" si="1"/>
        <v>1554</v>
      </c>
      <c r="P12" s="425">
        <f t="shared" si="2"/>
        <v>279</v>
      </c>
      <c r="Q12" s="425">
        <f t="shared" si="3"/>
        <v>1833</v>
      </c>
      <c r="R12" s="424">
        <v>22</v>
      </c>
      <c r="S12" s="424">
        <v>0</v>
      </c>
      <c r="T12" s="425">
        <f t="shared" si="4"/>
        <v>22</v>
      </c>
    </row>
    <row r="13" spans="1:20" s="95" customFormat="1" ht="51" collapsed="1">
      <c r="A13" s="96" t="s">
        <v>2008</v>
      </c>
      <c r="B13" s="474" t="s">
        <v>2155</v>
      </c>
      <c r="C13" s="37">
        <f t="shared" ref="C13:N13" si="5">SUM(C14:C20)</f>
        <v>15735</v>
      </c>
      <c r="D13" s="37">
        <f t="shared" si="5"/>
        <v>256</v>
      </c>
      <c r="E13" s="37">
        <f t="shared" si="5"/>
        <v>488</v>
      </c>
      <c r="F13" s="37">
        <f t="shared" si="5"/>
        <v>832</v>
      </c>
      <c r="G13" s="37">
        <f t="shared" si="5"/>
        <v>221</v>
      </c>
      <c r="H13" s="37">
        <f t="shared" si="5"/>
        <v>7871</v>
      </c>
      <c r="I13" s="37">
        <f t="shared" si="5"/>
        <v>53</v>
      </c>
      <c r="J13" s="37">
        <f t="shared" si="5"/>
        <v>0</v>
      </c>
      <c r="K13" s="37">
        <f t="shared" si="5"/>
        <v>3</v>
      </c>
      <c r="L13" s="37">
        <f t="shared" si="5"/>
        <v>3</v>
      </c>
      <c r="M13" s="37">
        <f t="shared" si="5"/>
        <v>0</v>
      </c>
      <c r="N13" s="37">
        <f t="shared" si="5"/>
        <v>19</v>
      </c>
      <c r="O13" s="89">
        <f t="shared" si="1"/>
        <v>25403</v>
      </c>
      <c r="P13" s="89">
        <f t="shared" si="2"/>
        <v>78</v>
      </c>
      <c r="Q13" s="89">
        <f t="shared" si="3"/>
        <v>25481</v>
      </c>
      <c r="R13" s="38">
        <f>SUM(R14:R20)</f>
        <v>463</v>
      </c>
      <c r="S13" s="38">
        <f>SUM(S14:S20)</f>
        <v>0</v>
      </c>
      <c r="T13" s="89">
        <f t="shared" si="4"/>
        <v>463</v>
      </c>
    </row>
    <row r="14" spans="1:20" ht="25.5" hidden="1" outlineLevel="1">
      <c r="A14" s="422" t="s">
        <v>2010</v>
      </c>
      <c r="B14" s="423" t="s">
        <v>2156</v>
      </c>
      <c r="C14" s="424">
        <v>10336</v>
      </c>
      <c r="D14" s="424">
        <v>133</v>
      </c>
      <c r="E14" s="424">
        <v>273</v>
      </c>
      <c r="F14" s="424">
        <v>524</v>
      </c>
      <c r="G14" s="424">
        <v>127</v>
      </c>
      <c r="H14" s="424">
        <v>5171</v>
      </c>
      <c r="I14" s="424">
        <v>20</v>
      </c>
      <c r="J14" s="424">
        <v>0</v>
      </c>
      <c r="K14" s="424">
        <v>1</v>
      </c>
      <c r="L14" s="424">
        <v>0</v>
      </c>
      <c r="M14" s="424">
        <v>0</v>
      </c>
      <c r="N14" s="424">
        <v>5</v>
      </c>
      <c r="O14" s="425">
        <f t="shared" si="1"/>
        <v>16564</v>
      </c>
      <c r="P14" s="425">
        <f t="shared" si="2"/>
        <v>26</v>
      </c>
      <c r="Q14" s="425">
        <f t="shared" si="3"/>
        <v>16590</v>
      </c>
      <c r="R14" s="424">
        <v>295</v>
      </c>
      <c r="S14" s="424">
        <v>0</v>
      </c>
      <c r="T14" s="425">
        <f t="shared" si="4"/>
        <v>295</v>
      </c>
    </row>
    <row r="15" spans="1:20" ht="38.25" hidden="1" outlineLevel="1">
      <c r="A15" s="422" t="s">
        <v>2012</v>
      </c>
      <c r="B15" s="423" t="s">
        <v>2157</v>
      </c>
      <c r="C15" s="424">
        <v>1411</v>
      </c>
      <c r="D15" s="424">
        <v>28</v>
      </c>
      <c r="E15" s="424">
        <v>45</v>
      </c>
      <c r="F15" s="424">
        <v>56</v>
      </c>
      <c r="G15" s="424">
        <v>20</v>
      </c>
      <c r="H15" s="424">
        <v>741</v>
      </c>
      <c r="I15" s="424">
        <v>10</v>
      </c>
      <c r="J15" s="424">
        <v>0</v>
      </c>
      <c r="K15" s="424">
        <v>1</v>
      </c>
      <c r="L15" s="424">
        <v>1</v>
      </c>
      <c r="M15" s="424">
        <v>0</v>
      </c>
      <c r="N15" s="424">
        <v>1</v>
      </c>
      <c r="O15" s="425">
        <f t="shared" si="1"/>
        <v>2301</v>
      </c>
      <c r="P15" s="425">
        <f t="shared" si="2"/>
        <v>13</v>
      </c>
      <c r="Q15" s="425">
        <f t="shared" si="3"/>
        <v>2314</v>
      </c>
      <c r="R15" s="424">
        <v>37</v>
      </c>
      <c r="S15" s="424">
        <v>0</v>
      </c>
      <c r="T15" s="425">
        <f t="shared" si="4"/>
        <v>37</v>
      </c>
    </row>
    <row r="16" spans="1:20" ht="51" hidden="1" outlineLevel="1">
      <c r="A16" s="422" t="s">
        <v>2158</v>
      </c>
      <c r="B16" s="423" t="s">
        <v>2159</v>
      </c>
      <c r="C16" s="424">
        <v>2096</v>
      </c>
      <c r="D16" s="424">
        <v>64</v>
      </c>
      <c r="E16" s="424">
        <v>82</v>
      </c>
      <c r="F16" s="424">
        <v>138</v>
      </c>
      <c r="G16" s="424">
        <v>43</v>
      </c>
      <c r="H16" s="424">
        <v>1084</v>
      </c>
      <c r="I16" s="424">
        <v>10</v>
      </c>
      <c r="J16" s="424">
        <v>0</v>
      </c>
      <c r="K16" s="424">
        <v>1</v>
      </c>
      <c r="L16" s="424">
        <v>1</v>
      </c>
      <c r="M16" s="424">
        <v>0</v>
      </c>
      <c r="N16" s="424">
        <v>6</v>
      </c>
      <c r="O16" s="425">
        <f t="shared" si="1"/>
        <v>3507</v>
      </c>
      <c r="P16" s="425">
        <f t="shared" si="2"/>
        <v>18</v>
      </c>
      <c r="Q16" s="425">
        <f t="shared" si="3"/>
        <v>3525</v>
      </c>
      <c r="R16" s="424">
        <v>68</v>
      </c>
      <c r="S16" s="424">
        <v>0</v>
      </c>
      <c r="T16" s="425">
        <f t="shared" si="4"/>
        <v>68</v>
      </c>
    </row>
    <row r="17" spans="1:20" ht="25.5" hidden="1" outlineLevel="1">
      <c r="A17" s="422" t="s">
        <v>2160</v>
      </c>
      <c r="B17" s="423" t="s">
        <v>2161</v>
      </c>
      <c r="C17" s="424">
        <v>347</v>
      </c>
      <c r="D17" s="424">
        <v>10</v>
      </c>
      <c r="E17" s="424">
        <v>18</v>
      </c>
      <c r="F17" s="424">
        <v>23</v>
      </c>
      <c r="G17" s="424">
        <v>9</v>
      </c>
      <c r="H17" s="424">
        <v>192</v>
      </c>
      <c r="I17" s="424">
        <v>0</v>
      </c>
      <c r="J17" s="424">
        <v>0</v>
      </c>
      <c r="K17" s="424">
        <v>0</v>
      </c>
      <c r="L17" s="424">
        <v>0</v>
      </c>
      <c r="M17" s="424">
        <v>0</v>
      </c>
      <c r="N17" s="424">
        <v>0</v>
      </c>
      <c r="O17" s="425">
        <f>SUM(C17:N17)</f>
        <v>599</v>
      </c>
      <c r="P17" s="425">
        <f t="shared" si="2"/>
        <v>0</v>
      </c>
      <c r="Q17" s="425">
        <f t="shared" si="3"/>
        <v>599</v>
      </c>
      <c r="R17" s="424">
        <v>9</v>
      </c>
      <c r="S17" s="424">
        <v>0</v>
      </c>
      <c r="T17" s="425">
        <f t="shared" si="4"/>
        <v>9</v>
      </c>
    </row>
    <row r="18" spans="1:20" ht="25.5" hidden="1" outlineLevel="1">
      <c r="A18" s="422" t="s">
        <v>2162</v>
      </c>
      <c r="B18" s="423" t="s">
        <v>2163</v>
      </c>
      <c r="C18" s="424">
        <v>272</v>
      </c>
      <c r="D18" s="424">
        <v>4</v>
      </c>
      <c r="E18" s="424">
        <v>22</v>
      </c>
      <c r="F18" s="424">
        <v>24</v>
      </c>
      <c r="G18" s="424">
        <v>6</v>
      </c>
      <c r="H18" s="424">
        <v>116</v>
      </c>
      <c r="I18" s="424">
        <v>1</v>
      </c>
      <c r="J18" s="424">
        <v>0</v>
      </c>
      <c r="K18" s="424">
        <v>0</v>
      </c>
      <c r="L18" s="424">
        <v>0</v>
      </c>
      <c r="M18" s="424">
        <v>0</v>
      </c>
      <c r="N18" s="424">
        <v>0</v>
      </c>
      <c r="O18" s="425">
        <f>SUM(C18:N18)</f>
        <v>445</v>
      </c>
      <c r="P18" s="425">
        <f t="shared" si="2"/>
        <v>1</v>
      </c>
      <c r="Q18" s="425">
        <f t="shared" si="3"/>
        <v>446</v>
      </c>
      <c r="R18" s="424">
        <v>7</v>
      </c>
      <c r="S18" s="424">
        <v>0</v>
      </c>
      <c r="T18" s="425">
        <f t="shared" si="4"/>
        <v>7</v>
      </c>
    </row>
    <row r="19" spans="1:20" ht="25.5" hidden="1" outlineLevel="1">
      <c r="A19" s="422" t="s">
        <v>2164</v>
      </c>
      <c r="B19" s="423" t="s">
        <v>2165</v>
      </c>
      <c r="C19" s="424">
        <v>11</v>
      </c>
      <c r="D19" s="424">
        <v>0</v>
      </c>
      <c r="E19" s="424">
        <v>0</v>
      </c>
      <c r="F19" s="424">
        <v>0</v>
      </c>
      <c r="G19" s="424">
        <v>0</v>
      </c>
      <c r="H19" s="424">
        <v>3</v>
      </c>
      <c r="I19" s="424">
        <v>0</v>
      </c>
      <c r="J19" s="424">
        <v>0</v>
      </c>
      <c r="K19" s="424">
        <v>0</v>
      </c>
      <c r="L19" s="424">
        <v>0</v>
      </c>
      <c r="M19" s="424">
        <v>0</v>
      </c>
      <c r="N19" s="424">
        <v>0</v>
      </c>
      <c r="O19" s="425">
        <f>SUM(C19:N19)</f>
        <v>14</v>
      </c>
      <c r="P19" s="425">
        <f t="shared" si="2"/>
        <v>0</v>
      </c>
      <c r="Q19" s="425">
        <f t="shared" si="3"/>
        <v>14</v>
      </c>
      <c r="R19" s="424">
        <v>0</v>
      </c>
      <c r="S19" s="424">
        <v>0</v>
      </c>
      <c r="T19" s="425">
        <f t="shared" si="4"/>
        <v>0</v>
      </c>
    </row>
    <row r="20" spans="1:20" ht="38.25" hidden="1" outlineLevel="1">
      <c r="A20" s="422" t="s">
        <v>2014</v>
      </c>
      <c r="B20" s="423" t="s">
        <v>2166</v>
      </c>
      <c r="C20" s="424">
        <v>1262</v>
      </c>
      <c r="D20" s="424">
        <v>17</v>
      </c>
      <c r="E20" s="424">
        <v>48</v>
      </c>
      <c r="F20" s="424">
        <v>67</v>
      </c>
      <c r="G20" s="424">
        <v>16</v>
      </c>
      <c r="H20" s="424">
        <v>564</v>
      </c>
      <c r="I20" s="424">
        <v>12</v>
      </c>
      <c r="J20" s="424">
        <v>0</v>
      </c>
      <c r="K20" s="424">
        <v>0</v>
      </c>
      <c r="L20" s="424">
        <v>1</v>
      </c>
      <c r="M20" s="424">
        <v>0</v>
      </c>
      <c r="N20" s="424">
        <v>7</v>
      </c>
      <c r="O20" s="425">
        <f t="shared" si="1"/>
        <v>1974</v>
      </c>
      <c r="P20" s="425">
        <f t="shared" si="2"/>
        <v>20</v>
      </c>
      <c r="Q20" s="425">
        <f t="shared" si="3"/>
        <v>1994</v>
      </c>
      <c r="R20" s="424">
        <v>47</v>
      </c>
      <c r="S20" s="424">
        <v>0</v>
      </c>
      <c r="T20" s="425">
        <f t="shared" si="4"/>
        <v>47</v>
      </c>
    </row>
    <row r="21" spans="1:20" ht="48" customHeight="1" collapsed="1">
      <c r="A21" s="97" t="s">
        <v>2016</v>
      </c>
      <c r="B21" s="474" t="s">
        <v>2167</v>
      </c>
      <c r="C21" s="37">
        <f t="shared" ref="C21:N21" si="6">SUM(C22:C28)</f>
        <v>536</v>
      </c>
      <c r="D21" s="37">
        <f t="shared" si="6"/>
        <v>19</v>
      </c>
      <c r="E21" s="37">
        <f t="shared" si="6"/>
        <v>31</v>
      </c>
      <c r="F21" s="37">
        <f t="shared" si="6"/>
        <v>44</v>
      </c>
      <c r="G21" s="37">
        <f t="shared" si="6"/>
        <v>13</v>
      </c>
      <c r="H21" s="37">
        <f t="shared" si="6"/>
        <v>397</v>
      </c>
      <c r="I21" s="37">
        <f t="shared" si="6"/>
        <v>128</v>
      </c>
      <c r="J21" s="37">
        <f t="shared" si="6"/>
        <v>8</v>
      </c>
      <c r="K21" s="37">
        <f t="shared" si="6"/>
        <v>0</v>
      </c>
      <c r="L21" s="37">
        <f t="shared" si="6"/>
        <v>10</v>
      </c>
      <c r="M21" s="37">
        <f t="shared" si="6"/>
        <v>4</v>
      </c>
      <c r="N21" s="37">
        <f t="shared" si="6"/>
        <v>45</v>
      </c>
      <c r="O21" s="89">
        <f t="shared" si="1"/>
        <v>1040</v>
      </c>
      <c r="P21" s="89">
        <f t="shared" si="2"/>
        <v>195</v>
      </c>
      <c r="Q21" s="89">
        <f t="shared" si="3"/>
        <v>1235</v>
      </c>
      <c r="R21" s="38">
        <f>SUM(R22:R28)</f>
        <v>14</v>
      </c>
      <c r="S21" s="38">
        <f>SUM(S22:S28)</f>
        <v>1</v>
      </c>
      <c r="T21" s="89">
        <f t="shared" si="4"/>
        <v>15</v>
      </c>
    </row>
    <row r="22" spans="1:20" ht="25.5" hidden="1" outlineLevel="1">
      <c r="A22" s="422" t="s">
        <v>2018</v>
      </c>
      <c r="B22" s="423" t="s">
        <v>2168</v>
      </c>
      <c r="C22" s="424">
        <v>183</v>
      </c>
      <c r="D22" s="424">
        <v>10</v>
      </c>
      <c r="E22" s="424">
        <v>13</v>
      </c>
      <c r="F22" s="424">
        <v>14</v>
      </c>
      <c r="G22" s="424">
        <v>8</v>
      </c>
      <c r="H22" s="424">
        <v>132</v>
      </c>
      <c r="I22" s="424">
        <v>53</v>
      </c>
      <c r="J22" s="424">
        <v>4</v>
      </c>
      <c r="K22" s="424">
        <v>0</v>
      </c>
      <c r="L22" s="424">
        <v>2</v>
      </c>
      <c r="M22" s="424">
        <v>2</v>
      </c>
      <c r="N22" s="424">
        <v>17</v>
      </c>
      <c r="O22" s="425">
        <f t="shared" si="1"/>
        <v>360</v>
      </c>
      <c r="P22" s="425">
        <f t="shared" si="2"/>
        <v>78</v>
      </c>
      <c r="Q22" s="425">
        <f t="shared" si="3"/>
        <v>438</v>
      </c>
      <c r="R22" s="424">
        <v>3</v>
      </c>
      <c r="S22" s="424">
        <v>0</v>
      </c>
      <c r="T22" s="425">
        <f t="shared" si="4"/>
        <v>3</v>
      </c>
    </row>
    <row r="23" spans="1:20" ht="25.5" hidden="1" outlineLevel="1">
      <c r="A23" s="422" t="s">
        <v>2020</v>
      </c>
      <c r="B23" s="423" t="s">
        <v>2169</v>
      </c>
      <c r="C23" s="424">
        <v>135</v>
      </c>
      <c r="D23" s="424">
        <v>3</v>
      </c>
      <c r="E23" s="424">
        <v>10</v>
      </c>
      <c r="F23" s="424">
        <v>8</v>
      </c>
      <c r="G23" s="424">
        <v>3</v>
      </c>
      <c r="H23" s="424">
        <v>91</v>
      </c>
      <c r="I23" s="424">
        <v>53</v>
      </c>
      <c r="J23" s="424">
        <v>2</v>
      </c>
      <c r="K23" s="424">
        <v>0</v>
      </c>
      <c r="L23" s="424">
        <v>4</v>
      </c>
      <c r="M23" s="424">
        <v>2</v>
      </c>
      <c r="N23" s="424">
        <v>16</v>
      </c>
      <c r="O23" s="425">
        <f t="shared" ref="O23:O28" si="7">SUM(C23:H23)</f>
        <v>250</v>
      </c>
      <c r="P23" s="425">
        <f t="shared" ref="P23:P28" si="8">SUM(I23:N23)</f>
        <v>77</v>
      </c>
      <c r="Q23" s="425">
        <f t="shared" ref="Q23:Q28" si="9">+P23+O23</f>
        <v>327</v>
      </c>
      <c r="R23" s="424">
        <v>4</v>
      </c>
      <c r="S23" s="424">
        <v>0</v>
      </c>
      <c r="T23" s="425">
        <f t="shared" si="4"/>
        <v>4</v>
      </c>
    </row>
    <row r="24" spans="1:20" ht="25.5" hidden="1" outlineLevel="1">
      <c r="A24" s="422" t="s">
        <v>2170</v>
      </c>
      <c r="B24" s="423" t="s">
        <v>2171</v>
      </c>
      <c r="C24" s="424">
        <v>27</v>
      </c>
      <c r="D24" s="424">
        <v>1</v>
      </c>
      <c r="E24" s="424">
        <v>1</v>
      </c>
      <c r="F24" s="424">
        <v>0</v>
      </c>
      <c r="G24" s="424">
        <v>0</v>
      </c>
      <c r="H24" s="424">
        <v>13</v>
      </c>
      <c r="I24" s="424">
        <v>6</v>
      </c>
      <c r="J24" s="424">
        <v>0</v>
      </c>
      <c r="K24" s="424">
        <v>0</v>
      </c>
      <c r="L24" s="424">
        <v>0</v>
      </c>
      <c r="M24" s="424">
        <v>0</v>
      </c>
      <c r="N24" s="424">
        <v>1</v>
      </c>
      <c r="O24" s="425">
        <f t="shared" si="7"/>
        <v>42</v>
      </c>
      <c r="P24" s="425">
        <f t="shared" si="8"/>
        <v>7</v>
      </c>
      <c r="Q24" s="425">
        <f t="shared" si="9"/>
        <v>49</v>
      </c>
      <c r="R24" s="424">
        <v>1</v>
      </c>
      <c r="S24" s="424">
        <v>0</v>
      </c>
      <c r="T24" s="425">
        <f t="shared" si="4"/>
        <v>1</v>
      </c>
    </row>
    <row r="25" spans="1:20" ht="25.5" hidden="1" outlineLevel="1">
      <c r="A25" s="422" t="s">
        <v>2172</v>
      </c>
      <c r="B25" s="423" t="s">
        <v>2173</v>
      </c>
      <c r="C25" s="424">
        <v>66</v>
      </c>
      <c r="D25" s="424">
        <v>0</v>
      </c>
      <c r="E25" s="424">
        <v>2</v>
      </c>
      <c r="F25" s="424">
        <v>5</v>
      </c>
      <c r="G25" s="424">
        <v>0</v>
      </c>
      <c r="H25" s="424">
        <v>45</v>
      </c>
      <c r="I25" s="424">
        <v>2</v>
      </c>
      <c r="J25" s="424">
        <v>0</v>
      </c>
      <c r="K25" s="424">
        <v>0</v>
      </c>
      <c r="L25" s="424">
        <v>0</v>
      </c>
      <c r="M25" s="424">
        <v>0</v>
      </c>
      <c r="N25" s="424">
        <v>0</v>
      </c>
      <c r="O25" s="425">
        <f t="shared" si="7"/>
        <v>118</v>
      </c>
      <c r="P25" s="425">
        <f t="shared" si="8"/>
        <v>2</v>
      </c>
      <c r="Q25" s="425">
        <f t="shared" si="9"/>
        <v>120</v>
      </c>
      <c r="R25" s="424">
        <v>4</v>
      </c>
      <c r="S25" s="424">
        <v>1</v>
      </c>
      <c r="T25" s="425">
        <f t="shared" si="4"/>
        <v>5</v>
      </c>
    </row>
    <row r="26" spans="1:20" ht="38.25" hidden="1" outlineLevel="1">
      <c r="A26" s="422" t="s">
        <v>2174</v>
      </c>
      <c r="B26" s="423" t="s">
        <v>2175</v>
      </c>
      <c r="C26" s="630">
        <v>31</v>
      </c>
      <c r="D26" s="630">
        <v>3</v>
      </c>
      <c r="E26" s="630">
        <v>1</v>
      </c>
      <c r="F26" s="630">
        <v>4</v>
      </c>
      <c r="G26" s="630">
        <v>0</v>
      </c>
      <c r="H26" s="630">
        <v>37</v>
      </c>
      <c r="I26" s="630">
        <v>7</v>
      </c>
      <c r="J26" s="630">
        <v>0</v>
      </c>
      <c r="K26" s="630">
        <v>0</v>
      </c>
      <c r="L26" s="630">
        <v>3</v>
      </c>
      <c r="M26" s="630">
        <v>0</v>
      </c>
      <c r="N26" s="630">
        <v>9</v>
      </c>
      <c r="O26" s="425">
        <f t="shared" si="7"/>
        <v>76</v>
      </c>
      <c r="P26" s="425">
        <f t="shared" si="8"/>
        <v>19</v>
      </c>
      <c r="Q26" s="425">
        <f t="shared" si="9"/>
        <v>95</v>
      </c>
      <c r="R26" s="630">
        <v>0</v>
      </c>
      <c r="S26" s="630">
        <v>0</v>
      </c>
      <c r="T26" s="425">
        <f t="shared" si="4"/>
        <v>0</v>
      </c>
    </row>
    <row r="27" spans="1:20" ht="25.5" hidden="1" outlineLevel="1">
      <c r="A27" s="422" t="s">
        <v>2176</v>
      </c>
      <c r="B27" s="423" t="s">
        <v>2177</v>
      </c>
      <c r="C27" s="630">
        <v>25</v>
      </c>
      <c r="D27" s="630">
        <v>0</v>
      </c>
      <c r="E27" s="630">
        <v>1</v>
      </c>
      <c r="F27" s="630">
        <v>4</v>
      </c>
      <c r="G27" s="630">
        <v>0</v>
      </c>
      <c r="H27" s="630">
        <v>14</v>
      </c>
      <c r="I27" s="630">
        <v>1</v>
      </c>
      <c r="J27" s="630">
        <v>0</v>
      </c>
      <c r="K27" s="630">
        <v>0</v>
      </c>
      <c r="L27" s="630">
        <v>1</v>
      </c>
      <c r="M27" s="630">
        <v>0</v>
      </c>
      <c r="N27" s="630">
        <v>0</v>
      </c>
      <c r="O27" s="425">
        <f t="shared" si="7"/>
        <v>44</v>
      </c>
      <c r="P27" s="425">
        <f t="shared" si="8"/>
        <v>2</v>
      </c>
      <c r="Q27" s="425">
        <f t="shared" si="9"/>
        <v>46</v>
      </c>
      <c r="R27" s="630">
        <v>0</v>
      </c>
      <c r="S27" s="630">
        <v>0</v>
      </c>
      <c r="T27" s="425">
        <f t="shared" si="4"/>
        <v>0</v>
      </c>
    </row>
    <row r="28" spans="1:20" ht="38.25" hidden="1" outlineLevel="1">
      <c r="A28" s="422" t="s">
        <v>2022</v>
      </c>
      <c r="B28" s="423" t="s">
        <v>2178</v>
      </c>
      <c r="C28" s="630">
        <v>69</v>
      </c>
      <c r="D28" s="630">
        <v>2</v>
      </c>
      <c r="E28" s="630">
        <v>3</v>
      </c>
      <c r="F28" s="630">
        <v>9</v>
      </c>
      <c r="G28" s="630">
        <v>2</v>
      </c>
      <c r="H28" s="630">
        <v>65</v>
      </c>
      <c r="I28" s="630">
        <v>6</v>
      </c>
      <c r="J28" s="630">
        <v>2</v>
      </c>
      <c r="K28" s="630">
        <v>0</v>
      </c>
      <c r="L28" s="630">
        <v>0</v>
      </c>
      <c r="M28" s="630">
        <v>0</v>
      </c>
      <c r="N28" s="630">
        <v>2</v>
      </c>
      <c r="O28" s="425">
        <f t="shared" si="7"/>
        <v>150</v>
      </c>
      <c r="P28" s="425">
        <f t="shared" si="8"/>
        <v>10</v>
      </c>
      <c r="Q28" s="425">
        <f t="shared" si="9"/>
        <v>160</v>
      </c>
      <c r="R28" s="630">
        <v>2</v>
      </c>
      <c r="S28" s="630">
        <v>0</v>
      </c>
      <c r="T28" s="425">
        <f t="shared" si="4"/>
        <v>2</v>
      </c>
    </row>
    <row r="29" spans="1:20" ht="51" collapsed="1">
      <c r="A29" s="97" t="s">
        <v>2024</v>
      </c>
      <c r="B29" s="98" t="s">
        <v>2179</v>
      </c>
      <c r="C29" s="628">
        <f t="shared" ref="C29:N29" si="10">SUM(C30:C34)</f>
        <v>3526</v>
      </c>
      <c r="D29" s="628">
        <f t="shared" si="10"/>
        <v>54</v>
      </c>
      <c r="E29" s="628">
        <f t="shared" si="10"/>
        <v>135</v>
      </c>
      <c r="F29" s="628">
        <f t="shared" si="10"/>
        <v>205</v>
      </c>
      <c r="G29" s="629">
        <f t="shared" si="10"/>
        <v>50</v>
      </c>
      <c r="H29" s="629">
        <f t="shared" si="10"/>
        <v>1167</v>
      </c>
      <c r="I29" s="628">
        <f t="shared" si="10"/>
        <v>1738</v>
      </c>
      <c r="J29" s="628">
        <f t="shared" si="10"/>
        <v>44</v>
      </c>
      <c r="K29" s="628">
        <f t="shared" si="10"/>
        <v>58</v>
      </c>
      <c r="L29" s="628">
        <f t="shared" si="10"/>
        <v>96</v>
      </c>
      <c r="M29" s="629">
        <f t="shared" si="10"/>
        <v>26</v>
      </c>
      <c r="N29" s="629">
        <f t="shared" si="10"/>
        <v>385</v>
      </c>
      <c r="O29" s="89">
        <f t="shared" si="1"/>
        <v>5137</v>
      </c>
      <c r="P29" s="89">
        <f t="shared" si="2"/>
        <v>2347</v>
      </c>
      <c r="Q29" s="89">
        <f t="shared" si="3"/>
        <v>7484</v>
      </c>
      <c r="R29" s="89">
        <f>SUM(R30:R34)</f>
        <v>31</v>
      </c>
      <c r="S29" s="89">
        <f>SUM(S30:S34)</f>
        <v>4</v>
      </c>
      <c r="T29" s="89">
        <f t="shared" si="4"/>
        <v>35</v>
      </c>
    </row>
    <row r="30" spans="1:20" ht="25.5" hidden="1" outlineLevel="1">
      <c r="A30" s="422" t="s">
        <v>2180</v>
      </c>
      <c r="B30" s="423" t="s">
        <v>2181</v>
      </c>
      <c r="C30" s="630">
        <v>550</v>
      </c>
      <c r="D30" s="630">
        <v>13</v>
      </c>
      <c r="E30" s="630">
        <v>17</v>
      </c>
      <c r="F30" s="630">
        <v>20</v>
      </c>
      <c r="G30" s="630">
        <v>3</v>
      </c>
      <c r="H30" s="630">
        <v>186</v>
      </c>
      <c r="I30" s="630">
        <v>427</v>
      </c>
      <c r="J30" s="630">
        <v>18</v>
      </c>
      <c r="K30" s="630">
        <v>15</v>
      </c>
      <c r="L30" s="630">
        <v>24</v>
      </c>
      <c r="M30" s="630">
        <v>5</v>
      </c>
      <c r="N30" s="630">
        <v>107</v>
      </c>
      <c r="O30" s="425">
        <f t="shared" si="1"/>
        <v>789</v>
      </c>
      <c r="P30" s="425">
        <f t="shared" si="2"/>
        <v>596</v>
      </c>
      <c r="Q30" s="425">
        <f t="shared" si="3"/>
        <v>1385</v>
      </c>
      <c r="R30" s="630">
        <v>7</v>
      </c>
      <c r="S30" s="630">
        <v>3</v>
      </c>
      <c r="T30" s="425">
        <f t="shared" si="4"/>
        <v>10</v>
      </c>
    </row>
    <row r="31" spans="1:20" ht="51" hidden="1" outlineLevel="1">
      <c r="A31" s="422" t="s">
        <v>2182</v>
      </c>
      <c r="B31" s="423" t="s">
        <v>2183</v>
      </c>
      <c r="C31" s="630">
        <v>56</v>
      </c>
      <c r="D31" s="630">
        <v>0</v>
      </c>
      <c r="E31" s="630">
        <v>2</v>
      </c>
      <c r="F31" s="630">
        <v>1</v>
      </c>
      <c r="G31" s="630">
        <v>3</v>
      </c>
      <c r="H31" s="630">
        <v>32</v>
      </c>
      <c r="I31" s="630">
        <v>56</v>
      </c>
      <c r="J31" s="630">
        <v>1</v>
      </c>
      <c r="K31" s="630">
        <v>5</v>
      </c>
      <c r="L31" s="630">
        <v>3</v>
      </c>
      <c r="M31" s="630">
        <v>2</v>
      </c>
      <c r="N31" s="630">
        <v>19</v>
      </c>
      <c r="O31" s="425">
        <f t="shared" si="1"/>
        <v>94</v>
      </c>
      <c r="P31" s="425">
        <f t="shared" si="2"/>
        <v>86</v>
      </c>
      <c r="Q31" s="425">
        <f t="shared" si="3"/>
        <v>180</v>
      </c>
      <c r="R31" s="630">
        <v>0</v>
      </c>
      <c r="S31" s="630">
        <v>0</v>
      </c>
      <c r="T31" s="425">
        <f t="shared" si="4"/>
        <v>0</v>
      </c>
    </row>
    <row r="32" spans="1:20" ht="25.5" hidden="1" outlineLevel="1">
      <c r="A32" s="422" t="s">
        <v>2184</v>
      </c>
      <c r="B32" s="423" t="s">
        <v>2185</v>
      </c>
      <c r="C32" s="630">
        <v>651</v>
      </c>
      <c r="D32" s="630">
        <v>8</v>
      </c>
      <c r="E32" s="630">
        <v>28</v>
      </c>
      <c r="F32" s="630">
        <v>40</v>
      </c>
      <c r="G32" s="630">
        <v>11</v>
      </c>
      <c r="H32" s="630">
        <v>249</v>
      </c>
      <c r="I32" s="630">
        <v>319</v>
      </c>
      <c r="J32" s="630">
        <v>7</v>
      </c>
      <c r="K32" s="630">
        <v>13</v>
      </c>
      <c r="L32" s="630">
        <v>18</v>
      </c>
      <c r="M32" s="630">
        <v>7</v>
      </c>
      <c r="N32" s="630">
        <v>77</v>
      </c>
      <c r="O32" s="425">
        <f t="shared" si="1"/>
        <v>987</v>
      </c>
      <c r="P32" s="425">
        <f t="shared" si="2"/>
        <v>441</v>
      </c>
      <c r="Q32" s="425">
        <f t="shared" si="3"/>
        <v>1428</v>
      </c>
      <c r="R32" s="630">
        <v>2</v>
      </c>
      <c r="S32" s="630">
        <v>0</v>
      </c>
      <c r="T32" s="425">
        <f t="shared" si="4"/>
        <v>2</v>
      </c>
    </row>
    <row r="33" spans="1:20" ht="51" hidden="1" outlineLevel="1">
      <c r="A33" s="422" t="s">
        <v>2186</v>
      </c>
      <c r="B33" s="423" t="s">
        <v>2187</v>
      </c>
      <c r="C33" s="630">
        <v>1735</v>
      </c>
      <c r="D33" s="630">
        <v>27</v>
      </c>
      <c r="E33" s="630">
        <v>66</v>
      </c>
      <c r="F33" s="630">
        <v>111</v>
      </c>
      <c r="G33" s="630">
        <v>28</v>
      </c>
      <c r="H33" s="630">
        <v>464</v>
      </c>
      <c r="I33" s="630">
        <v>781</v>
      </c>
      <c r="J33" s="630">
        <v>12</v>
      </c>
      <c r="K33" s="630">
        <v>18</v>
      </c>
      <c r="L33" s="630">
        <v>42</v>
      </c>
      <c r="M33" s="630">
        <v>12</v>
      </c>
      <c r="N33" s="630">
        <v>148</v>
      </c>
      <c r="O33" s="425">
        <f t="shared" si="1"/>
        <v>2431</v>
      </c>
      <c r="P33" s="425">
        <f t="shared" si="2"/>
        <v>1013</v>
      </c>
      <c r="Q33" s="425">
        <f t="shared" si="3"/>
        <v>3444</v>
      </c>
      <c r="R33" s="630">
        <v>9</v>
      </c>
      <c r="S33" s="630">
        <v>0</v>
      </c>
      <c r="T33" s="425">
        <f t="shared" si="4"/>
        <v>9</v>
      </c>
    </row>
    <row r="34" spans="1:20" ht="38.25" hidden="1" outlineLevel="1">
      <c r="A34" s="422" t="s">
        <v>2188</v>
      </c>
      <c r="B34" s="423" t="s">
        <v>2189</v>
      </c>
      <c r="C34" s="630">
        <v>534</v>
      </c>
      <c r="D34" s="630">
        <v>6</v>
      </c>
      <c r="E34" s="630">
        <v>22</v>
      </c>
      <c r="F34" s="630">
        <v>33</v>
      </c>
      <c r="G34" s="630">
        <v>5</v>
      </c>
      <c r="H34" s="630">
        <v>236</v>
      </c>
      <c r="I34" s="630">
        <v>155</v>
      </c>
      <c r="J34" s="630">
        <v>6</v>
      </c>
      <c r="K34" s="630">
        <v>7</v>
      </c>
      <c r="L34" s="630">
        <v>9</v>
      </c>
      <c r="M34" s="630">
        <v>0</v>
      </c>
      <c r="N34" s="630">
        <v>34</v>
      </c>
      <c r="O34" s="425">
        <f t="shared" si="1"/>
        <v>836</v>
      </c>
      <c r="P34" s="425">
        <f t="shared" si="2"/>
        <v>211</v>
      </c>
      <c r="Q34" s="425">
        <f t="shared" si="3"/>
        <v>1047</v>
      </c>
      <c r="R34" s="630">
        <v>13</v>
      </c>
      <c r="S34" s="630">
        <v>1</v>
      </c>
      <c r="T34" s="425">
        <f t="shared" si="4"/>
        <v>14</v>
      </c>
    </row>
    <row r="35" spans="1:20" ht="25.5" collapsed="1">
      <c r="A35" s="97" t="s">
        <v>2026</v>
      </c>
      <c r="B35" s="98" t="s">
        <v>2190</v>
      </c>
      <c r="C35" s="628">
        <f t="shared" ref="C35:N35" si="11">+C36+C37</f>
        <v>1194</v>
      </c>
      <c r="D35" s="628">
        <f t="shared" si="11"/>
        <v>19</v>
      </c>
      <c r="E35" s="628">
        <f t="shared" si="11"/>
        <v>23</v>
      </c>
      <c r="F35" s="628">
        <f t="shared" si="11"/>
        <v>36</v>
      </c>
      <c r="G35" s="629">
        <f t="shared" si="11"/>
        <v>15</v>
      </c>
      <c r="H35" s="629">
        <f t="shared" si="11"/>
        <v>267</v>
      </c>
      <c r="I35" s="628">
        <f t="shared" si="11"/>
        <v>1730</v>
      </c>
      <c r="J35" s="628">
        <f t="shared" si="11"/>
        <v>10</v>
      </c>
      <c r="K35" s="628">
        <f t="shared" si="11"/>
        <v>30</v>
      </c>
      <c r="L35" s="628">
        <f t="shared" si="11"/>
        <v>34</v>
      </c>
      <c r="M35" s="629">
        <f t="shared" si="11"/>
        <v>5</v>
      </c>
      <c r="N35" s="629">
        <f t="shared" si="11"/>
        <v>193</v>
      </c>
      <c r="O35" s="89">
        <f t="shared" si="1"/>
        <v>1554</v>
      </c>
      <c r="P35" s="89">
        <f t="shared" si="2"/>
        <v>2002</v>
      </c>
      <c r="Q35" s="89">
        <f t="shared" si="3"/>
        <v>3556</v>
      </c>
      <c r="R35" s="89">
        <f>+R36+R37</f>
        <v>3</v>
      </c>
      <c r="S35" s="89">
        <f>+S36+S37</f>
        <v>1</v>
      </c>
      <c r="T35" s="89">
        <f t="shared" si="4"/>
        <v>4</v>
      </c>
    </row>
    <row r="36" spans="1:20" ht="38.25" hidden="1" outlineLevel="1">
      <c r="A36" s="422" t="s">
        <v>2028</v>
      </c>
      <c r="B36" s="423" t="s">
        <v>2191</v>
      </c>
      <c r="C36" s="630">
        <v>1167</v>
      </c>
      <c r="D36" s="630">
        <v>18</v>
      </c>
      <c r="E36" s="630">
        <v>23</v>
      </c>
      <c r="F36" s="630">
        <v>36</v>
      </c>
      <c r="G36" s="630">
        <v>15</v>
      </c>
      <c r="H36" s="630">
        <v>252</v>
      </c>
      <c r="I36" s="630">
        <v>1700</v>
      </c>
      <c r="J36" s="630">
        <v>10</v>
      </c>
      <c r="K36" s="630">
        <v>30</v>
      </c>
      <c r="L36" s="630">
        <v>33</v>
      </c>
      <c r="M36" s="630">
        <v>5</v>
      </c>
      <c r="N36" s="630">
        <v>187</v>
      </c>
      <c r="O36" s="425">
        <f t="shared" si="1"/>
        <v>1511</v>
      </c>
      <c r="P36" s="425">
        <f t="shared" si="2"/>
        <v>1965</v>
      </c>
      <c r="Q36" s="425">
        <f t="shared" si="3"/>
        <v>3476</v>
      </c>
      <c r="R36" s="630">
        <v>2</v>
      </c>
      <c r="S36" s="630">
        <v>1</v>
      </c>
      <c r="T36" s="425">
        <f t="shared" si="4"/>
        <v>3</v>
      </c>
    </row>
    <row r="37" spans="1:20" ht="38.25" hidden="1" outlineLevel="1">
      <c r="A37" s="422" t="s">
        <v>2032</v>
      </c>
      <c r="B37" s="423" t="s">
        <v>2192</v>
      </c>
      <c r="C37" s="630">
        <v>27</v>
      </c>
      <c r="D37" s="630">
        <v>1</v>
      </c>
      <c r="E37" s="630">
        <v>0</v>
      </c>
      <c r="F37" s="630">
        <v>0</v>
      </c>
      <c r="G37" s="630">
        <v>0</v>
      </c>
      <c r="H37" s="630">
        <v>15</v>
      </c>
      <c r="I37" s="630">
        <v>30</v>
      </c>
      <c r="J37" s="630">
        <v>0</v>
      </c>
      <c r="K37" s="630">
        <v>0</v>
      </c>
      <c r="L37" s="630">
        <v>1</v>
      </c>
      <c r="M37" s="630">
        <v>0</v>
      </c>
      <c r="N37" s="630">
        <v>6</v>
      </c>
      <c r="O37" s="425">
        <f t="shared" si="1"/>
        <v>43</v>
      </c>
      <c r="P37" s="425">
        <f t="shared" si="2"/>
        <v>37</v>
      </c>
      <c r="Q37" s="425">
        <f t="shared" si="3"/>
        <v>80</v>
      </c>
      <c r="R37" s="630">
        <v>1</v>
      </c>
      <c r="S37" s="630">
        <v>0</v>
      </c>
      <c r="T37" s="425">
        <f t="shared" si="4"/>
        <v>1</v>
      </c>
    </row>
    <row r="38" spans="1:20" ht="25.5" collapsed="1">
      <c r="A38" s="97" t="s">
        <v>2034</v>
      </c>
      <c r="B38" s="99" t="s">
        <v>2193</v>
      </c>
      <c r="C38" s="628">
        <f t="shared" ref="C38:N38" si="12">SUM(C39:C42)</f>
        <v>7160</v>
      </c>
      <c r="D38" s="628">
        <f t="shared" si="12"/>
        <v>163</v>
      </c>
      <c r="E38" s="628">
        <f t="shared" si="12"/>
        <v>324</v>
      </c>
      <c r="F38" s="628">
        <f t="shared" si="12"/>
        <v>417</v>
      </c>
      <c r="G38" s="629">
        <f t="shared" si="12"/>
        <v>120</v>
      </c>
      <c r="H38" s="629">
        <f t="shared" si="12"/>
        <v>2611</v>
      </c>
      <c r="I38" s="628">
        <f t="shared" si="12"/>
        <v>1174</v>
      </c>
      <c r="J38" s="628">
        <f t="shared" si="12"/>
        <v>21</v>
      </c>
      <c r="K38" s="628">
        <f t="shared" si="12"/>
        <v>42</v>
      </c>
      <c r="L38" s="628">
        <f t="shared" si="12"/>
        <v>47</v>
      </c>
      <c r="M38" s="629">
        <f t="shared" si="12"/>
        <v>14</v>
      </c>
      <c r="N38" s="629">
        <f t="shared" si="12"/>
        <v>218</v>
      </c>
      <c r="O38" s="89">
        <f t="shared" si="1"/>
        <v>10795</v>
      </c>
      <c r="P38" s="89">
        <f t="shared" si="2"/>
        <v>1516</v>
      </c>
      <c r="Q38" s="89">
        <f t="shared" si="3"/>
        <v>12311</v>
      </c>
      <c r="R38" s="89">
        <f>SUM(R39:R42)</f>
        <v>110</v>
      </c>
      <c r="S38" s="89">
        <f>SUM(S39:S42)</f>
        <v>0</v>
      </c>
      <c r="T38" s="89">
        <f t="shared" si="4"/>
        <v>110</v>
      </c>
    </row>
    <row r="39" spans="1:20" ht="63.75" hidden="1" outlineLevel="1">
      <c r="A39" s="422" t="s">
        <v>2036</v>
      </c>
      <c r="B39" s="423" t="s">
        <v>2194</v>
      </c>
      <c r="C39" s="630">
        <v>3052</v>
      </c>
      <c r="D39" s="630">
        <v>62</v>
      </c>
      <c r="E39" s="630">
        <v>126</v>
      </c>
      <c r="F39" s="630">
        <v>197</v>
      </c>
      <c r="G39" s="630">
        <v>72</v>
      </c>
      <c r="H39" s="630">
        <v>1269</v>
      </c>
      <c r="I39" s="630">
        <v>240</v>
      </c>
      <c r="J39" s="630">
        <v>9</v>
      </c>
      <c r="K39" s="630">
        <v>13</v>
      </c>
      <c r="L39" s="630">
        <v>6</v>
      </c>
      <c r="M39" s="630">
        <v>1</v>
      </c>
      <c r="N39" s="630">
        <v>52</v>
      </c>
      <c r="O39" s="425">
        <f t="shared" si="1"/>
        <v>4778</v>
      </c>
      <c r="P39" s="425">
        <f t="shared" si="2"/>
        <v>321</v>
      </c>
      <c r="Q39" s="425">
        <f t="shared" si="3"/>
        <v>5099</v>
      </c>
      <c r="R39" s="630">
        <v>57</v>
      </c>
      <c r="S39" s="630">
        <v>0</v>
      </c>
      <c r="T39" s="425">
        <f t="shared" si="4"/>
        <v>57</v>
      </c>
    </row>
    <row r="40" spans="1:20" ht="51" hidden="1" outlineLevel="1">
      <c r="A40" s="422" t="s">
        <v>2038</v>
      </c>
      <c r="B40" s="423" t="s">
        <v>2195</v>
      </c>
      <c r="C40" s="630">
        <v>587</v>
      </c>
      <c r="D40" s="630">
        <v>14</v>
      </c>
      <c r="E40" s="630">
        <v>24</v>
      </c>
      <c r="F40" s="630">
        <v>31</v>
      </c>
      <c r="G40" s="630">
        <v>7</v>
      </c>
      <c r="H40" s="630">
        <v>218</v>
      </c>
      <c r="I40" s="630">
        <v>61</v>
      </c>
      <c r="J40" s="630">
        <v>0</v>
      </c>
      <c r="K40" s="630">
        <v>2</v>
      </c>
      <c r="L40" s="630">
        <v>2</v>
      </c>
      <c r="M40" s="630">
        <v>0</v>
      </c>
      <c r="N40" s="630">
        <v>11</v>
      </c>
      <c r="O40" s="425">
        <f t="shared" si="1"/>
        <v>881</v>
      </c>
      <c r="P40" s="425">
        <f t="shared" si="2"/>
        <v>76</v>
      </c>
      <c r="Q40" s="425">
        <f t="shared" si="3"/>
        <v>957</v>
      </c>
      <c r="R40" s="630">
        <v>22</v>
      </c>
      <c r="S40" s="630">
        <v>0</v>
      </c>
      <c r="T40" s="425">
        <f t="shared" si="4"/>
        <v>22</v>
      </c>
    </row>
    <row r="41" spans="1:20" ht="63.75" hidden="1" outlineLevel="1">
      <c r="A41" s="422" t="s">
        <v>2040</v>
      </c>
      <c r="B41" s="423" t="s">
        <v>2196</v>
      </c>
      <c r="C41" s="630">
        <v>2022</v>
      </c>
      <c r="D41" s="630">
        <v>59</v>
      </c>
      <c r="E41" s="630">
        <v>113</v>
      </c>
      <c r="F41" s="630">
        <v>95</v>
      </c>
      <c r="G41" s="630">
        <v>20</v>
      </c>
      <c r="H41" s="630">
        <v>522</v>
      </c>
      <c r="I41" s="630">
        <v>345</v>
      </c>
      <c r="J41" s="630">
        <v>5</v>
      </c>
      <c r="K41" s="630">
        <v>13</v>
      </c>
      <c r="L41" s="630">
        <v>13</v>
      </c>
      <c r="M41" s="630">
        <v>4</v>
      </c>
      <c r="N41" s="630">
        <v>56</v>
      </c>
      <c r="O41" s="425">
        <f t="shared" si="1"/>
        <v>2831</v>
      </c>
      <c r="P41" s="425">
        <f t="shared" si="2"/>
        <v>436</v>
      </c>
      <c r="Q41" s="425">
        <f t="shared" si="3"/>
        <v>3267</v>
      </c>
      <c r="R41" s="630">
        <v>13</v>
      </c>
      <c r="S41" s="630">
        <v>0</v>
      </c>
      <c r="T41" s="425">
        <f t="shared" si="4"/>
        <v>13</v>
      </c>
    </row>
    <row r="42" spans="1:20" ht="38.25" hidden="1" outlineLevel="1">
      <c r="A42" s="422" t="s">
        <v>2042</v>
      </c>
      <c r="B42" s="423" t="s">
        <v>2197</v>
      </c>
      <c r="C42" s="630">
        <v>1499</v>
      </c>
      <c r="D42" s="630">
        <v>28</v>
      </c>
      <c r="E42" s="630">
        <v>61</v>
      </c>
      <c r="F42" s="630">
        <v>94</v>
      </c>
      <c r="G42" s="630">
        <v>21</v>
      </c>
      <c r="H42" s="630">
        <v>602</v>
      </c>
      <c r="I42" s="630">
        <v>528</v>
      </c>
      <c r="J42" s="630">
        <v>7</v>
      </c>
      <c r="K42" s="630">
        <v>14</v>
      </c>
      <c r="L42" s="630">
        <v>26</v>
      </c>
      <c r="M42" s="630">
        <v>9</v>
      </c>
      <c r="N42" s="630">
        <v>99</v>
      </c>
      <c r="O42" s="425">
        <f t="shared" si="1"/>
        <v>2305</v>
      </c>
      <c r="P42" s="425">
        <f t="shared" si="2"/>
        <v>683</v>
      </c>
      <c r="Q42" s="425">
        <f t="shared" si="3"/>
        <v>2988</v>
      </c>
      <c r="R42" s="630">
        <v>18</v>
      </c>
      <c r="S42" s="630">
        <v>0</v>
      </c>
      <c r="T42" s="425">
        <f t="shared" si="4"/>
        <v>18</v>
      </c>
    </row>
    <row r="43" spans="1:20" ht="25.5" collapsed="1">
      <c r="A43" s="97" t="s">
        <v>2044</v>
      </c>
      <c r="B43" s="42" t="s">
        <v>2198</v>
      </c>
      <c r="C43" s="628">
        <f t="shared" ref="C43:N43" si="13">SUM(C44:C46)</f>
        <v>322</v>
      </c>
      <c r="D43" s="628">
        <f t="shared" si="13"/>
        <v>5</v>
      </c>
      <c r="E43" s="628">
        <f t="shared" si="13"/>
        <v>14</v>
      </c>
      <c r="F43" s="628">
        <f t="shared" si="13"/>
        <v>23</v>
      </c>
      <c r="G43" s="629">
        <f t="shared" si="13"/>
        <v>7</v>
      </c>
      <c r="H43" s="629">
        <f t="shared" si="13"/>
        <v>152</v>
      </c>
      <c r="I43" s="628">
        <f t="shared" si="13"/>
        <v>20</v>
      </c>
      <c r="J43" s="628">
        <f t="shared" si="13"/>
        <v>1</v>
      </c>
      <c r="K43" s="628">
        <f t="shared" si="13"/>
        <v>0</v>
      </c>
      <c r="L43" s="628">
        <f t="shared" si="13"/>
        <v>1</v>
      </c>
      <c r="M43" s="629">
        <f t="shared" si="13"/>
        <v>0</v>
      </c>
      <c r="N43" s="629">
        <f t="shared" si="13"/>
        <v>5</v>
      </c>
      <c r="O43" s="89">
        <f t="shared" si="1"/>
        <v>523</v>
      </c>
      <c r="P43" s="89">
        <f t="shared" si="2"/>
        <v>27</v>
      </c>
      <c r="Q43" s="89">
        <f t="shared" si="3"/>
        <v>550</v>
      </c>
      <c r="R43" s="89">
        <f>SUM(R44:R46)</f>
        <v>5</v>
      </c>
      <c r="S43" s="89">
        <f>SUM(S44:S46)</f>
        <v>0</v>
      </c>
      <c r="T43" s="89">
        <f t="shared" si="4"/>
        <v>5</v>
      </c>
    </row>
    <row r="44" spans="1:20" ht="25.5" hidden="1" outlineLevel="1">
      <c r="A44" s="422" t="s">
        <v>2046</v>
      </c>
      <c r="B44" s="423" t="s">
        <v>2199</v>
      </c>
      <c r="C44" s="630">
        <v>146</v>
      </c>
      <c r="D44" s="630">
        <v>2</v>
      </c>
      <c r="E44" s="630">
        <v>6</v>
      </c>
      <c r="F44" s="630">
        <v>11</v>
      </c>
      <c r="G44" s="630">
        <v>0</v>
      </c>
      <c r="H44" s="630">
        <v>79</v>
      </c>
      <c r="I44" s="630">
        <v>8</v>
      </c>
      <c r="J44" s="630">
        <v>0</v>
      </c>
      <c r="K44" s="630">
        <v>0</v>
      </c>
      <c r="L44" s="630">
        <v>0</v>
      </c>
      <c r="M44" s="630">
        <v>0</v>
      </c>
      <c r="N44" s="630">
        <v>4</v>
      </c>
      <c r="O44" s="425">
        <f t="shared" si="1"/>
        <v>244</v>
      </c>
      <c r="P44" s="425">
        <f t="shared" si="2"/>
        <v>12</v>
      </c>
      <c r="Q44" s="425">
        <f t="shared" si="3"/>
        <v>256</v>
      </c>
      <c r="R44" s="630">
        <v>1</v>
      </c>
      <c r="S44" s="630">
        <v>0</v>
      </c>
      <c r="T44" s="425">
        <f t="shared" si="4"/>
        <v>1</v>
      </c>
    </row>
    <row r="45" spans="1:20" ht="38.25" hidden="1" outlineLevel="1">
      <c r="A45" s="422" t="s">
        <v>2048</v>
      </c>
      <c r="B45" s="423" t="s">
        <v>2200</v>
      </c>
      <c r="C45" s="630">
        <v>122</v>
      </c>
      <c r="D45" s="630">
        <v>3</v>
      </c>
      <c r="E45" s="630">
        <v>5</v>
      </c>
      <c r="F45" s="630">
        <v>11</v>
      </c>
      <c r="G45" s="630">
        <v>6</v>
      </c>
      <c r="H45" s="630">
        <v>56</v>
      </c>
      <c r="I45" s="630">
        <v>4</v>
      </c>
      <c r="J45" s="630">
        <v>1</v>
      </c>
      <c r="K45" s="630">
        <v>0</v>
      </c>
      <c r="L45" s="630">
        <v>1</v>
      </c>
      <c r="M45" s="630">
        <v>0</v>
      </c>
      <c r="N45" s="630">
        <v>0</v>
      </c>
      <c r="O45" s="425">
        <f t="shared" si="1"/>
        <v>203</v>
      </c>
      <c r="P45" s="425">
        <f t="shared" si="2"/>
        <v>6</v>
      </c>
      <c r="Q45" s="425">
        <f t="shared" si="3"/>
        <v>209</v>
      </c>
      <c r="R45" s="630">
        <v>2</v>
      </c>
      <c r="S45" s="630">
        <v>0</v>
      </c>
      <c r="T45" s="425">
        <f t="shared" si="4"/>
        <v>2</v>
      </c>
    </row>
    <row r="46" spans="1:20" ht="38.25" hidden="1" outlineLevel="1">
      <c r="A46" s="422" t="s">
        <v>2050</v>
      </c>
      <c r="B46" s="423" t="s">
        <v>2201</v>
      </c>
      <c r="C46" s="630">
        <v>54</v>
      </c>
      <c r="D46" s="630">
        <v>0</v>
      </c>
      <c r="E46" s="630">
        <v>3</v>
      </c>
      <c r="F46" s="630">
        <v>1</v>
      </c>
      <c r="G46" s="630">
        <v>1</v>
      </c>
      <c r="H46" s="630">
        <v>17</v>
      </c>
      <c r="I46" s="630">
        <v>8</v>
      </c>
      <c r="J46" s="630">
        <v>0</v>
      </c>
      <c r="K46" s="630">
        <v>0</v>
      </c>
      <c r="L46" s="630">
        <v>0</v>
      </c>
      <c r="M46" s="630">
        <v>0</v>
      </c>
      <c r="N46" s="630">
        <v>1</v>
      </c>
      <c r="O46" s="425">
        <f t="shared" si="1"/>
        <v>76</v>
      </c>
      <c r="P46" s="425">
        <f t="shared" si="2"/>
        <v>9</v>
      </c>
      <c r="Q46" s="425">
        <f t="shared" si="3"/>
        <v>85</v>
      </c>
      <c r="R46" s="630">
        <v>2</v>
      </c>
      <c r="S46" s="630">
        <v>0</v>
      </c>
      <c r="T46" s="425">
        <f t="shared" si="4"/>
        <v>2</v>
      </c>
    </row>
    <row r="47" spans="1:20" ht="25.5" collapsed="1">
      <c r="A47" s="97" t="s">
        <v>2052</v>
      </c>
      <c r="B47" s="42" t="s">
        <v>2202</v>
      </c>
      <c r="C47" s="628">
        <f>SUM(C48:C50)</f>
        <v>138</v>
      </c>
      <c r="D47" s="628">
        <f t="shared" ref="D47:Q47" si="14">SUM(D48:D50)</f>
        <v>11</v>
      </c>
      <c r="E47" s="628">
        <f t="shared" si="14"/>
        <v>13</v>
      </c>
      <c r="F47" s="628">
        <f t="shared" si="14"/>
        <v>15</v>
      </c>
      <c r="G47" s="628">
        <f t="shared" si="14"/>
        <v>6</v>
      </c>
      <c r="H47" s="628">
        <f t="shared" si="14"/>
        <v>97</v>
      </c>
      <c r="I47" s="628">
        <f t="shared" si="14"/>
        <v>22</v>
      </c>
      <c r="J47" s="628">
        <f t="shared" si="14"/>
        <v>1</v>
      </c>
      <c r="K47" s="628">
        <f t="shared" si="14"/>
        <v>0</v>
      </c>
      <c r="L47" s="628">
        <f t="shared" si="14"/>
        <v>4</v>
      </c>
      <c r="M47" s="628">
        <f t="shared" si="14"/>
        <v>1</v>
      </c>
      <c r="N47" s="628">
        <f t="shared" si="14"/>
        <v>10</v>
      </c>
      <c r="O47" s="89">
        <f t="shared" si="14"/>
        <v>280</v>
      </c>
      <c r="P47" s="89">
        <f t="shared" si="14"/>
        <v>38</v>
      </c>
      <c r="Q47" s="89">
        <f t="shared" si="14"/>
        <v>318</v>
      </c>
      <c r="R47" s="89">
        <f t="shared" ref="R47" si="15">SUM(R48:R50)</f>
        <v>2</v>
      </c>
      <c r="S47" s="89">
        <f t="shared" ref="S47" si="16">SUM(S48:S50)</f>
        <v>1</v>
      </c>
      <c r="T47" s="89">
        <f t="shared" ref="T47" si="17">SUM(T48:T50)</f>
        <v>3</v>
      </c>
    </row>
    <row r="48" spans="1:20" ht="51" hidden="1" outlineLevel="1">
      <c r="A48" s="422" t="s">
        <v>2054</v>
      </c>
      <c r="B48" s="423" t="s">
        <v>2203</v>
      </c>
      <c r="C48" s="630">
        <v>26</v>
      </c>
      <c r="D48" s="630">
        <v>1</v>
      </c>
      <c r="E48" s="630">
        <v>0</v>
      </c>
      <c r="F48" s="630">
        <v>2</v>
      </c>
      <c r="G48" s="630">
        <v>1</v>
      </c>
      <c r="H48" s="630">
        <v>18</v>
      </c>
      <c r="I48" s="630">
        <v>16</v>
      </c>
      <c r="J48" s="630">
        <v>1</v>
      </c>
      <c r="K48" s="630">
        <v>0</v>
      </c>
      <c r="L48" s="630">
        <v>3</v>
      </c>
      <c r="M48" s="630">
        <v>0</v>
      </c>
      <c r="N48" s="630">
        <v>8</v>
      </c>
      <c r="O48" s="425">
        <f t="shared" si="1"/>
        <v>48</v>
      </c>
      <c r="P48" s="425">
        <f t="shared" si="2"/>
        <v>28</v>
      </c>
      <c r="Q48" s="425">
        <f t="shared" si="3"/>
        <v>76</v>
      </c>
      <c r="R48" s="630">
        <v>1</v>
      </c>
      <c r="S48" s="630">
        <v>1</v>
      </c>
      <c r="T48" s="425">
        <f t="shared" si="4"/>
        <v>2</v>
      </c>
    </row>
    <row r="49" spans="1:20" ht="51" hidden="1" outlineLevel="1">
      <c r="A49" s="422" t="s">
        <v>2056</v>
      </c>
      <c r="B49" s="423" t="s">
        <v>2204</v>
      </c>
      <c r="C49" s="630">
        <v>97</v>
      </c>
      <c r="D49" s="630">
        <v>10</v>
      </c>
      <c r="E49" s="630">
        <v>12</v>
      </c>
      <c r="F49" s="630">
        <v>13</v>
      </c>
      <c r="G49" s="630">
        <v>5</v>
      </c>
      <c r="H49" s="630">
        <v>77</v>
      </c>
      <c r="I49" s="630">
        <v>4</v>
      </c>
      <c r="J49" s="630">
        <v>0</v>
      </c>
      <c r="K49" s="630">
        <v>0</v>
      </c>
      <c r="L49" s="630">
        <v>1</v>
      </c>
      <c r="M49" s="630">
        <v>1</v>
      </c>
      <c r="N49" s="630">
        <v>1</v>
      </c>
      <c r="O49" s="425">
        <f t="shared" si="1"/>
        <v>214</v>
      </c>
      <c r="P49" s="425">
        <f t="shared" si="2"/>
        <v>7</v>
      </c>
      <c r="Q49" s="425">
        <f t="shared" si="3"/>
        <v>221</v>
      </c>
      <c r="R49" s="630">
        <v>1</v>
      </c>
      <c r="S49" s="630">
        <v>0</v>
      </c>
      <c r="T49" s="425">
        <f t="shared" si="4"/>
        <v>1</v>
      </c>
    </row>
    <row r="50" spans="1:20" ht="38.25" hidden="1" outlineLevel="1">
      <c r="A50" s="422" t="s">
        <v>2058</v>
      </c>
      <c r="B50" s="423" t="s">
        <v>2205</v>
      </c>
      <c r="C50" s="630">
        <v>15</v>
      </c>
      <c r="D50" s="630">
        <v>0</v>
      </c>
      <c r="E50" s="630">
        <v>1</v>
      </c>
      <c r="F50" s="630">
        <v>0</v>
      </c>
      <c r="G50" s="630">
        <v>0</v>
      </c>
      <c r="H50" s="630">
        <v>2</v>
      </c>
      <c r="I50" s="630">
        <v>2</v>
      </c>
      <c r="J50" s="630">
        <v>0</v>
      </c>
      <c r="K50" s="630">
        <v>0</v>
      </c>
      <c r="L50" s="630">
        <v>0</v>
      </c>
      <c r="M50" s="630">
        <v>0</v>
      </c>
      <c r="N50" s="630">
        <v>1</v>
      </c>
      <c r="O50" s="425">
        <f t="shared" si="1"/>
        <v>18</v>
      </c>
      <c r="P50" s="425">
        <f t="shared" si="2"/>
        <v>3</v>
      </c>
      <c r="Q50" s="425">
        <f t="shared" si="3"/>
        <v>21</v>
      </c>
      <c r="R50" s="630">
        <v>0</v>
      </c>
      <c r="S50" s="630">
        <v>0</v>
      </c>
      <c r="T50" s="425">
        <f t="shared" si="4"/>
        <v>0</v>
      </c>
    </row>
    <row r="51" spans="1:20" ht="51" collapsed="1">
      <c r="A51" s="97" t="s">
        <v>2060</v>
      </c>
      <c r="B51" s="474" t="s">
        <v>2206</v>
      </c>
      <c r="C51" s="628">
        <f t="shared" ref="C51:N51" si="18">SUM(C52:C55)</f>
        <v>197</v>
      </c>
      <c r="D51" s="628">
        <f t="shared" si="18"/>
        <v>7</v>
      </c>
      <c r="E51" s="628">
        <f t="shared" si="18"/>
        <v>7</v>
      </c>
      <c r="F51" s="628">
        <f t="shared" si="18"/>
        <v>9</v>
      </c>
      <c r="G51" s="629">
        <f t="shared" si="18"/>
        <v>3</v>
      </c>
      <c r="H51" s="629">
        <f t="shared" si="18"/>
        <v>70</v>
      </c>
      <c r="I51" s="628">
        <f t="shared" si="18"/>
        <v>542</v>
      </c>
      <c r="J51" s="628">
        <f t="shared" si="18"/>
        <v>14</v>
      </c>
      <c r="K51" s="628">
        <f t="shared" si="18"/>
        <v>25</v>
      </c>
      <c r="L51" s="628">
        <f t="shared" si="18"/>
        <v>20</v>
      </c>
      <c r="M51" s="629">
        <f t="shared" si="18"/>
        <v>8</v>
      </c>
      <c r="N51" s="629">
        <f t="shared" si="18"/>
        <v>61</v>
      </c>
      <c r="O51" s="89">
        <f t="shared" si="1"/>
        <v>293</v>
      </c>
      <c r="P51" s="89">
        <f t="shared" si="2"/>
        <v>670</v>
      </c>
      <c r="Q51" s="89">
        <f t="shared" si="3"/>
        <v>963</v>
      </c>
      <c r="R51" s="89">
        <f>SUM(R52:R55)</f>
        <v>2</v>
      </c>
      <c r="S51" s="89">
        <f>SUM(S52:S55)</f>
        <v>0</v>
      </c>
      <c r="T51" s="89">
        <f t="shared" si="4"/>
        <v>2</v>
      </c>
    </row>
    <row r="52" spans="1:20" ht="25.5" hidden="1" outlineLevel="1">
      <c r="A52" s="422" t="s">
        <v>2062</v>
      </c>
      <c r="B52" s="423" t="s">
        <v>2207</v>
      </c>
      <c r="C52" s="630">
        <v>14</v>
      </c>
      <c r="D52" s="630">
        <v>1</v>
      </c>
      <c r="E52" s="630">
        <v>2</v>
      </c>
      <c r="F52" s="630">
        <v>0</v>
      </c>
      <c r="G52" s="630">
        <v>1</v>
      </c>
      <c r="H52" s="630">
        <v>15</v>
      </c>
      <c r="I52" s="630">
        <v>1</v>
      </c>
      <c r="J52" s="630">
        <v>0</v>
      </c>
      <c r="K52" s="630">
        <v>0</v>
      </c>
      <c r="L52" s="630">
        <v>0</v>
      </c>
      <c r="M52" s="630">
        <v>0</v>
      </c>
      <c r="N52" s="630">
        <v>0</v>
      </c>
      <c r="O52" s="425">
        <f t="shared" si="1"/>
        <v>33</v>
      </c>
      <c r="P52" s="425">
        <f t="shared" si="2"/>
        <v>1</v>
      </c>
      <c r="Q52" s="425">
        <f t="shared" si="3"/>
        <v>34</v>
      </c>
      <c r="R52" s="630">
        <v>1</v>
      </c>
      <c r="S52" s="630">
        <v>0</v>
      </c>
      <c r="T52" s="425">
        <f t="shared" si="4"/>
        <v>1</v>
      </c>
    </row>
    <row r="53" spans="1:20" ht="25.5" hidden="1" outlineLevel="1">
      <c r="A53" s="422" t="s">
        <v>2064</v>
      </c>
      <c r="B53" s="423" t="s">
        <v>2208</v>
      </c>
      <c r="C53" s="630">
        <v>27</v>
      </c>
      <c r="D53" s="630">
        <v>0</v>
      </c>
      <c r="E53" s="630">
        <v>1</v>
      </c>
      <c r="F53" s="630">
        <v>1</v>
      </c>
      <c r="G53" s="630">
        <v>2</v>
      </c>
      <c r="H53" s="630">
        <v>29</v>
      </c>
      <c r="I53" s="630">
        <v>0</v>
      </c>
      <c r="J53" s="630">
        <v>0</v>
      </c>
      <c r="K53" s="630">
        <v>0</v>
      </c>
      <c r="L53" s="630">
        <v>0</v>
      </c>
      <c r="M53" s="630">
        <v>0</v>
      </c>
      <c r="N53" s="630">
        <v>0</v>
      </c>
      <c r="O53" s="425">
        <f t="shared" ref="O53" si="19">SUM(C53:H53)</f>
        <v>60</v>
      </c>
      <c r="P53" s="425">
        <f t="shared" ref="P53" si="20">SUM(I53:N53)</f>
        <v>0</v>
      </c>
      <c r="Q53" s="425">
        <f t="shared" ref="Q53" si="21">+P53+O53</f>
        <v>60</v>
      </c>
      <c r="R53" s="630">
        <v>1</v>
      </c>
      <c r="S53" s="630">
        <v>0</v>
      </c>
      <c r="T53" s="425">
        <f t="shared" si="4"/>
        <v>1</v>
      </c>
    </row>
    <row r="54" spans="1:20" ht="25.5" hidden="1" outlineLevel="1">
      <c r="A54" s="422" t="s">
        <v>2209</v>
      </c>
      <c r="B54" s="423" t="s">
        <v>2210</v>
      </c>
      <c r="C54" s="630">
        <v>121</v>
      </c>
      <c r="D54" s="630">
        <v>5</v>
      </c>
      <c r="E54" s="630">
        <v>3</v>
      </c>
      <c r="F54" s="630">
        <v>6</v>
      </c>
      <c r="G54" s="630">
        <v>0</v>
      </c>
      <c r="H54" s="630">
        <v>9</v>
      </c>
      <c r="I54" s="630">
        <v>527</v>
      </c>
      <c r="J54" s="630">
        <v>14</v>
      </c>
      <c r="K54" s="630">
        <v>25</v>
      </c>
      <c r="L54" s="630">
        <v>20</v>
      </c>
      <c r="M54" s="630">
        <v>8</v>
      </c>
      <c r="N54" s="630">
        <v>58</v>
      </c>
      <c r="O54" s="425">
        <f t="shared" si="1"/>
        <v>144</v>
      </c>
      <c r="P54" s="425">
        <f t="shared" si="2"/>
        <v>652</v>
      </c>
      <c r="Q54" s="425">
        <f t="shared" si="3"/>
        <v>796</v>
      </c>
      <c r="R54" s="630">
        <v>0</v>
      </c>
      <c r="S54" s="630">
        <v>0</v>
      </c>
      <c r="T54" s="425">
        <f t="shared" si="4"/>
        <v>0</v>
      </c>
    </row>
    <row r="55" spans="1:20" ht="51" hidden="1" outlineLevel="1">
      <c r="A55" s="422" t="s">
        <v>2066</v>
      </c>
      <c r="B55" s="423" t="s">
        <v>2211</v>
      </c>
      <c r="C55" s="630">
        <v>35</v>
      </c>
      <c r="D55" s="630">
        <v>1</v>
      </c>
      <c r="E55" s="630">
        <v>1</v>
      </c>
      <c r="F55" s="630">
        <v>2</v>
      </c>
      <c r="G55" s="630">
        <v>0</v>
      </c>
      <c r="H55" s="630">
        <v>17</v>
      </c>
      <c r="I55" s="630">
        <v>14</v>
      </c>
      <c r="J55" s="630">
        <v>0</v>
      </c>
      <c r="K55" s="630">
        <v>0</v>
      </c>
      <c r="L55" s="630">
        <v>0</v>
      </c>
      <c r="M55" s="630">
        <v>0</v>
      </c>
      <c r="N55" s="630">
        <v>3</v>
      </c>
      <c r="O55" s="425">
        <f t="shared" si="1"/>
        <v>56</v>
      </c>
      <c r="P55" s="425">
        <f t="shared" si="2"/>
        <v>17</v>
      </c>
      <c r="Q55" s="425">
        <f t="shared" si="3"/>
        <v>73</v>
      </c>
      <c r="R55" s="630">
        <v>0</v>
      </c>
      <c r="S55" s="630">
        <v>0</v>
      </c>
      <c r="T55" s="425">
        <f t="shared" si="4"/>
        <v>0</v>
      </c>
    </row>
    <row r="56" spans="1:20" ht="25.5" collapsed="1">
      <c r="A56" s="97" t="s">
        <v>2068</v>
      </c>
      <c r="B56" s="474" t="s">
        <v>2212</v>
      </c>
      <c r="C56" s="628">
        <f t="shared" ref="C56:N56" si="22">SUM(C57:C60)</f>
        <v>3008</v>
      </c>
      <c r="D56" s="628">
        <f t="shared" si="22"/>
        <v>329</v>
      </c>
      <c r="E56" s="628">
        <f t="shared" si="22"/>
        <v>392</v>
      </c>
      <c r="F56" s="628">
        <f t="shared" si="22"/>
        <v>556</v>
      </c>
      <c r="G56" s="629">
        <f t="shared" si="22"/>
        <v>225</v>
      </c>
      <c r="H56" s="629">
        <f t="shared" si="22"/>
        <v>5432</v>
      </c>
      <c r="I56" s="628">
        <f t="shared" si="22"/>
        <v>0</v>
      </c>
      <c r="J56" s="628">
        <f t="shared" si="22"/>
        <v>0</v>
      </c>
      <c r="K56" s="628">
        <f t="shared" si="22"/>
        <v>0</v>
      </c>
      <c r="L56" s="628">
        <f t="shared" si="22"/>
        <v>1</v>
      </c>
      <c r="M56" s="629">
        <f t="shared" si="22"/>
        <v>0</v>
      </c>
      <c r="N56" s="629">
        <f t="shared" si="22"/>
        <v>0</v>
      </c>
      <c r="O56" s="89">
        <f t="shared" si="1"/>
        <v>9942</v>
      </c>
      <c r="P56" s="89">
        <f t="shared" si="2"/>
        <v>1</v>
      </c>
      <c r="Q56" s="89">
        <f t="shared" si="3"/>
        <v>9943</v>
      </c>
      <c r="R56" s="89">
        <f>SUM(R57:R60)</f>
        <v>339</v>
      </c>
      <c r="S56" s="89">
        <f>SUM(S57:S60)</f>
        <v>0</v>
      </c>
      <c r="T56" s="89">
        <f t="shared" si="4"/>
        <v>339</v>
      </c>
    </row>
    <row r="57" spans="1:20" ht="25.5" hidden="1" outlineLevel="1">
      <c r="A57" s="422" t="s">
        <v>2070</v>
      </c>
      <c r="B57" s="423" t="s">
        <v>2213</v>
      </c>
      <c r="C57" s="630">
        <v>166</v>
      </c>
      <c r="D57" s="630">
        <v>24</v>
      </c>
      <c r="E57" s="630">
        <v>5</v>
      </c>
      <c r="F57" s="630">
        <v>9</v>
      </c>
      <c r="G57" s="630">
        <v>2</v>
      </c>
      <c r="H57" s="630">
        <v>90</v>
      </c>
      <c r="I57" s="630">
        <v>0</v>
      </c>
      <c r="J57" s="630">
        <v>0</v>
      </c>
      <c r="K57" s="630">
        <v>0</v>
      </c>
      <c r="L57" s="630">
        <v>0</v>
      </c>
      <c r="M57" s="630">
        <v>0</v>
      </c>
      <c r="N57" s="630">
        <v>0</v>
      </c>
      <c r="O57" s="425">
        <f>SUM(C57:N57)</f>
        <v>296</v>
      </c>
      <c r="P57" s="425">
        <f t="shared" si="2"/>
        <v>0</v>
      </c>
      <c r="Q57" s="425">
        <f t="shared" si="3"/>
        <v>296</v>
      </c>
      <c r="R57" s="630">
        <v>5</v>
      </c>
      <c r="S57" s="630">
        <v>0</v>
      </c>
      <c r="T57" s="425">
        <f t="shared" si="4"/>
        <v>5</v>
      </c>
    </row>
    <row r="58" spans="1:20" ht="25.5" hidden="1" outlineLevel="1">
      <c r="A58" s="422" t="s">
        <v>2072</v>
      </c>
      <c r="B58" s="423" t="s">
        <v>2214</v>
      </c>
      <c r="C58" s="630">
        <v>2815</v>
      </c>
      <c r="D58" s="630">
        <v>304</v>
      </c>
      <c r="E58" s="630">
        <v>383</v>
      </c>
      <c r="F58" s="630">
        <v>542</v>
      </c>
      <c r="G58" s="630">
        <v>221</v>
      </c>
      <c r="H58" s="630">
        <v>5310</v>
      </c>
      <c r="I58" s="630">
        <v>0</v>
      </c>
      <c r="J58" s="630">
        <v>0</v>
      </c>
      <c r="K58" s="630">
        <v>0</v>
      </c>
      <c r="L58" s="630">
        <v>0</v>
      </c>
      <c r="M58" s="630">
        <v>0</v>
      </c>
      <c r="N58" s="630">
        <v>0</v>
      </c>
      <c r="O58" s="425">
        <f>SUM(C58:N58)</f>
        <v>9575</v>
      </c>
      <c r="P58" s="425">
        <f t="shared" si="2"/>
        <v>0</v>
      </c>
      <c r="Q58" s="425">
        <f t="shared" si="3"/>
        <v>9575</v>
      </c>
      <c r="R58" s="630">
        <v>332</v>
      </c>
      <c r="S58" s="630">
        <v>0</v>
      </c>
      <c r="T58" s="425">
        <f t="shared" si="4"/>
        <v>332</v>
      </c>
    </row>
    <row r="59" spans="1:20" ht="25.5" hidden="1" outlineLevel="1">
      <c r="A59" s="422" t="s">
        <v>2074</v>
      </c>
      <c r="B59" s="423" t="s">
        <v>2215</v>
      </c>
      <c r="C59" s="630">
        <v>12</v>
      </c>
      <c r="D59" s="630">
        <v>1</v>
      </c>
      <c r="E59" s="630">
        <v>1</v>
      </c>
      <c r="F59" s="630">
        <v>2</v>
      </c>
      <c r="G59" s="630">
        <v>1</v>
      </c>
      <c r="H59" s="630">
        <v>12</v>
      </c>
      <c r="I59" s="630">
        <v>0</v>
      </c>
      <c r="J59" s="630">
        <v>0</v>
      </c>
      <c r="K59" s="630">
        <v>0</v>
      </c>
      <c r="L59" s="630">
        <v>0</v>
      </c>
      <c r="M59" s="630">
        <v>0</v>
      </c>
      <c r="N59" s="630">
        <v>0</v>
      </c>
      <c r="O59" s="425">
        <f>SUM(C59:N59)</f>
        <v>29</v>
      </c>
      <c r="P59" s="425">
        <f t="shared" si="2"/>
        <v>0</v>
      </c>
      <c r="Q59" s="425">
        <f t="shared" si="3"/>
        <v>29</v>
      </c>
      <c r="R59" s="630">
        <v>0</v>
      </c>
      <c r="S59" s="630">
        <v>0</v>
      </c>
      <c r="T59" s="425">
        <f t="shared" si="4"/>
        <v>0</v>
      </c>
    </row>
    <row r="60" spans="1:20" ht="51" hidden="1" outlineLevel="1">
      <c r="A60" s="422" t="s">
        <v>2076</v>
      </c>
      <c r="B60" s="423" t="s">
        <v>2216</v>
      </c>
      <c r="C60" s="630">
        <v>15</v>
      </c>
      <c r="D60" s="630">
        <v>0</v>
      </c>
      <c r="E60" s="630">
        <v>3</v>
      </c>
      <c r="F60" s="630">
        <v>3</v>
      </c>
      <c r="G60" s="630">
        <v>1</v>
      </c>
      <c r="H60" s="630">
        <v>20</v>
      </c>
      <c r="I60" s="630">
        <v>0</v>
      </c>
      <c r="J60" s="630">
        <v>0</v>
      </c>
      <c r="K60" s="630">
        <v>0</v>
      </c>
      <c r="L60" s="630">
        <v>1</v>
      </c>
      <c r="M60" s="630">
        <v>0</v>
      </c>
      <c r="N60" s="630">
        <v>0</v>
      </c>
      <c r="O60" s="425">
        <f>SUM(C60:N60)</f>
        <v>43</v>
      </c>
      <c r="P60" s="425">
        <f t="shared" si="2"/>
        <v>1</v>
      </c>
      <c r="Q60" s="425">
        <f t="shared" si="3"/>
        <v>44</v>
      </c>
      <c r="R60" s="630">
        <v>2</v>
      </c>
      <c r="S60" s="630">
        <v>0</v>
      </c>
      <c r="T60" s="425">
        <f t="shared" si="4"/>
        <v>2</v>
      </c>
    </row>
    <row r="61" spans="1:20" ht="38.25" collapsed="1">
      <c r="A61" s="97" t="s">
        <v>2078</v>
      </c>
      <c r="B61" s="474" t="s">
        <v>2217</v>
      </c>
      <c r="C61" s="628">
        <f t="shared" ref="C61:N61" si="23">SUM(C62:C64)</f>
        <v>341</v>
      </c>
      <c r="D61" s="628">
        <f t="shared" si="23"/>
        <v>14</v>
      </c>
      <c r="E61" s="628">
        <f t="shared" si="23"/>
        <v>24</v>
      </c>
      <c r="F61" s="628">
        <f t="shared" si="23"/>
        <v>29</v>
      </c>
      <c r="G61" s="629">
        <f t="shared" si="23"/>
        <v>7</v>
      </c>
      <c r="H61" s="629">
        <f t="shared" si="23"/>
        <v>182</v>
      </c>
      <c r="I61" s="628">
        <f t="shared" si="23"/>
        <v>10</v>
      </c>
      <c r="J61" s="628">
        <f t="shared" si="23"/>
        <v>1</v>
      </c>
      <c r="K61" s="628">
        <f t="shared" si="23"/>
        <v>0</v>
      </c>
      <c r="L61" s="628">
        <f t="shared" si="23"/>
        <v>0</v>
      </c>
      <c r="M61" s="629">
        <f t="shared" si="23"/>
        <v>0</v>
      </c>
      <c r="N61" s="629">
        <f t="shared" si="23"/>
        <v>4</v>
      </c>
      <c r="O61" s="89">
        <f t="shared" ref="O61" si="24">SUM(C61:H61)</f>
        <v>597</v>
      </c>
      <c r="P61" s="89">
        <f t="shared" si="2"/>
        <v>15</v>
      </c>
      <c r="Q61" s="89">
        <f t="shared" si="3"/>
        <v>612</v>
      </c>
      <c r="R61" s="89">
        <f>SUM(R62:R64)</f>
        <v>11</v>
      </c>
      <c r="S61" s="89">
        <f>SUM(S62:S64)</f>
        <v>0</v>
      </c>
      <c r="T61" s="89">
        <f t="shared" si="4"/>
        <v>11</v>
      </c>
    </row>
    <row r="62" spans="1:20" ht="51" hidden="1" outlineLevel="1">
      <c r="A62" s="422" t="s">
        <v>2080</v>
      </c>
      <c r="B62" s="423" t="s">
        <v>2218</v>
      </c>
      <c r="C62" s="630">
        <v>248</v>
      </c>
      <c r="D62" s="630">
        <v>10</v>
      </c>
      <c r="E62" s="630">
        <v>17</v>
      </c>
      <c r="F62" s="630">
        <v>21</v>
      </c>
      <c r="G62" s="630">
        <v>5</v>
      </c>
      <c r="H62" s="630">
        <v>120</v>
      </c>
      <c r="I62" s="630">
        <v>8</v>
      </c>
      <c r="J62" s="630">
        <v>1</v>
      </c>
      <c r="K62" s="630">
        <v>0</v>
      </c>
      <c r="L62" s="630">
        <v>0</v>
      </c>
      <c r="M62" s="630">
        <v>0</v>
      </c>
      <c r="N62" s="630">
        <v>4</v>
      </c>
      <c r="O62" s="425">
        <f t="shared" si="1"/>
        <v>421</v>
      </c>
      <c r="P62" s="425">
        <f t="shared" si="2"/>
        <v>13</v>
      </c>
      <c r="Q62" s="425">
        <f t="shared" si="3"/>
        <v>434</v>
      </c>
      <c r="R62" s="630">
        <v>10</v>
      </c>
      <c r="S62" s="630">
        <v>0</v>
      </c>
      <c r="T62" s="425">
        <f t="shared" si="4"/>
        <v>10</v>
      </c>
    </row>
    <row r="63" spans="1:20" ht="51" hidden="1" outlineLevel="1">
      <c r="A63" s="422" t="s">
        <v>2082</v>
      </c>
      <c r="B63" s="423" t="s">
        <v>2219</v>
      </c>
      <c r="C63" s="630">
        <v>62</v>
      </c>
      <c r="D63" s="630">
        <v>3</v>
      </c>
      <c r="E63" s="630">
        <v>3</v>
      </c>
      <c r="F63" s="630">
        <v>7</v>
      </c>
      <c r="G63" s="630">
        <v>2</v>
      </c>
      <c r="H63" s="630">
        <v>42</v>
      </c>
      <c r="I63" s="630">
        <v>0</v>
      </c>
      <c r="J63" s="630">
        <v>0</v>
      </c>
      <c r="K63" s="630">
        <v>0</v>
      </c>
      <c r="L63" s="630">
        <v>0</v>
      </c>
      <c r="M63" s="630">
        <v>0</v>
      </c>
      <c r="N63" s="630">
        <v>0</v>
      </c>
      <c r="O63" s="425">
        <f t="shared" ref="O63" si="25">SUM(C63:H63)</f>
        <v>119</v>
      </c>
      <c r="P63" s="425">
        <f t="shared" ref="P63" si="26">SUM(I63:N63)</f>
        <v>0</v>
      </c>
      <c r="Q63" s="425">
        <f t="shared" ref="Q63" si="27">+P63+O63</f>
        <v>119</v>
      </c>
      <c r="R63" s="630">
        <v>1</v>
      </c>
      <c r="S63" s="630">
        <v>0</v>
      </c>
      <c r="T63" s="425">
        <f t="shared" si="4"/>
        <v>1</v>
      </c>
    </row>
    <row r="64" spans="1:20" ht="51" hidden="1" outlineLevel="1">
      <c r="A64" s="422" t="s">
        <v>2084</v>
      </c>
      <c r="B64" s="423" t="s">
        <v>2220</v>
      </c>
      <c r="C64" s="630">
        <v>31</v>
      </c>
      <c r="D64" s="630">
        <v>1</v>
      </c>
      <c r="E64" s="630">
        <v>4</v>
      </c>
      <c r="F64" s="630">
        <v>1</v>
      </c>
      <c r="G64" s="630">
        <v>0</v>
      </c>
      <c r="H64" s="630">
        <v>20</v>
      </c>
      <c r="I64" s="630">
        <v>2</v>
      </c>
      <c r="J64" s="630">
        <v>0</v>
      </c>
      <c r="K64" s="630">
        <v>0</v>
      </c>
      <c r="L64" s="630">
        <v>0</v>
      </c>
      <c r="M64" s="630">
        <v>0</v>
      </c>
      <c r="N64" s="630">
        <v>0</v>
      </c>
      <c r="O64" s="425">
        <f t="shared" si="1"/>
        <v>57</v>
      </c>
      <c r="P64" s="425">
        <f t="shared" si="2"/>
        <v>2</v>
      </c>
      <c r="Q64" s="425">
        <f t="shared" si="3"/>
        <v>59</v>
      </c>
      <c r="R64" s="630">
        <v>0</v>
      </c>
      <c r="S64" s="630">
        <v>0</v>
      </c>
      <c r="T64" s="425">
        <f t="shared" si="4"/>
        <v>0</v>
      </c>
    </row>
    <row r="65" spans="1:20" ht="51" collapsed="1">
      <c r="A65" s="97" t="s">
        <v>2086</v>
      </c>
      <c r="B65" s="42" t="s">
        <v>2221</v>
      </c>
      <c r="C65" s="628">
        <f t="shared" ref="C65:N65" si="28">SUM(C66:C68)</f>
        <v>41</v>
      </c>
      <c r="D65" s="628">
        <f t="shared" si="28"/>
        <v>3</v>
      </c>
      <c r="E65" s="628">
        <f t="shared" si="28"/>
        <v>2</v>
      </c>
      <c r="F65" s="628">
        <f t="shared" si="28"/>
        <v>4</v>
      </c>
      <c r="G65" s="629">
        <f t="shared" si="28"/>
        <v>1</v>
      </c>
      <c r="H65" s="629">
        <f t="shared" si="28"/>
        <v>18</v>
      </c>
      <c r="I65" s="628">
        <f t="shared" si="28"/>
        <v>8</v>
      </c>
      <c r="J65" s="628">
        <f t="shared" si="28"/>
        <v>0</v>
      </c>
      <c r="K65" s="628">
        <f t="shared" si="28"/>
        <v>0</v>
      </c>
      <c r="L65" s="628">
        <f t="shared" si="28"/>
        <v>0</v>
      </c>
      <c r="M65" s="629">
        <f t="shared" si="28"/>
        <v>0</v>
      </c>
      <c r="N65" s="629">
        <f t="shared" si="28"/>
        <v>3</v>
      </c>
      <c r="O65" s="89">
        <f t="shared" si="1"/>
        <v>69</v>
      </c>
      <c r="P65" s="89">
        <f t="shared" si="2"/>
        <v>11</v>
      </c>
      <c r="Q65" s="89">
        <f t="shared" si="3"/>
        <v>80</v>
      </c>
      <c r="R65" s="89">
        <f>SUM(R66:R68)</f>
        <v>1</v>
      </c>
      <c r="S65" s="89">
        <f>SUM(S66:S68)</f>
        <v>0</v>
      </c>
      <c r="T65" s="89">
        <f t="shared" si="4"/>
        <v>1</v>
      </c>
    </row>
    <row r="66" spans="1:20" ht="25.5" hidden="1" outlineLevel="1">
      <c r="A66" s="422" t="s">
        <v>2222</v>
      </c>
      <c r="B66" s="423" t="s">
        <v>2223</v>
      </c>
      <c r="C66" s="630">
        <v>1</v>
      </c>
      <c r="D66" s="630">
        <v>0</v>
      </c>
      <c r="E66" s="630">
        <v>0</v>
      </c>
      <c r="F66" s="630">
        <v>0</v>
      </c>
      <c r="G66" s="630">
        <v>0</v>
      </c>
      <c r="H66" s="630">
        <v>0</v>
      </c>
      <c r="I66" s="630">
        <v>0</v>
      </c>
      <c r="J66" s="630">
        <v>0</v>
      </c>
      <c r="K66" s="630">
        <v>0</v>
      </c>
      <c r="L66" s="630">
        <v>0</v>
      </c>
      <c r="M66" s="630">
        <v>0</v>
      </c>
      <c r="N66" s="630">
        <v>0</v>
      </c>
      <c r="O66" s="425">
        <f>SUM(C66:N66)</f>
        <v>1</v>
      </c>
      <c r="P66" s="425">
        <f t="shared" si="2"/>
        <v>0</v>
      </c>
      <c r="Q66" s="425">
        <f t="shared" si="3"/>
        <v>1</v>
      </c>
      <c r="R66" s="630">
        <v>0</v>
      </c>
      <c r="S66" s="630">
        <v>0</v>
      </c>
      <c r="T66" s="425">
        <f t="shared" si="4"/>
        <v>0</v>
      </c>
    </row>
    <row r="67" spans="1:20" ht="25.5" hidden="1" outlineLevel="1">
      <c r="A67" s="422" t="s">
        <v>2224</v>
      </c>
      <c r="B67" s="423" t="s">
        <v>2225</v>
      </c>
      <c r="C67" s="630">
        <v>2</v>
      </c>
      <c r="D67" s="630">
        <v>0</v>
      </c>
      <c r="E67" s="630">
        <v>0</v>
      </c>
      <c r="F67" s="630">
        <v>0</v>
      </c>
      <c r="G67" s="630">
        <v>0</v>
      </c>
      <c r="H67" s="630">
        <v>1</v>
      </c>
      <c r="I67" s="630">
        <v>0</v>
      </c>
      <c r="J67" s="630">
        <v>0</v>
      </c>
      <c r="K67" s="630">
        <v>0</v>
      </c>
      <c r="L67" s="630">
        <v>0</v>
      </c>
      <c r="M67" s="630">
        <v>0</v>
      </c>
      <c r="N67" s="630">
        <v>0</v>
      </c>
      <c r="O67" s="425">
        <f>SUM(C67:N67)</f>
        <v>3</v>
      </c>
      <c r="P67" s="425">
        <f t="shared" si="2"/>
        <v>0</v>
      </c>
      <c r="Q67" s="425">
        <f t="shared" si="3"/>
        <v>3</v>
      </c>
      <c r="R67" s="630">
        <v>0</v>
      </c>
      <c r="S67" s="630">
        <v>0</v>
      </c>
      <c r="T67" s="425">
        <f t="shared" si="4"/>
        <v>0</v>
      </c>
    </row>
    <row r="68" spans="1:20" ht="38.25" hidden="1" outlineLevel="1">
      <c r="A68" s="422" t="s">
        <v>2226</v>
      </c>
      <c r="B68" s="423" t="s">
        <v>2227</v>
      </c>
      <c r="C68" s="630">
        <v>38</v>
      </c>
      <c r="D68" s="630">
        <v>3</v>
      </c>
      <c r="E68" s="630">
        <v>2</v>
      </c>
      <c r="F68" s="630">
        <v>4</v>
      </c>
      <c r="G68" s="630">
        <v>1</v>
      </c>
      <c r="H68" s="630">
        <v>17</v>
      </c>
      <c r="I68" s="630">
        <v>8</v>
      </c>
      <c r="J68" s="630">
        <v>0</v>
      </c>
      <c r="K68" s="630">
        <v>0</v>
      </c>
      <c r="L68" s="630">
        <v>0</v>
      </c>
      <c r="M68" s="630">
        <v>0</v>
      </c>
      <c r="N68" s="630">
        <v>3</v>
      </c>
      <c r="O68" s="425">
        <f t="shared" si="1"/>
        <v>65</v>
      </c>
      <c r="P68" s="425">
        <f t="shared" si="2"/>
        <v>11</v>
      </c>
      <c r="Q68" s="425">
        <f t="shared" si="3"/>
        <v>76</v>
      </c>
      <c r="R68" s="630">
        <v>1</v>
      </c>
      <c r="S68" s="630">
        <v>0</v>
      </c>
      <c r="T68" s="425">
        <f t="shared" si="4"/>
        <v>1</v>
      </c>
    </row>
    <row r="69" spans="1:20" ht="25.5" collapsed="1">
      <c r="A69" s="97">
        <v>999</v>
      </c>
      <c r="B69" s="42" t="s">
        <v>2228</v>
      </c>
      <c r="C69" s="628">
        <v>21781</v>
      </c>
      <c r="D69" s="628">
        <v>660</v>
      </c>
      <c r="E69" s="628">
        <v>1181</v>
      </c>
      <c r="F69" s="628">
        <v>1746</v>
      </c>
      <c r="G69" s="629">
        <v>460</v>
      </c>
      <c r="H69" s="629">
        <v>11303</v>
      </c>
      <c r="I69" s="628">
        <v>5174</v>
      </c>
      <c r="J69" s="628">
        <v>136</v>
      </c>
      <c r="K69" s="628">
        <v>223</v>
      </c>
      <c r="L69" s="628">
        <v>310</v>
      </c>
      <c r="M69" s="629">
        <v>70</v>
      </c>
      <c r="N69" s="629">
        <v>1540</v>
      </c>
      <c r="O69" s="89">
        <f t="shared" si="1"/>
        <v>37131</v>
      </c>
      <c r="P69" s="89">
        <f t="shared" si="2"/>
        <v>7453</v>
      </c>
      <c r="Q69" s="89">
        <f t="shared" si="3"/>
        <v>44584</v>
      </c>
      <c r="R69" s="628">
        <v>353</v>
      </c>
      <c r="S69" s="628">
        <v>16</v>
      </c>
      <c r="T69" s="89">
        <f t="shared" si="4"/>
        <v>369</v>
      </c>
    </row>
    <row r="70" spans="1:20" s="88" customFormat="1" ht="17.25" customHeight="1">
      <c r="A70" s="100"/>
      <c r="B70" s="101" t="s">
        <v>2968</v>
      </c>
      <c r="C70" s="102">
        <f>+C69+C65+C61+C56+C51+C47+C43+C38+C35+C29+C21+C13+C8+C7</f>
        <v>99603</v>
      </c>
      <c r="D70" s="102">
        <f t="shared" ref="D70:T70" si="29">+D69+D65+D61+D56+D51+D47+D43+D38+D35+D29+D21+D13+D8+D7</f>
        <v>4499</v>
      </c>
      <c r="E70" s="102">
        <f t="shared" si="29"/>
        <v>7563</v>
      </c>
      <c r="F70" s="102">
        <f t="shared" si="29"/>
        <v>10414</v>
      </c>
      <c r="G70" s="102">
        <f t="shared" si="29"/>
        <v>3058</v>
      </c>
      <c r="H70" s="102">
        <f t="shared" si="29"/>
        <v>68055</v>
      </c>
      <c r="I70" s="102">
        <f t="shared" si="29"/>
        <v>18289</v>
      </c>
      <c r="J70" s="102">
        <f t="shared" si="29"/>
        <v>734</v>
      </c>
      <c r="K70" s="102">
        <f t="shared" si="29"/>
        <v>1076</v>
      </c>
      <c r="L70" s="102">
        <f t="shared" si="29"/>
        <v>1441</v>
      </c>
      <c r="M70" s="102">
        <f t="shared" si="29"/>
        <v>388</v>
      </c>
      <c r="N70" s="102">
        <f t="shared" si="29"/>
        <v>6246</v>
      </c>
      <c r="O70" s="102">
        <f t="shared" si="29"/>
        <v>193192</v>
      </c>
      <c r="P70" s="102">
        <f t="shared" si="29"/>
        <v>28174</v>
      </c>
      <c r="Q70" s="102">
        <f t="shared" si="29"/>
        <v>221366</v>
      </c>
      <c r="R70" s="102">
        <f t="shared" si="29"/>
        <v>1589</v>
      </c>
      <c r="S70" s="102">
        <f t="shared" si="29"/>
        <v>37</v>
      </c>
      <c r="T70" s="102">
        <f t="shared" si="29"/>
        <v>1626</v>
      </c>
    </row>
    <row r="71" spans="1:20" ht="14.25">
      <c r="A71" s="959" t="s">
        <v>3136</v>
      </c>
      <c r="B71" s="959"/>
      <c r="C71" s="959"/>
      <c r="D71" s="959"/>
      <c r="E71" s="959"/>
      <c r="F71" s="959"/>
      <c r="G71" s="959"/>
      <c r="H71" s="959"/>
      <c r="I71" s="959"/>
      <c r="J71" s="959"/>
      <c r="K71" s="959"/>
      <c r="L71" s="959"/>
      <c r="M71" s="959"/>
      <c r="N71" s="959"/>
      <c r="O71" s="959"/>
      <c r="P71" s="959"/>
      <c r="Q71" s="959"/>
      <c r="R71" s="959"/>
      <c r="S71" s="959"/>
      <c r="T71" s="959"/>
    </row>
    <row r="72" spans="1:20">
      <c r="C72" s="484"/>
      <c r="D72" s="484"/>
      <c r="E72" s="484"/>
      <c r="F72" s="484"/>
      <c r="G72" s="484"/>
      <c r="H72" s="484"/>
      <c r="I72" s="484"/>
      <c r="J72" s="484"/>
      <c r="K72" s="484"/>
      <c r="L72" s="484"/>
      <c r="M72" s="484"/>
      <c r="N72" s="484"/>
      <c r="O72" s="484"/>
      <c r="P72" s="484"/>
      <c r="Q72" s="484"/>
      <c r="R72" s="484"/>
      <c r="S72" s="484"/>
      <c r="T72" s="484"/>
    </row>
  </sheetData>
  <mergeCells count="11">
    <mergeCell ref="A71:T71"/>
    <mergeCell ref="A1:T1"/>
    <mergeCell ref="A2:T2"/>
    <mergeCell ref="A3:E3"/>
    <mergeCell ref="A4:A6"/>
    <mergeCell ref="B4:B6"/>
    <mergeCell ref="C4:Q4"/>
    <mergeCell ref="C5:H5"/>
    <mergeCell ref="I5:N5"/>
    <mergeCell ref="O5:Q5"/>
    <mergeCell ref="R4:T5"/>
  </mergeCells>
  <printOptions horizontalCentered="1" verticalCentered="1" gridLinesSet="0"/>
  <pageMargins left="0.35433070866141736" right="0.35433070866141736" top="0" bottom="0" header="0" footer="0"/>
  <pageSetup paperSize="9" scale="72" orientation="landscape" r:id="rId1"/>
  <headerFooter alignWithMargins="0"/>
  <rowBreaks count="1" manualBreakCount="1">
    <brk id="40" max="16383" man="1"/>
  </rowBreaks>
  <ignoredErrors>
    <ignoredError sqref="O7:P22 O29:P46 O23:Q28 O48:P52 O54:P62 O53:Q53 O64:P64 O63:Q63 O66:P69 O65:P65 C65:N65 Q65:T65" formulaRange="1"/>
    <ignoredError sqref="O47:P47" formula="1" formulaRange="1"/>
    <ignoredError sqref="T47 Q47" formula="1"/>
    <ignoredError sqref="E6:N6 A7:A69" numberStoredAsText="1"/>
  </ignoredErrors>
</worksheet>
</file>

<file path=xl/worksheets/sheet36.xml><?xml version="1.0" encoding="utf-8"?>
<worksheet xmlns="http://schemas.openxmlformats.org/spreadsheetml/2006/main" xmlns:r="http://schemas.openxmlformats.org/officeDocument/2006/relationships">
  <dimension ref="A1:T46"/>
  <sheetViews>
    <sheetView showGridLines="0" workbookViewId="0">
      <pane xSplit="2" ySplit="6" topLeftCell="C26" activePane="bottomRight" state="frozen"/>
      <selection activeCell="A30" sqref="A30:I33"/>
      <selection pane="topRight" activeCell="A30" sqref="A30:I33"/>
      <selection pane="bottomLeft" activeCell="A30" sqref="A30:I33"/>
      <selection pane="bottomRight" activeCell="R4" sqref="R4:T6"/>
    </sheetView>
  </sheetViews>
  <sheetFormatPr defaultColWidth="9.140625" defaultRowHeight="12.75" outlineLevelRow="1"/>
  <cols>
    <col min="1" max="1" width="5.5703125" style="57" customWidth="1"/>
    <col min="2" max="2" width="40.28515625" style="57" customWidth="1"/>
    <col min="3" max="3" width="8" style="57" customWidth="1"/>
    <col min="4" max="4" width="9.85546875" style="57" customWidth="1"/>
    <col min="5" max="5" width="5.42578125" style="57" bestFit="1" customWidth="1"/>
    <col min="6" max="6" width="6.42578125" style="57" bestFit="1" customWidth="1"/>
    <col min="7" max="7" width="5.42578125" style="57" bestFit="1" customWidth="1"/>
    <col min="8" max="8" width="6.42578125" style="57" bestFit="1" customWidth="1"/>
    <col min="9" max="9" width="7.85546875" style="57" customWidth="1"/>
    <col min="10" max="10" width="9.7109375" style="57" customWidth="1"/>
    <col min="11" max="12" width="5.42578125" style="57" bestFit="1" customWidth="1"/>
    <col min="13" max="13" width="4" style="57" bestFit="1" customWidth="1"/>
    <col min="14" max="14" width="5.42578125" style="57" bestFit="1" customWidth="1"/>
    <col min="15" max="15" width="7.42578125" style="57" bestFit="1" customWidth="1"/>
    <col min="16" max="16" width="6.42578125" style="57" bestFit="1" customWidth="1"/>
    <col min="17" max="17" width="7.42578125" style="57" bestFit="1" customWidth="1"/>
    <col min="18" max="18" width="6" style="57" bestFit="1" customWidth="1"/>
    <col min="19" max="19" width="6.28515625" style="57" bestFit="1" customWidth="1"/>
    <col min="20" max="20" width="6.7109375" style="57" bestFit="1" customWidth="1"/>
    <col min="21" max="16384" width="9.140625" style="57"/>
  </cols>
  <sheetData>
    <row r="1" spans="1:20" ht="25.5" customHeight="1">
      <c r="A1" s="724" t="s">
        <v>3206</v>
      </c>
      <c r="B1" s="724"/>
      <c r="C1" s="724"/>
      <c r="D1" s="724"/>
      <c r="E1" s="724"/>
      <c r="F1" s="724"/>
      <c r="G1" s="724"/>
      <c r="H1" s="724"/>
      <c r="I1" s="724"/>
      <c r="J1" s="724"/>
      <c r="K1" s="724"/>
      <c r="L1" s="724"/>
      <c r="M1" s="724"/>
      <c r="N1" s="724"/>
      <c r="O1" s="724"/>
      <c r="P1" s="724"/>
      <c r="Q1" s="724"/>
      <c r="R1" s="724"/>
      <c r="S1" s="724"/>
      <c r="T1" s="724"/>
    </row>
    <row r="2" spans="1:20" ht="19.5" customHeight="1">
      <c r="A2" s="969" t="s">
        <v>3060</v>
      </c>
      <c r="B2" s="969"/>
      <c r="C2" s="969"/>
      <c r="D2" s="969"/>
      <c r="E2" s="969"/>
      <c r="F2" s="969"/>
      <c r="G2" s="969"/>
      <c r="H2" s="969"/>
      <c r="I2" s="969"/>
      <c r="J2" s="969"/>
      <c r="K2" s="969"/>
      <c r="L2" s="969"/>
      <c r="M2" s="969"/>
      <c r="N2" s="969"/>
      <c r="O2" s="969"/>
      <c r="P2" s="969"/>
      <c r="Q2" s="969"/>
      <c r="R2" s="969"/>
      <c r="S2" s="969"/>
      <c r="T2" s="969"/>
    </row>
    <row r="4" spans="1:20" s="41" customFormat="1" ht="41.25" customHeight="1">
      <c r="A4" s="775" t="s">
        <v>1997</v>
      </c>
      <c r="B4" s="795" t="s">
        <v>2924</v>
      </c>
      <c r="C4" s="728" t="s">
        <v>2907</v>
      </c>
      <c r="D4" s="729"/>
      <c r="E4" s="729"/>
      <c r="F4" s="729"/>
      <c r="G4" s="729"/>
      <c r="H4" s="729"/>
      <c r="I4" s="729"/>
      <c r="J4" s="729"/>
      <c r="K4" s="729"/>
      <c r="L4" s="729"/>
      <c r="M4" s="729"/>
      <c r="N4" s="729"/>
      <c r="O4" s="729"/>
      <c r="P4" s="729"/>
      <c r="Q4" s="729"/>
      <c r="R4" s="954" t="s">
        <v>3112</v>
      </c>
      <c r="S4" s="955"/>
      <c r="T4" s="955"/>
    </row>
    <row r="5" spans="1:20" s="41" customFormat="1" ht="18" customHeight="1">
      <c r="A5" s="776"/>
      <c r="B5" s="795"/>
      <c r="C5" s="728" t="s">
        <v>1109</v>
      </c>
      <c r="D5" s="729"/>
      <c r="E5" s="729"/>
      <c r="F5" s="729"/>
      <c r="G5" s="729"/>
      <c r="H5" s="729"/>
      <c r="I5" s="728" t="s">
        <v>1110</v>
      </c>
      <c r="J5" s="729"/>
      <c r="K5" s="729"/>
      <c r="L5" s="729"/>
      <c r="M5" s="729"/>
      <c r="N5" s="729"/>
      <c r="O5" s="728" t="s">
        <v>1111</v>
      </c>
      <c r="P5" s="729"/>
      <c r="Q5" s="799"/>
      <c r="R5" s="956"/>
      <c r="S5" s="957"/>
      <c r="T5" s="957"/>
    </row>
    <row r="6" spans="1:20" s="41" customFormat="1" ht="80.25" customHeight="1">
      <c r="A6" s="777"/>
      <c r="B6" s="795"/>
      <c r="C6" s="326" t="s">
        <v>2992</v>
      </c>
      <c r="D6" s="326" t="s">
        <v>2993</v>
      </c>
      <c r="E6" s="326" t="s">
        <v>2896</v>
      </c>
      <c r="F6" s="326" t="s">
        <v>2897</v>
      </c>
      <c r="G6" s="326" t="s">
        <v>2898</v>
      </c>
      <c r="H6" s="326" t="s">
        <v>2994</v>
      </c>
      <c r="I6" s="326" t="s">
        <v>2992</v>
      </c>
      <c r="J6" s="326" t="s">
        <v>2993</v>
      </c>
      <c r="K6" s="326" t="s">
        <v>2896</v>
      </c>
      <c r="L6" s="326" t="s">
        <v>2897</v>
      </c>
      <c r="M6" s="326" t="s">
        <v>2898</v>
      </c>
      <c r="N6" s="326" t="s">
        <v>2994</v>
      </c>
      <c r="O6" s="241" t="s">
        <v>1008</v>
      </c>
      <c r="P6" s="242" t="s">
        <v>1009</v>
      </c>
      <c r="Q6" s="239" t="s">
        <v>1010</v>
      </c>
      <c r="R6" s="637" t="s">
        <v>3216</v>
      </c>
      <c r="S6" s="637" t="s">
        <v>3217</v>
      </c>
      <c r="T6" s="638" t="s">
        <v>3218</v>
      </c>
    </row>
    <row r="7" spans="1:20" ht="25.5">
      <c r="A7" s="426" t="s">
        <v>2089</v>
      </c>
      <c r="B7" s="42" t="s">
        <v>2148</v>
      </c>
      <c r="C7" s="55">
        <v>4055</v>
      </c>
      <c r="D7" s="55">
        <v>157</v>
      </c>
      <c r="E7" s="55">
        <v>259</v>
      </c>
      <c r="F7" s="55">
        <v>341</v>
      </c>
      <c r="G7" s="61">
        <v>104</v>
      </c>
      <c r="H7" s="61">
        <v>2343</v>
      </c>
      <c r="I7" s="55">
        <v>786</v>
      </c>
      <c r="J7" s="55">
        <v>21</v>
      </c>
      <c r="K7" s="55">
        <v>44</v>
      </c>
      <c r="L7" s="55">
        <v>65</v>
      </c>
      <c r="M7" s="61">
        <v>11</v>
      </c>
      <c r="N7" s="61">
        <v>291</v>
      </c>
      <c r="O7" s="104">
        <f>SUM(C7:H7)</f>
        <v>7259</v>
      </c>
      <c r="P7" s="104">
        <f>SUM(I7:N7)</f>
        <v>1218</v>
      </c>
      <c r="Q7" s="104">
        <f>O7+P7</f>
        <v>8477</v>
      </c>
      <c r="R7" s="50">
        <v>127</v>
      </c>
      <c r="S7" s="50">
        <v>5</v>
      </c>
      <c r="T7" s="104">
        <f>+S7+R7</f>
        <v>132</v>
      </c>
    </row>
    <row r="8" spans="1:20" ht="51">
      <c r="A8" s="426">
        <v>10</v>
      </c>
      <c r="B8" s="42" t="s">
        <v>2229</v>
      </c>
      <c r="C8" s="55">
        <f t="shared" ref="C8:T8" si="0">SUM(C9:C11)</f>
        <v>41284</v>
      </c>
      <c r="D8" s="55">
        <f t="shared" si="0"/>
        <v>2626</v>
      </c>
      <c r="E8" s="55">
        <f t="shared" si="0"/>
        <v>4283</v>
      </c>
      <c r="F8" s="55">
        <f t="shared" si="0"/>
        <v>5905</v>
      </c>
      <c r="G8" s="61">
        <f t="shared" si="0"/>
        <v>1796</v>
      </c>
      <c r="H8" s="61">
        <f t="shared" si="0"/>
        <v>37994</v>
      </c>
      <c r="I8" s="55">
        <f t="shared" si="0"/>
        <v>6363</v>
      </c>
      <c r="J8" s="55">
        <f t="shared" si="0"/>
        <v>410</v>
      </c>
      <c r="K8" s="55">
        <f t="shared" si="0"/>
        <v>557</v>
      </c>
      <c r="L8" s="55">
        <f t="shared" si="0"/>
        <v>760</v>
      </c>
      <c r="M8" s="61">
        <f t="shared" si="0"/>
        <v>218</v>
      </c>
      <c r="N8" s="61">
        <f t="shared" si="0"/>
        <v>3342</v>
      </c>
      <c r="O8" s="104">
        <f t="shared" si="0"/>
        <v>93888</v>
      </c>
      <c r="P8" s="104">
        <f t="shared" si="0"/>
        <v>11650</v>
      </c>
      <c r="Q8" s="104">
        <f t="shared" si="0"/>
        <v>105538</v>
      </c>
      <c r="R8" s="50">
        <f t="shared" si="0"/>
        <v>392</v>
      </c>
      <c r="S8" s="50">
        <f t="shared" si="0"/>
        <v>7</v>
      </c>
      <c r="T8" s="104">
        <f t="shared" si="0"/>
        <v>399</v>
      </c>
    </row>
    <row r="9" spans="1:20" ht="25.5" hidden="1" outlineLevel="1">
      <c r="A9" s="427">
        <v>11</v>
      </c>
      <c r="B9" s="428" t="s">
        <v>2230</v>
      </c>
      <c r="C9" s="429">
        <v>35429</v>
      </c>
      <c r="D9" s="429">
        <v>2327</v>
      </c>
      <c r="E9" s="429">
        <v>3750</v>
      </c>
      <c r="F9" s="429">
        <v>5171</v>
      </c>
      <c r="G9" s="429">
        <v>1590</v>
      </c>
      <c r="H9" s="429">
        <v>33395</v>
      </c>
      <c r="I9" s="429">
        <v>5874</v>
      </c>
      <c r="J9" s="429">
        <v>380</v>
      </c>
      <c r="K9" s="429">
        <v>517</v>
      </c>
      <c r="L9" s="429">
        <v>712</v>
      </c>
      <c r="M9" s="429">
        <v>204</v>
      </c>
      <c r="N9" s="429">
        <v>3070</v>
      </c>
      <c r="O9" s="430">
        <f t="shared" ref="O9:O11" si="1">SUM(C9:H9)</f>
        <v>81662</v>
      </c>
      <c r="P9" s="430">
        <f t="shared" ref="P9:P11" si="2">SUM(I9:N9)</f>
        <v>10757</v>
      </c>
      <c r="Q9" s="430">
        <f t="shared" ref="Q9:Q11" si="3">O9+P9</f>
        <v>92419</v>
      </c>
      <c r="R9" s="431">
        <v>351</v>
      </c>
      <c r="S9" s="431">
        <v>7</v>
      </c>
      <c r="T9" s="430">
        <f t="shared" ref="T9:T42" si="4">+S9+R9</f>
        <v>358</v>
      </c>
    </row>
    <row r="10" spans="1:20" ht="25.5" hidden="1" outlineLevel="1">
      <c r="A10" s="427">
        <v>12</v>
      </c>
      <c r="B10" s="428" t="s">
        <v>2231</v>
      </c>
      <c r="C10" s="429">
        <v>4519</v>
      </c>
      <c r="D10" s="429">
        <v>242</v>
      </c>
      <c r="E10" s="429">
        <v>431</v>
      </c>
      <c r="F10" s="429">
        <v>591</v>
      </c>
      <c r="G10" s="429">
        <v>155</v>
      </c>
      <c r="H10" s="429">
        <v>3588</v>
      </c>
      <c r="I10" s="429">
        <v>351</v>
      </c>
      <c r="J10" s="429">
        <v>21</v>
      </c>
      <c r="K10" s="429">
        <v>35</v>
      </c>
      <c r="L10" s="429">
        <v>32</v>
      </c>
      <c r="M10" s="429">
        <v>12</v>
      </c>
      <c r="N10" s="429">
        <v>193</v>
      </c>
      <c r="O10" s="430">
        <f t="shared" si="1"/>
        <v>9526</v>
      </c>
      <c r="P10" s="430">
        <f t="shared" si="2"/>
        <v>644</v>
      </c>
      <c r="Q10" s="430">
        <f t="shared" si="3"/>
        <v>10170</v>
      </c>
      <c r="R10" s="431">
        <v>24</v>
      </c>
      <c r="S10" s="431">
        <v>0</v>
      </c>
      <c r="T10" s="430">
        <f t="shared" si="4"/>
        <v>24</v>
      </c>
    </row>
    <row r="11" spans="1:20" ht="51" hidden="1" outlineLevel="1">
      <c r="A11" s="427">
        <v>19</v>
      </c>
      <c r="B11" s="428" t="s">
        <v>2232</v>
      </c>
      <c r="C11" s="429">
        <v>1336</v>
      </c>
      <c r="D11" s="429">
        <v>57</v>
      </c>
      <c r="E11" s="429">
        <v>102</v>
      </c>
      <c r="F11" s="429">
        <v>143</v>
      </c>
      <c r="G11" s="429">
        <v>51</v>
      </c>
      <c r="H11" s="429">
        <v>1011</v>
      </c>
      <c r="I11" s="429">
        <v>138</v>
      </c>
      <c r="J11" s="429">
        <v>9</v>
      </c>
      <c r="K11" s="429">
        <v>5</v>
      </c>
      <c r="L11" s="429">
        <v>16</v>
      </c>
      <c r="M11" s="429">
        <v>2</v>
      </c>
      <c r="N11" s="429">
        <v>79</v>
      </c>
      <c r="O11" s="430">
        <f t="shared" si="1"/>
        <v>2700</v>
      </c>
      <c r="P11" s="430">
        <f t="shared" si="2"/>
        <v>249</v>
      </c>
      <c r="Q11" s="430">
        <f t="shared" si="3"/>
        <v>2949</v>
      </c>
      <c r="R11" s="431">
        <v>17</v>
      </c>
      <c r="S11" s="431">
        <v>0</v>
      </c>
      <c r="T11" s="430">
        <f t="shared" si="4"/>
        <v>17</v>
      </c>
    </row>
    <row r="12" spans="1:20" ht="38.25" collapsed="1">
      <c r="A12" s="426">
        <f>+A11+1</f>
        <v>20</v>
      </c>
      <c r="B12" s="42" t="s">
        <v>2233</v>
      </c>
      <c r="C12" s="55">
        <f t="shared" ref="C12:T12" si="5">SUM(C13:C18)</f>
        <v>11701</v>
      </c>
      <c r="D12" s="55">
        <f t="shared" si="5"/>
        <v>194</v>
      </c>
      <c r="E12" s="55">
        <f t="shared" si="5"/>
        <v>391</v>
      </c>
      <c r="F12" s="55">
        <f t="shared" si="5"/>
        <v>643</v>
      </c>
      <c r="G12" s="61">
        <f t="shared" si="5"/>
        <v>175</v>
      </c>
      <c r="H12" s="61">
        <f t="shared" si="5"/>
        <v>6052</v>
      </c>
      <c r="I12" s="55">
        <f t="shared" si="5"/>
        <v>14</v>
      </c>
      <c r="J12" s="55">
        <f t="shared" si="5"/>
        <v>0</v>
      </c>
      <c r="K12" s="55">
        <f t="shared" si="5"/>
        <v>1</v>
      </c>
      <c r="L12" s="55">
        <f t="shared" si="5"/>
        <v>2</v>
      </c>
      <c r="M12" s="61">
        <f t="shared" si="5"/>
        <v>0</v>
      </c>
      <c r="N12" s="61">
        <f t="shared" si="5"/>
        <v>4</v>
      </c>
      <c r="O12" s="104">
        <f t="shared" si="5"/>
        <v>19156</v>
      </c>
      <c r="P12" s="104">
        <f t="shared" si="5"/>
        <v>21</v>
      </c>
      <c r="Q12" s="104">
        <f t="shared" si="5"/>
        <v>19177</v>
      </c>
      <c r="R12" s="50">
        <f t="shared" si="5"/>
        <v>342</v>
      </c>
      <c r="S12" s="50">
        <f t="shared" si="5"/>
        <v>0</v>
      </c>
      <c r="T12" s="104">
        <f t="shared" si="5"/>
        <v>342</v>
      </c>
    </row>
    <row r="13" spans="1:20" ht="25.5" hidden="1" outlineLevel="1">
      <c r="A13" s="427">
        <f t="shared" ref="A13:A40" si="6">+A12+1</f>
        <v>21</v>
      </c>
      <c r="B13" s="428" t="s">
        <v>2234</v>
      </c>
      <c r="C13" s="429">
        <v>473</v>
      </c>
      <c r="D13" s="429">
        <v>10</v>
      </c>
      <c r="E13" s="429">
        <v>13</v>
      </c>
      <c r="F13" s="429">
        <v>28</v>
      </c>
      <c r="G13" s="429">
        <v>13</v>
      </c>
      <c r="H13" s="429">
        <v>279</v>
      </c>
      <c r="I13" s="429">
        <v>3</v>
      </c>
      <c r="J13" s="429">
        <v>0</v>
      </c>
      <c r="K13" s="429">
        <v>0</v>
      </c>
      <c r="L13" s="429">
        <v>0</v>
      </c>
      <c r="M13" s="429">
        <v>0</v>
      </c>
      <c r="N13" s="429">
        <v>0</v>
      </c>
      <c r="O13" s="430">
        <f t="shared" ref="O13:O18" si="7">SUM(C13:H13)</f>
        <v>816</v>
      </c>
      <c r="P13" s="430">
        <f t="shared" ref="P13:P18" si="8">SUM(I13:N13)</f>
        <v>3</v>
      </c>
      <c r="Q13" s="430">
        <f t="shared" ref="Q13:Q18" si="9">O13+P13</f>
        <v>819</v>
      </c>
      <c r="R13" s="431">
        <v>18</v>
      </c>
      <c r="S13" s="431">
        <v>0</v>
      </c>
      <c r="T13" s="430">
        <f t="shared" si="4"/>
        <v>18</v>
      </c>
    </row>
    <row r="14" spans="1:20" ht="25.5" hidden="1" outlineLevel="1">
      <c r="A14" s="427">
        <f t="shared" si="6"/>
        <v>22</v>
      </c>
      <c r="B14" s="428" t="s">
        <v>2235</v>
      </c>
      <c r="C14" s="429">
        <v>7036</v>
      </c>
      <c r="D14" s="429">
        <v>88</v>
      </c>
      <c r="E14" s="429">
        <v>184</v>
      </c>
      <c r="F14" s="429">
        <v>361</v>
      </c>
      <c r="G14" s="429">
        <v>86</v>
      </c>
      <c r="H14" s="429">
        <v>3505</v>
      </c>
      <c r="I14" s="429">
        <v>4</v>
      </c>
      <c r="J14" s="429">
        <v>0</v>
      </c>
      <c r="K14" s="429">
        <v>0</v>
      </c>
      <c r="L14" s="429">
        <v>0</v>
      </c>
      <c r="M14" s="429">
        <v>0</v>
      </c>
      <c r="N14" s="429">
        <v>1</v>
      </c>
      <c r="O14" s="430">
        <f t="shared" si="7"/>
        <v>11260</v>
      </c>
      <c r="P14" s="430">
        <f t="shared" si="8"/>
        <v>5</v>
      </c>
      <c r="Q14" s="430">
        <f t="shared" si="9"/>
        <v>11265</v>
      </c>
      <c r="R14" s="431">
        <v>211</v>
      </c>
      <c r="S14" s="431">
        <v>0</v>
      </c>
      <c r="T14" s="430">
        <f t="shared" si="4"/>
        <v>211</v>
      </c>
    </row>
    <row r="15" spans="1:20" ht="51" hidden="1" outlineLevel="1">
      <c r="A15" s="427">
        <f t="shared" si="6"/>
        <v>23</v>
      </c>
      <c r="B15" s="428" t="s">
        <v>2236</v>
      </c>
      <c r="C15" s="429">
        <v>1507</v>
      </c>
      <c r="D15" s="429">
        <v>30</v>
      </c>
      <c r="E15" s="429">
        <v>68</v>
      </c>
      <c r="F15" s="429">
        <v>84</v>
      </c>
      <c r="G15" s="429">
        <v>30</v>
      </c>
      <c r="H15" s="429">
        <v>634</v>
      </c>
      <c r="I15" s="429">
        <v>1</v>
      </c>
      <c r="J15" s="429">
        <v>0</v>
      </c>
      <c r="K15" s="429">
        <v>0</v>
      </c>
      <c r="L15" s="429">
        <v>0</v>
      </c>
      <c r="M15" s="429">
        <v>0</v>
      </c>
      <c r="N15" s="429">
        <v>1</v>
      </c>
      <c r="O15" s="430">
        <f t="shared" si="7"/>
        <v>2353</v>
      </c>
      <c r="P15" s="430">
        <f t="shared" si="8"/>
        <v>2</v>
      </c>
      <c r="Q15" s="430">
        <f t="shared" si="9"/>
        <v>2355</v>
      </c>
      <c r="R15" s="431">
        <v>47</v>
      </c>
      <c r="S15" s="431">
        <v>0</v>
      </c>
      <c r="T15" s="430">
        <f t="shared" si="4"/>
        <v>47</v>
      </c>
    </row>
    <row r="16" spans="1:20" ht="51" hidden="1" outlineLevel="1">
      <c r="A16" s="427">
        <f t="shared" si="6"/>
        <v>24</v>
      </c>
      <c r="B16" s="428" t="s">
        <v>2237</v>
      </c>
      <c r="C16" s="429">
        <v>1481</v>
      </c>
      <c r="D16" s="429">
        <v>39</v>
      </c>
      <c r="E16" s="429">
        <v>78</v>
      </c>
      <c r="F16" s="429">
        <v>90</v>
      </c>
      <c r="G16" s="429">
        <v>20</v>
      </c>
      <c r="H16" s="429">
        <v>929</v>
      </c>
      <c r="I16" s="429">
        <v>2</v>
      </c>
      <c r="J16" s="429">
        <v>0</v>
      </c>
      <c r="K16" s="429">
        <v>1</v>
      </c>
      <c r="L16" s="429">
        <v>2</v>
      </c>
      <c r="M16" s="429">
        <v>0</v>
      </c>
      <c r="N16" s="429">
        <v>0</v>
      </c>
      <c r="O16" s="430">
        <f t="shared" si="7"/>
        <v>2637</v>
      </c>
      <c r="P16" s="430">
        <f t="shared" si="8"/>
        <v>5</v>
      </c>
      <c r="Q16" s="430">
        <f t="shared" si="9"/>
        <v>2642</v>
      </c>
      <c r="R16" s="431">
        <v>36</v>
      </c>
      <c r="S16" s="431">
        <v>0</v>
      </c>
      <c r="T16" s="430">
        <f t="shared" si="4"/>
        <v>36</v>
      </c>
    </row>
    <row r="17" spans="1:20" ht="25.5" hidden="1" outlineLevel="1">
      <c r="A17" s="427">
        <f t="shared" si="6"/>
        <v>25</v>
      </c>
      <c r="B17" s="428" t="s">
        <v>2238</v>
      </c>
      <c r="C17" s="429">
        <v>177</v>
      </c>
      <c r="D17" s="429">
        <v>4</v>
      </c>
      <c r="E17" s="429">
        <v>6</v>
      </c>
      <c r="F17" s="429">
        <v>8</v>
      </c>
      <c r="G17" s="429">
        <v>3</v>
      </c>
      <c r="H17" s="429">
        <v>117</v>
      </c>
      <c r="I17" s="429">
        <v>0</v>
      </c>
      <c r="J17" s="429">
        <v>0</v>
      </c>
      <c r="K17" s="429">
        <v>0</v>
      </c>
      <c r="L17" s="429">
        <v>0</v>
      </c>
      <c r="M17" s="429">
        <v>0</v>
      </c>
      <c r="N17" s="429">
        <v>0</v>
      </c>
      <c r="O17" s="430">
        <f t="shared" ref="O17" si="10">SUM(C17:H17)</f>
        <v>315</v>
      </c>
      <c r="P17" s="430">
        <f t="shared" ref="P17" si="11">SUM(I17:N17)</f>
        <v>0</v>
      </c>
      <c r="Q17" s="430">
        <f t="shared" ref="Q17" si="12">O17+P17</f>
        <v>315</v>
      </c>
      <c r="R17" s="431">
        <v>5</v>
      </c>
      <c r="S17" s="431">
        <v>0</v>
      </c>
      <c r="T17" s="430">
        <f t="shared" si="4"/>
        <v>5</v>
      </c>
    </row>
    <row r="18" spans="1:20" ht="38.25" hidden="1" outlineLevel="1">
      <c r="A18" s="427">
        <v>29</v>
      </c>
      <c r="B18" s="428" t="s">
        <v>2239</v>
      </c>
      <c r="C18" s="429">
        <v>1027</v>
      </c>
      <c r="D18" s="429">
        <v>23</v>
      </c>
      <c r="E18" s="429">
        <v>42</v>
      </c>
      <c r="F18" s="429">
        <v>72</v>
      </c>
      <c r="G18" s="429">
        <v>23</v>
      </c>
      <c r="H18" s="429">
        <v>588</v>
      </c>
      <c r="I18" s="429">
        <v>4</v>
      </c>
      <c r="J18" s="429">
        <v>0</v>
      </c>
      <c r="K18" s="429">
        <v>0</v>
      </c>
      <c r="L18" s="429">
        <v>0</v>
      </c>
      <c r="M18" s="429">
        <v>0</v>
      </c>
      <c r="N18" s="429">
        <v>2</v>
      </c>
      <c r="O18" s="430">
        <f t="shared" si="7"/>
        <v>1775</v>
      </c>
      <c r="P18" s="430">
        <f t="shared" si="8"/>
        <v>6</v>
      </c>
      <c r="Q18" s="430">
        <f t="shared" si="9"/>
        <v>1781</v>
      </c>
      <c r="R18" s="431">
        <v>25</v>
      </c>
      <c r="S18" s="431">
        <v>0</v>
      </c>
      <c r="T18" s="430">
        <f t="shared" si="4"/>
        <v>25</v>
      </c>
    </row>
    <row r="19" spans="1:20" ht="67.5" customHeight="1" collapsed="1">
      <c r="A19" s="426">
        <f t="shared" si="6"/>
        <v>30</v>
      </c>
      <c r="B19" s="42" t="s">
        <v>2240</v>
      </c>
      <c r="C19" s="55">
        <f t="shared" ref="C19:T19" si="13">SUM(C20:C25)</f>
        <v>581</v>
      </c>
      <c r="D19" s="55">
        <f t="shared" si="13"/>
        <v>21</v>
      </c>
      <c r="E19" s="55">
        <f t="shared" si="13"/>
        <v>43</v>
      </c>
      <c r="F19" s="55">
        <f t="shared" si="13"/>
        <v>51</v>
      </c>
      <c r="G19" s="61">
        <f t="shared" si="13"/>
        <v>17</v>
      </c>
      <c r="H19" s="61">
        <f t="shared" si="13"/>
        <v>428</v>
      </c>
      <c r="I19" s="55">
        <f t="shared" si="13"/>
        <v>105</v>
      </c>
      <c r="J19" s="55">
        <f t="shared" si="13"/>
        <v>5</v>
      </c>
      <c r="K19" s="55">
        <f t="shared" si="13"/>
        <v>0</v>
      </c>
      <c r="L19" s="55">
        <f t="shared" si="13"/>
        <v>10</v>
      </c>
      <c r="M19" s="61">
        <f t="shared" si="13"/>
        <v>4</v>
      </c>
      <c r="N19" s="61">
        <f t="shared" si="13"/>
        <v>35</v>
      </c>
      <c r="O19" s="104">
        <f t="shared" si="13"/>
        <v>1141</v>
      </c>
      <c r="P19" s="104">
        <f t="shared" si="13"/>
        <v>159</v>
      </c>
      <c r="Q19" s="104">
        <f t="shared" si="13"/>
        <v>1300</v>
      </c>
      <c r="R19" s="50">
        <f t="shared" si="13"/>
        <v>12</v>
      </c>
      <c r="S19" s="50">
        <f t="shared" si="13"/>
        <v>0</v>
      </c>
      <c r="T19" s="104">
        <f t="shared" si="13"/>
        <v>12</v>
      </c>
    </row>
    <row r="20" spans="1:20" ht="25.5" hidden="1" outlineLevel="1">
      <c r="A20" s="427">
        <f t="shared" si="6"/>
        <v>31</v>
      </c>
      <c r="B20" s="428" t="s">
        <v>2241</v>
      </c>
      <c r="C20" s="429">
        <v>95</v>
      </c>
      <c r="D20" s="429">
        <v>4</v>
      </c>
      <c r="E20" s="429">
        <v>3</v>
      </c>
      <c r="F20" s="429">
        <v>12</v>
      </c>
      <c r="G20" s="429">
        <v>3</v>
      </c>
      <c r="H20" s="429">
        <v>65</v>
      </c>
      <c r="I20" s="429">
        <v>35</v>
      </c>
      <c r="J20" s="429">
        <v>1</v>
      </c>
      <c r="K20" s="429">
        <v>0</v>
      </c>
      <c r="L20" s="429">
        <v>2</v>
      </c>
      <c r="M20" s="429">
        <v>2</v>
      </c>
      <c r="N20" s="429">
        <v>9</v>
      </c>
      <c r="O20" s="430">
        <f t="shared" ref="O20:O25" si="14">SUM(C20:H20)</f>
        <v>182</v>
      </c>
      <c r="P20" s="430">
        <f t="shared" ref="P20:P25" si="15">SUM(I20:N20)</f>
        <v>49</v>
      </c>
      <c r="Q20" s="430">
        <f t="shared" ref="Q20:Q25" si="16">O20+P20</f>
        <v>231</v>
      </c>
      <c r="R20" s="431">
        <v>2</v>
      </c>
      <c r="S20" s="431">
        <v>0</v>
      </c>
      <c r="T20" s="430">
        <f t="shared" si="4"/>
        <v>2</v>
      </c>
    </row>
    <row r="21" spans="1:20" ht="38.25" hidden="1" outlineLevel="1">
      <c r="A21" s="427">
        <f t="shared" si="6"/>
        <v>32</v>
      </c>
      <c r="B21" s="428" t="s">
        <v>2242</v>
      </c>
      <c r="C21" s="429">
        <v>60</v>
      </c>
      <c r="D21" s="429">
        <v>3</v>
      </c>
      <c r="E21" s="429">
        <v>2</v>
      </c>
      <c r="F21" s="429">
        <v>7</v>
      </c>
      <c r="G21" s="429">
        <v>1</v>
      </c>
      <c r="H21" s="429">
        <v>37</v>
      </c>
      <c r="I21" s="429">
        <v>25</v>
      </c>
      <c r="J21" s="429">
        <v>1</v>
      </c>
      <c r="K21" s="429">
        <v>0</v>
      </c>
      <c r="L21" s="429">
        <v>1</v>
      </c>
      <c r="M21" s="429">
        <v>0</v>
      </c>
      <c r="N21" s="429">
        <v>5</v>
      </c>
      <c r="O21" s="430">
        <f t="shared" si="14"/>
        <v>110</v>
      </c>
      <c r="P21" s="430">
        <f t="shared" si="15"/>
        <v>32</v>
      </c>
      <c r="Q21" s="430">
        <f t="shared" si="16"/>
        <v>142</v>
      </c>
      <c r="R21" s="431">
        <v>1</v>
      </c>
      <c r="S21" s="431">
        <v>0</v>
      </c>
      <c r="T21" s="430">
        <f t="shared" si="4"/>
        <v>1</v>
      </c>
    </row>
    <row r="22" spans="1:20" ht="25.5" hidden="1" outlineLevel="1">
      <c r="A22" s="427">
        <f t="shared" si="6"/>
        <v>33</v>
      </c>
      <c r="B22" s="428" t="s">
        <v>2243</v>
      </c>
      <c r="C22" s="429">
        <v>194</v>
      </c>
      <c r="D22" s="429">
        <v>9</v>
      </c>
      <c r="E22" s="429">
        <v>22</v>
      </c>
      <c r="F22" s="429">
        <v>17</v>
      </c>
      <c r="G22" s="429">
        <v>8</v>
      </c>
      <c r="H22" s="429">
        <v>145</v>
      </c>
      <c r="I22" s="429">
        <v>25</v>
      </c>
      <c r="J22" s="429">
        <v>1</v>
      </c>
      <c r="K22" s="429">
        <v>0</v>
      </c>
      <c r="L22" s="429">
        <v>3</v>
      </c>
      <c r="M22" s="429">
        <v>2</v>
      </c>
      <c r="N22" s="429">
        <v>9</v>
      </c>
      <c r="O22" s="430">
        <f t="shared" si="14"/>
        <v>395</v>
      </c>
      <c r="P22" s="430">
        <f t="shared" si="15"/>
        <v>40</v>
      </c>
      <c r="Q22" s="430">
        <f t="shared" si="16"/>
        <v>435</v>
      </c>
      <c r="R22" s="431">
        <v>3</v>
      </c>
      <c r="S22" s="431">
        <v>0</v>
      </c>
      <c r="T22" s="430">
        <f t="shared" si="4"/>
        <v>3</v>
      </c>
    </row>
    <row r="23" spans="1:20" ht="25.5" hidden="1" outlineLevel="1">
      <c r="A23" s="427">
        <f t="shared" si="6"/>
        <v>34</v>
      </c>
      <c r="B23" s="428" t="s">
        <v>2244</v>
      </c>
      <c r="C23" s="429">
        <v>99</v>
      </c>
      <c r="D23" s="429">
        <v>0</v>
      </c>
      <c r="E23" s="429">
        <v>2</v>
      </c>
      <c r="F23" s="429">
        <v>5</v>
      </c>
      <c r="G23" s="429">
        <v>1</v>
      </c>
      <c r="H23" s="429">
        <v>64</v>
      </c>
      <c r="I23" s="429">
        <v>2</v>
      </c>
      <c r="J23" s="429">
        <v>0</v>
      </c>
      <c r="K23" s="429">
        <v>0</v>
      </c>
      <c r="L23" s="429">
        <v>2</v>
      </c>
      <c r="M23" s="429">
        <v>0</v>
      </c>
      <c r="N23" s="429">
        <v>0</v>
      </c>
      <c r="O23" s="430">
        <f t="shared" si="14"/>
        <v>171</v>
      </c>
      <c r="P23" s="430">
        <f t="shared" si="15"/>
        <v>4</v>
      </c>
      <c r="Q23" s="430">
        <f t="shared" si="16"/>
        <v>175</v>
      </c>
      <c r="R23" s="431">
        <v>4</v>
      </c>
      <c r="S23" s="431">
        <v>0</v>
      </c>
      <c r="T23" s="430">
        <f t="shared" si="4"/>
        <v>4</v>
      </c>
    </row>
    <row r="24" spans="1:20" ht="25.5" hidden="1" outlineLevel="1">
      <c r="A24" s="427">
        <f t="shared" si="6"/>
        <v>35</v>
      </c>
      <c r="B24" s="428" t="s">
        <v>2245</v>
      </c>
      <c r="C24" s="429">
        <v>17</v>
      </c>
      <c r="D24" s="429">
        <v>0</v>
      </c>
      <c r="E24" s="429">
        <v>1</v>
      </c>
      <c r="F24" s="429">
        <v>0</v>
      </c>
      <c r="G24" s="429">
        <v>0</v>
      </c>
      <c r="H24" s="429">
        <v>23</v>
      </c>
      <c r="I24" s="429">
        <v>7</v>
      </c>
      <c r="J24" s="429">
        <v>0</v>
      </c>
      <c r="K24" s="429">
        <v>0</v>
      </c>
      <c r="L24" s="429">
        <v>1</v>
      </c>
      <c r="M24" s="429">
        <v>0</v>
      </c>
      <c r="N24" s="429">
        <v>8</v>
      </c>
      <c r="O24" s="430">
        <f t="shared" si="14"/>
        <v>41</v>
      </c>
      <c r="P24" s="430">
        <f t="shared" si="15"/>
        <v>16</v>
      </c>
      <c r="Q24" s="430">
        <f t="shared" si="16"/>
        <v>57</v>
      </c>
      <c r="R24" s="431">
        <v>0</v>
      </c>
      <c r="S24" s="431">
        <v>0</v>
      </c>
      <c r="T24" s="430">
        <f t="shared" si="4"/>
        <v>0</v>
      </c>
    </row>
    <row r="25" spans="1:20" ht="38.25" hidden="1" outlineLevel="1">
      <c r="A25" s="427">
        <v>39</v>
      </c>
      <c r="B25" s="428" t="s">
        <v>2246</v>
      </c>
      <c r="C25" s="429">
        <v>116</v>
      </c>
      <c r="D25" s="429">
        <v>5</v>
      </c>
      <c r="E25" s="429">
        <v>13</v>
      </c>
      <c r="F25" s="429">
        <v>10</v>
      </c>
      <c r="G25" s="429">
        <v>4</v>
      </c>
      <c r="H25" s="429">
        <v>94</v>
      </c>
      <c r="I25" s="429">
        <v>11</v>
      </c>
      <c r="J25" s="429">
        <v>2</v>
      </c>
      <c r="K25" s="429">
        <v>0</v>
      </c>
      <c r="L25" s="429">
        <v>1</v>
      </c>
      <c r="M25" s="429">
        <v>0</v>
      </c>
      <c r="N25" s="429">
        <v>4</v>
      </c>
      <c r="O25" s="430">
        <f t="shared" si="14"/>
        <v>242</v>
      </c>
      <c r="P25" s="430">
        <f t="shared" si="15"/>
        <v>18</v>
      </c>
      <c r="Q25" s="430">
        <f t="shared" si="16"/>
        <v>260</v>
      </c>
      <c r="R25" s="431">
        <v>2</v>
      </c>
      <c r="S25" s="431">
        <v>0</v>
      </c>
      <c r="T25" s="430">
        <f t="shared" si="4"/>
        <v>2</v>
      </c>
    </row>
    <row r="26" spans="1:20" ht="54.75" customHeight="1" collapsed="1">
      <c r="A26" s="426">
        <f t="shared" si="6"/>
        <v>40</v>
      </c>
      <c r="B26" s="42" t="s">
        <v>2247</v>
      </c>
      <c r="C26" s="55">
        <f t="shared" ref="C26:T26" si="17">SUM(C27:C30)</f>
        <v>2056</v>
      </c>
      <c r="D26" s="55">
        <f t="shared" si="17"/>
        <v>48</v>
      </c>
      <c r="E26" s="55">
        <f t="shared" si="17"/>
        <v>81</v>
      </c>
      <c r="F26" s="55">
        <f t="shared" si="17"/>
        <v>124</v>
      </c>
      <c r="G26" s="61">
        <f t="shared" si="17"/>
        <v>30</v>
      </c>
      <c r="H26" s="61">
        <f t="shared" si="17"/>
        <v>769</v>
      </c>
      <c r="I26" s="55">
        <f t="shared" si="17"/>
        <v>1120</v>
      </c>
      <c r="J26" s="55">
        <f t="shared" si="17"/>
        <v>25</v>
      </c>
      <c r="K26" s="55">
        <f t="shared" si="17"/>
        <v>47</v>
      </c>
      <c r="L26" s="55">
        <f t="shared" si="17"/>
        <v>56</v>
      </c>
      <c r="M26" s="61">
        <f t="shared" si="17"/>
        <v>18</v>
      </c>
      <c r="N26" s="61">
        <f t="shared" si="17"/>
        <v>218</v>
      </c>
      <c r="O26" s="104">
        <f t="shared" si="17"/>
        <v>3108</v>
      </c>
      <c r="P26" s="104">
        <f t="shared" si="17"/>
        <v>1484</v>
      </c>
      <c r="Q26" s="104">
        <f t="shared" si="17"/>
        <v>4592</v>
      </c>
      <c r="R26" s="50">
        <f t="shared" si="17"/>
        <v>28</v>
      </c>
      <c r="S26" s="50">
        <f t="shared" si="17"/>
        <v>1</v>
      </c>
      <c r="T26" s="104">
        <f t="shared" si="17"/>
        <v>29</v>
      </c>
    </row>
    <row r="27" spans="1:20" ht="25.5" hidden="1" outlineLevel="1">
      <c r="A27" s="427">
        <f t="shared" si="6"/>
        <v>41</v>
      </c>
      <c r="B27" s="428" t="s">
        <v>2248</v>
      </c>
      <c r="C27" s="429">
        <v>881</v>
      </c>
      <c r="D27" s="429">
        <v>19</v>
      </c>
      <c r="E27" s="429">
        <v>40</v>
      </c>
      <c r="F27" s="429">
        <v>55</v>
      </c>
      <c r="G27" s="429">
        <v>18</v>
      </c>
      <c r="H27" s="429">
        <v>411</v>
      </c>
      <c r="I27" s="429">
        <v>695</v>
      </c>
      <c r="J27" s="429">
        <v>16</v>
      </c>
      <c r="K27" s="429">
        <v>31</v>
      </c>
      <c r="L27" s="429">
        <v>31</v>
      </c>
      <c r="M27" s="429">
        <v>11</v>
      </c>
      <c r="N27" s="429">
        <v>107</v>
      </c>
      <c r="O27" s="430">
        <f t="shared" ref="O27:O30" si="18">SUM(C27:H27)</f>
        <v>1424</v>
      </c>
      <c r="P27" s="430">
        <f t="shared" ref="P27:P30" si="19">SUM(I27:N27)</f>
        <v>891</v>
      </c>
      <c r="Q27" s="430">
        <f t="shared" ref="Q27:Q30" si="20">O27+P27</f>
        <v>2315</v>
      </c>
      <c r="R27" s="431">
        <v>14</v>
      </c>
      <c r="S27" s="431">
        <v>0</v>
      </c>
      <c r="T27" s="430">
        <f t="shared" si="4"/>
        <v>14</v>
      </c>
    </row>
    <row r="28" spans="1:20" ht="51" hidden="1" outlineLevel="1">
      <c r="A28" s="427">
        <f t="shared" si="6"/>
        <v>42</v>
      </c>
      <c r="B28" s="428" t="s">
        <v>2249</v>
      </c>
      <c r="C28" s="429">
        <v>95</v>
      </c>
      <c r="D28" s="429">
        <v>1</v>
      </c>
      <c r="E28" s="429">
        <v>1</v>
      </c>
      <c r="F28" s="429">
        <v>4</v>
      </c>
      <c r="G28" s="429">
        <v>2</v>
      </c>
      <c r="H28" s="429">
        <v>26</v>
      </c>
      <c r="I28" s="429">
        <v>105</v>
      </c>
      <c r="J28" s="429">
        <v>3</v>
      </c>
      <c r="K28" s="429">
        <v>6</v>
      </c>
      <c r="L28" s="429">
        <v>4</v>
      </c>
      <c r="M28" s="429">
        <v>1</v>
      </c>
      <c r="N28" s="429">
        <v>29</v>
      </c>
      <c r="O28" s="430">
        <f t="shared" si="18"/>
        <v>129</v>
      </c>
      <c r="P28" s="430">
        <f t="shared" si="19"/>
        <v>148</v>
      </c>
      <c r="Q28" s="430">
        <f t="shared" si="20"/>
        <v>277</v>
      </c>
      <c r="R28" s="431">
        <v>2</v>
      </c>
      <c r="S28" s="431">
        <v>1</v>
      </c>
      <c r="T28" s="430">
        <f t="shared" si="4"/>
        <v>3</v>
      </c>
    </row>
    <row r="29" spans="1:20" ht="38.25" hidden="1" outlineLevel="1">
      <c r="A29" s="427">
        <f t="shared" si="6"/>
        <v>43</v>
      </c>
      <c r="B29" s="428" t="s">
        <v>2250</v>
      </c>
      <c r="C29" s="429">
        <v>736</v>
      </c>
      <c r="D29" s="429">
        <v>20</v>
      </c>
      <c r="E29" s="429">
        <v>27</v>
      </c>
      <c r="F29" s="429">
        <v>42</v>
      </c>
      <c r="G29" s="429">
        <v>10</v>
      </c>
      <c r="H29" s="429">
        <v>214</v>
      </c>
      <c r="I29" s="429">
        <v>152</v>
      </c>
      <c r="J29" s="429">
        <v>3</v>
      </c>
      <c r="K29" s="429">
        <v>7</v>
      </c>
      <c r="L29" s="429">
        <v>10</v>
      </c>
      <c r="M29" s="429">
        <v>5</v>
      </c>
      <c r="N29" s="429">
        <v>45</v>
      </c>
      <c r="O29" s="430">
        <f t="shared" si="18"/>
        <v>1049</v>
      </c>
      <c r="P29" s="430">
        <f t="shared" si="19"/>
        <v>222</v>
      </c>
      <c r="Q29" s="430">
        <f t="shared" si="20"/>
        <v>1271</v>
      </c>
      <c r="R29" s="431">
        <v>8</v>
      </c>
      <c r="S29" s="431">
        <v>0</v>
      </c>
      <c r="T29" s="430">
        <f t="shared" si="4"/>
        <v>8</v>
      </c>
    </row>
    <row r="30" spans="1:20" ht="38.25" hidden="1" outlineLevel="1">
      <c r="A30" s="427">
        <v>49</v>
      </c>
      <c r="B30" s="428" t="s">
        <v>2251</v>
      </c>
      <c r="C30" s="429">
        <v>344</v>
      </c>
      <c r="D30" s="429">
        <v>8</v>
      </c>
      <c r="E30" s="429">
        <v>13</v>
      </c>
      <c r="F30" s="429">
        <v>23</v>
      </c>
      <c r="G30" s="429">
        <v>0</v>
      </c>
      <c r="H30" s="429">
        <v>118</v>
      </c>
      <c r="I30" s="429">
        <v>168</v>
      </c>
      <c r="J30" s="429">
        <v>3</v>
      </c>
      <c r="K30" s="429">
        <v>3</v>
      </c>
      <c r="L30" s="429">
        <v>11</v>
      </c>
      <c r="M30" s="429">
        <v>1</v>
      </c>
      <c r="N30" s="429">
        <v>37</v>
      </c>
      <c r="O30" s="430">
        <f t="shared" si="18"/>
        <v>506</v>
      </c>
      <c r="P30" s="430">
        <f t="shared" si="19"/>
        <v>223</v>
      </c>
      <c r="Q30" s="430">
        <f t="shared" si="20"/>
        <v>729</v>
      </c>
      <c r="R30" s="431">
        <v>4</v>
      </c>
      <c r="S30" s="431">
        <v>0</v>
      </c>
      <c r="T30" s="430">
        <f t="shared" si="4"/>
        <v>4</v>
      </c>
    </row>
    <row r="31" spans="1:20" ht="51" collapsed="1">
      <c r="A31" s="426">
        <f t="shared" si="6"/>
        <v>50</v>
      </c>
      <c r="B31" s="42" t="s">
        <v>2252</v>
      </c>
      <c r="C31" s="55">
        <f t="shared" ref="C31:T31" si="21">SUM(C32:C37)</f>
        <v>1795</v>
      </c>
      <c r="D31" s="55">
        <f t="shared" si="21"/>
        <v>185</v>
      </c>
      <c r="E31" s="55">
        <f t="shared" si="21"/>
        <v>244</v>
      </c>
      <c r="F31" s="55">
        <f t="shared" si="21"/>
        <v>237</v>
      </c>
      <c r="G31" s="61">
        <f t="shared" si="21"/>
        <v>62</v>
      </c>
      <c r="H31" s="61">
        <f t="shared" si="21"/>
        <v>1468</v>
      </c>
      <c r="I31" s="55">
        <f t="shared" si="21"/>
        <v>175</v>
      </c>
      <c r="J31" s="55">
        <f t="shared" si="21"/>
        <v>9</v>
      </c>
      <c r="K31" s="55">
        <f t="shared" si="21"/>
        <v>12</v>
      </c>
      <c r="L31" s="55">
        <f t="shared" si="21"/>
        <v>12</v>
      </c>
      <c r="M31" s="61">
        <f t="shared" si="21"/>
        <v>2</v>
      </c>
      <c r="N31" s="61">
        <f t="shared" si="21"/>
        <v>71</v>
      </c>
      <c r="O31" s="104">
        <f t="shared" si="21"/>
        <v>3991</v>
      </c>
      <c r="P31" s="104">
        <f t="shared" si="21"/>
        <v>281</v>
      </c>
      <c r="Q31" s="104">
        <f t="shared" si="21"/>
        <v>4272</v>
      </c>
      <c r="R31" s="50">
        <f t="shared" si="21"/>
        <v>23</v>
      </c>
      <c r="S31" s="50">
        <f t="shared" si="21"/>
        <v>1</v>
      </c>
      <c r="T31" s="104">
        <f t="shared" si="21"/>
        <v>24</v>
      </c>
    </row>
    <row r="32" spans="1:20" ht="38.25" hidden="1" outlineLevel="1">
      <c r="A32" s="427">
        <f t="shared" si="6"/>
        <v>51</v>
      </c>
      <c r="B32" s="428" t="s">
        <v>2253</v>
      </c>
      <c r="C32" s="429">
        <v>565</v>
      </c>
      <c r="D32" s="429">
        <v>114</v>
      </c>
      <c r="E32" s="429">
        <v>116</v>
      </c>
      <c r="F32" s="429">
        <v>94</v>
      </c>
      <c r="G32" s="429">
        <v>34</v>
      </c>
      <c r="H32" s="429">
        <v>620</v>
      </c>
      <c r="I32" s="429">
        <v>10</v>
      </c>
      <c r="J32" s="429">
        <v>1</v>
      </c>
      <c r="K32" s="429">
        <v>2</v>
      </c>
      <c r="L32" s="429">
        <v>3</v>
      </c>
      <c r="M32" s="429">
        <v>0</v>
      </c>
      <c r="N32" s="429">
        <v>3</v>
      </c>
      <c r="O32" s="430">
        <f t="shared" ref="O32:O37" si="22">SUM(C32:H32)</f>
        <v>1543</v>
      </c>
      <c r="P32" s="430">
        <f t="shared" ref="P32:P37" si="23">SUM(I32:N32)</f>
        <v>19</v>
      </c>
      <c r="Q32" s="430">
        <f t="shared" ref="Q32:Q37" si="24">O32+P32</f>
        <v>1562</v>
      </c>
      <c r="R32" s="431">
        <v>3</v>
      </c>
      <c r="S32" s="431">
        <v>0</v>
      </c>
      <c r="T32" s="430">
        <f t="shared" si="4"/>
        <v>3</v>
      </c>
    </row>
    <row r="33" spans="1:20" ht="25.5" hidden="1" outlineLevel="1">
      <c r="A33" s="427">
        <f t="shared" si="6"/>
        <v>52</v>
      </c>
      <c r="B33" s="428" t="s">
        <v>2254</v>
      </c>
      <c r="C33" s="429">
        <v>620</v>
      </c>
      <c r="D33" s="429">
        <v>34</v>
      </c>
      <c r="E33" s="429">
        <v>57</v>
      </c>
      <c r="F33" s="429">
        <v>88</v>
      </c>
      <c r="G33" s="429">
        <v>17</v>
      </c>
      <c r="H33" s="429">
        <v>469</v>
      </c>
      <c r="I33" s="429">
        <v>2</v>
      </c>
      <c r="J33" s="429">
        <v>0</v>
      </c>
      <c r="K33" s="429">
        <v>0</v>
      </c>
      <c r="L33" s="429">
        <v>0</v>
      </c>
      <c r="M33" s="429">
        <v>1</v>
      </c>
      <c r="N33" s="429">
        <v>2</v>
      </c>
      <c r="O33" s="430">
        <f t="shared" si="22"/>
        <v>1285</v>
      </c>
      <c r="P33" s="430">
        <f t="shared" si="23"/>
        <v>5</v>
      </c>
      <c r="Q33" s="430">
        <f t="shared" si="24"/>
        <v>1290</v>
      </c>
      <c r="R33" s="431">
        <v>13</v>
      </c>
      <c r="S33" s="431">
        <v>1</v>
      </c>
      <c r="T33" s="430">
        <f t="shared" si="4"/>
        <v>14</v>
      </c>
    </row>
    <row r="34" spans="1:20" ht="38.25" hidden="1" outlineLevel="1">
      <c r="A34" s="427">
        <f t="shared" si="6"/>
        <v>53</v>
      </c>
      <c r="B34" s="428" t="s">
        <v>2255</v>
      </c>
      <c r="C34" s="429">
        <v>238</v>
      </c>
      <c r="D34" s="429">
        <v>19</v>
      </c>
      <c r="E34" s="429">
        <v>38</v>
      </c>
      <c r="F34" s="429">
        <v>23</v>
      </c>
      <c r="G34" s="429">
        <v>7</v>
      </c>
      <c r="H34" s="429">
        <v>155</v>
      </c>
      <c r="I34" s="429">
        <v>109</v>
      </c>
      <c r="J34" s="429">
        <v>5</v>
      </c>
      <c r="K34" s="429">
        <v>8</v>
      </c>
      <c r="L34" s="429">
        <v>9</v>
      </c>
      <c r="M34" s="429">
        <v>0</v>
      </c>
      <c r="N34" s="429">
        <v>43</v>
      </c>
      <c r="O34" s="430">
        <f t="shared" si="22"/>
        <v>480</v>
      </c>
      <c r="P34" s="430">
        <f t="shared" si="23"/>
        <v>174</v>
      </c>
      <c r="Q34" s="430">
        <f t="shared" si="24"/>
        <v>654</v>
      </c>
      <c r="R34" s="431">
        <v>1</v>
      </c>
      <c r="S34" s="431">
        <v>0</v>
      </c>
      <c r="T34" s="430">
        <f t="shared" si="4"/>
        <v>1</v>
      </c>
    </row>
    <row r="35" spans="1:20" ht="38.25" hidden="1" outlineLevel="1">
      <c r="A35" s="427">
        <f t="shared" si="6"/>
        <v>54</v>
      </c>
      <c r="B35" s="428" t="s">
        <v>2256</v>
      </c>
      <c r="C35" s="429">
        <v>22</v>
      </c>
      <c r="D35" s="429">
        <v>3</v>
      </c>
      <c r="E35" s="429">
        <v>1</v>
      </c>
      <c r="F35" s="429">
        <v>3</v>
      </c>
      <c r="G35" s="429">
        <v>1</v>
      </c>
      <c r="H35" s="429">
        <v>10</v>
      </c>
      <c r="I35" s="429">
        <v>3</v>
      </c>
      <c r="J35" s="429">
        <v>0</v>
      </c>
      <c r="K35" s="429">
        <v>0</v>
      </c>
      <c r="L35" s="429">
        <v>0</v>
      </c>
      <c r="M35" s="429">
        <v>0</v>
      </c>
      <c r="N35" s="429">
        <v>0</v>
      </c>
      <c r="O35" s="430">
        <f t="shared" si="22"/>
        <v>40</v>
      </c>
      <c r="P35" s="430">
        <f t="shared" si="23"/>
        <v>3</v>
      </c>
      <c r="Q35" s="430">
        <f t="shared" si="24"/>
        <v>43</v>
      </c>
      <c r="R35" s="431">
        <v>0</v>
      </c>
      <c r="S35" s="431">
        <v>0</v>
      </c>
      <c r="T35" s="430">
        <f t="shared" si="4"/>
        <v>0</v>
      </c>
    </row>
    <row r="36" spans="1:20" ht="76.5" hidden="1" outlineLevel="1">
      <c r="A36" s="427">
        <f t="shared" si="6"/>
        <v>55</v>
      </c>
      <c r="B36" s="428" t="s">
        <v>2257</v>
      </c>
      <c r="C36" s="429">
        <v>35</v>
      </c>
      <c r="D36" s="429">
        <v>3</v>
      </c>
      <c r="E36" s="429">
        <v>12</v>
      </c>
      <c r="F36" s="429">
        <v>5</v>
      </c>
      <c r="G36" s="429">
        <v>1</v>
      </c>
      <c r="H36" s="429">
        <v>33</v>
      </c>
      <c r="I36" s="429">
        <v>4</v>
      </c>
      <c r="J36" s="429">
        <v>0</v>
      </c>
      <c r="K36" s="429">
        <v>0</v>
      </c>
      <c r="L36" s="429">
        <v>0</v>
      </c>
      <c r="M36" s="429">
        <v>0</v>
      </c>
      <c r="N36" s="429">
        <v>1</v>
      </c>
      <c r="O36" s="430">
        <f t="shared" si="22"/>
        <v>89</v>
      </c>
      <c r="P36" s="430">
        <f t="shared" si="23"/>
        <v>5</v>
      </c>
      <c r="Q36" s="430">
        <f t="shared" si="24"/>
        <v>94</v>
      </c>
      <c r="R36" s="431">
        <v>0</v>
      </c>
      <c r="S36" s="431">
        <v>0</v>
      </c>
      <c r="T36" s="430">
        <f t="shared" si="4"/>
        <v>0</v>
      </c>
    </row>
    <row r="37" spans="1:20" ht="38.25" hidden="1" outlineLevel="1">
      <c r="A37" s="427">
        <v>59</v>
      </c>
      <c r="B37" s="428" t="s">
        <v>2258</v>
      </c>
      <c r="C37" s="429">
        <v>315</v>
      </c>
      <c r="D37" s="429">
        <v>12</v>
      </c>
      <c r="E37" s="429">
        <v>20</v>
      </c>
      <c r="F37" s="429">
        <v>24</v>
      </c>
      <c r="G37" s="429">
        <v>2</v>
      </c>
      <c r="H37" s="429">
        <v>181</v>
      </c>
      <c r="I37" s="429">
        <v>47</v>
      </c>
      <c r="J37" s="429">
        <v>3</v>
      </c>
      <c r="K37" s="429">
        <v>2</v>
      </c>
      <c r="L37" s="429">
        <v>0</v>
      </c>
      <c r="M37" s="429">
        <v>1</v>
      </c>
      <c r="N37" s="429">
        <v>22</v>
      </c>
      <c r="O37" s="430">
        <f t="shared" si="22"/>
        <v>554</v>
      </c>
      <c r="P37" s="430">
        <f t="shared" si="23"/>
        <v>75</v>
      </c>
      <c r="Q37" s="430">
        <f t="shared" si="24"/>
        <v>629</v>
      </c>
      <c r="R37" s="431">
        <v>6</v>
      </c>
      <c r="S37" s="431">
        <v>0</v>
      </c>
      <c r="T37" s="430">
        <f t="shared" si="4"/>
        <v>6</v>
      </c>
    </row>
    <row r="38" spans="1:20" ht="30" customHeight="1" collapsed="1">
      <c r="A38" s="426">
        <f t="shared" si="6"/>
        <v>60</v>
      </c>
      <c r="B38" s="42" t="s">
        <v>2259</v>
      </c>
      <c r="C38" s="55">
        <f t="shared" ref="C38:T38" si="25">SUM(C39:C41)</f>
        <v>3650</v>
      </c>
      <c r="D38" s="55">
        <f t="shared" si="25"/>
        <v>130</v>
      </c>
      <c r="E38" s="55">
        <f t="shared" si="25"/>
        <v>185</v>
      </c>
      <c r="F38" s="55">
        <f t="shared" si="25"/>
        <v>220</v>
      </c>
      <c r="G38" s="61">
        <f t="shared" si="25"/>
        <v>58</v>
      </c>
      <c r="H38" s="61">
        <f t="shared" si="25"/>
        <v>1292</v>
      </c>
      <c r="I38" s="55">
        <f t="shared" si="25"/>
        <v>909</v>
      </c>
      <c r="J38" s="55">
        <f t="shared" si="25"/>
        <v>34</v>
      </c>
      <c r="K38" s="55">
        <f t="shared" si="25"/>
        <v>46</v>
      </c>
      <c r="L38" s="55">
        <f t="shared" si="25"/>
        <v>60</v>
      </c>
      <c r="M38" s="61">
        <f t="shared" si="25"/>
        <v>12</v>
      </c>
      <c r="N38" s="61">
        <f t="shared" si="25"/>
        <v>166</v>
      </c>
      <c r="O38" s="104">
        <f t="shared" si="25"/>
        <v>5535</v>
      </c>
      <c r="P38" s="104">
        <f t="shared" si="25"/>
        <v>1227</v>
      </c>
      <c r="Q38" s="104">
        <f t="shared" si="25"/>
        <v>6762</v>
      </c>
      <c r="R38" s="50">
        <f t="shared" si="25"/>
        <v>36</v>
      </c>
      <c r="S38" s="50">
        <f t="shared" si="25"/>
        <v>3</v>
      </c>
      <c r="T38" s="104">
        <f t="shared" si="25"/>
        <v>39</v>
      </c>
    </row>
    <row r="39" spans="1:20" ht="25.5" hidden="1" outlineLevel="1">
      <c r="A39" s="427">
        <f t="shared" si="6"/>
        <v>61</v>
      </c>
      <c r="B39" s="428" t="s">
        <v>2260</v>
      </c>
      <c r="C39" s="429">
        <v>2429</v>
      </c>
      <c r="D39" s="429">
        <v>60</v>
      </c>
      <c r="E39" s="429">
        <v>93</v>
      </c>
      <c r="F39" s="429">
        <v>107</v>
      </c>
      <c r="G39" s="429">
        <v>29</v>
      </c>
      <c r="H39" s="429">
        <v>648</v>
      </c>
      <c r="I39" s="429">
        <v>482</v>
      </c>
      <c r="J39" s="429">
        <v>18</v>
      </c>
      <c r="K39" s="429">
        <v>22</v>
      </c>
      <c r="L39" s="429">
        <v>24</v>
      </c>
      <c r="M39" s="429">
        <v>5</v>
      </c>
      <c r="N39" s="429">
        <v>77</v>
      </c>
      <c r="O39" s="430">
        <f t="shared" ref="O39:O42" si="26">SUM(C39:H39)</f>
        <v>3366</v>
      </c>
      <c r="P39" s="430">
        <f t="shared" ref="P39:P42" si="27">SUM(I39:N39)</f>
        <v>628</v>
      </c>
      <c r="Q39" s="430">
        <f t="shared" ref="Q39:Q42" si="28">O39+P39</f>
        <v>3994</v>
      </c>
      <c r="R39" s="431">
        <v>31</v>
      </c>
      <c r="S39" s="431">
        <v>1</v>
      </c>
      <c r="T39" s="430">
        <f t="shared" si="4"/>
        <v>32</v>
      </c>
    </row>
    <row r="40" spans="1:20" ht="25.5" hidden="1" outlineLevel="1">
      <c r="A40" s="427">
        <f t="shared" si="6"/>
        <v>62</v>
      </c>
      <c r="B40" s="428" t="s">
        <v>2261</v>
      </c>
      <c r="C40" s="429">
        <v>215</v>
      </c>
      <c r="D40" s="429">
        <v>18</v>
      </c>
      <c r="E40" s="429">
        <v>16</v>
      </c>
      <c r="F40" s="429">
        <v>19</v>
      </c>
      <c r="G40" s="429">
        <v>9</v>
      </c>
      <c r="H40" s="429">
        <v>133</v>
      </c>
      <c r="I40" s="429">
        <v>41</v>
      </c>
      <c r="J40" s="429">
        <v>2</v>
      </c>
      <c r="K40" s="429">
        <v>1</v>
      </c>
      <c r="L40" s="429">
        <v>3</v>
      </c>
      <c r="M40" s="429">
        <v>2</v>
      </c>
      <c r="N40" s="429">
        <v>6</v>
      </c>
      <c r="O40" s="430">
        <f t="shared" si="26"/>
        <v>410</v>
      </c>
      <c r="P40" s="430">
        <f t="shared" si="27"/>
        <v>55</v>
      </c>
      <c r="Q40" s="430">
        <f t="shared" si="28"/>
        <v>465</v>
      </c>
      <c r="R40" s="431">
        <v>0</v>
      </c>
      <c r="S40" s="431">
        <v>1</v>
      </c>
      <c r="T40" s="430">
        <f t="shared" si="4"/>
        <v>1</v>
      </c>
    </row>
    <row r="41" spans="1:20" ht="38.25" hidden="1" outlineLevel="1">
      <c r="A41" s="427">
        <v>69</v>
      </c>
      <c r="B41" s="428" t="s">
        <v>2262</v>
      </c>
      <c r="C41" s="429">
        <v>1006</v>
      </c>
      <c r="D41" s="429">
        <v>52</v>
      </c>
      <c r="E41" s="429">
        <v>76</v>
      </c>
      <c r="F41" s="429">
        <v>94</v>
      </c>
      <c r="G41" s="429">
        <v>20</v>
      </c>
      <c r="H41" s="429">
        <v>511</v>
      </c>
      <c r="I41" s="429">
        <v>386</v>
      </c>
      <c r="J41" s="429">
        <v>14</v>
      </c>
      <c r="K41" s="429">
        <v>23</v>
      </c>
      <c r="L41" s="429">
        <v>33</v>
      </c>
      <c r="M41" s="429">
        <v>5</v>
      </c>
      <c r="N41" s="429">
        <v>83</v>
      </c>
      <c r="O41" s="430">
        <f t="shared" si="26"/>
        <v>1759</v>
      </c>
      <c r="P41" s="430">
        <f t="shared" si="27"/>
        <v>544</v>
      </c>
      <c r="Q41" s="430">
        <f t="shared" si="28"/>
        <v>2303</v>
      </c>
      <c r="R41" s="431">
        <v>5</v>
      </c>
      <c r="S41" s="431">
        <v>1</v>
      </c>
      <c r="T41" s="430">
        <f t="shared" si="4"/>
        <v>6</v>
      </c>
    </row>
    <row r="42" spans="1:20" ht="43.5" customHeight="1" collapsed="1">
      <c r="A42" s="426">
        <v>99</v>
      </c>
      <c r="B42" s="42" t="s">
        <v>2263</v>
      </c>
      <c r="C42" s="55">
        <v>34481</v>
      </c>
      <c r="D42" s="55">
        <v>1138</v>
      </c>
      <c r="E42" s="55">
        <v>2077</v>
      </c>
      <c r="F42" s="55">
        <v>2893</v>
      </c>
      <c r="G42" s="61">
        <v>816</v>
      </c>
      <c r="H42" s="61">
        <v>17709</v>
      </c>
      <c r="I42" s="55">
        <v>8817</v>
      </c>
      <c r="J42" s="55">
        <v>230</v>
      </c>
      <c r="K42" s="55">
        <v>369</v>
      </c>
      <c r="L42" s="55">
        <v>476</v>
      </c>
      <c r="M42" s="61">
        <v>123</v>
      </c>
      <c r="N42" s="61">
        <v>2119</v>
      </c>
      <c r="O42" s="104">
        <f t="shared" si="26"/>
        <v>59114</v>
      </c>
      <c r="P42" s="104">
        <f t="shared" si="27"/>
        <v>12134</v>
      </c>
      <c r="Q42" s="104">
        <f t="shared" si="28"/>
        <v>71248</v>
      </c>
      <c r="R42" s="50">
        <v>629</v>
      </c>
      <c r="S42" s="50">
        <v>20</v>
      </c>
      <c r="T42" s="104">
        <f t="shared" si="4"/>
        <v>649</v>
      </c>
    </row>
    <row r="43" spans="1:20" s="41" customFormat="1" ht="26.25" customHeight="1">
      <c r="A43" s="100"/>
      <c r="B43" s="101" t="s">
        <v>2968</v>
      </c>
      <c r="C43" s="105">
        <f>+C42+C38+C31+C26+C19+C12+C8+C7</f>
        <v>99603</v>
      </c>
      <c r="D43" s="105">
        <f t="shared" ref="D43:T43" si="29">+D42+D38+D31+D26+D19+D12+D8+D7</f>
        <v>4499</v>
      </c>
      <c r="E43" s="105">
        <f t="shared" si="29"/>
        <v>7563</v>
      </c>
      <c r="F43" s="105">
        <f t="shared" si="29"/>
        <v>10414</v>
      </c>
      <c r="G43" s="105">
        <f t="shared" si="29"/>
        <v>3058</v>
      </c>
      <c r="H43" s="105">
        <f t="shared" si="29"/>
        <v>68055</v>
      </c>
      <c r="I43" s="105">
        <f t="shared" si="29"/>
        <v>18289</v>
      </c>
      <c r="J43" s="105">
        <f t="shared" si="29"/>
        <v>734</v>
      </c>
      <c r="K43" s="105">
        <f t="shared" si="29"/>
        <v>1076</v>
      </c>
      <c r="L43" s="105">
        <f t="shared" si="29"/>
        <v>1441</v>
      </c>
      <c r="M43" s="105">
        <f t="shared" si="29"/>
        <v>388</v>
      </c>
      <c r="N43" s="105">
        <f t="shared" si="29"/>
        <v>6246</v>
      </c>
      <c r="O43" s="105">
        <f t="shared" si="29"/>
        <v>193192</v>
      </c>
      <c r="P43" s="105">
        <f t="shared" si="29"/>
        <v>28174</v>
      </c>
      <c r="Q43" s="105">
        <f t="shared" si="29"/>
        <v>221366</v>
      </c>
      <c r="R43" s="105">
        <f t="shared" si="29"/>
        <v>1589</v>
      </c>
      <c r="S43" s="105">
        <f t="shared" si="29"/>
        <v>37</v>
      </c>
      <c r="T43" s="105">
        <f t="shared" si="29"/>
        <v>1626</v>
      </c>
    </row>
    <row r="44" spans="1:20" ht="14.25">
      <c r="A44" s="959" t="s">
        <v>3136</v>
      </c>
      <c r="B44" s="959"/>
      <c r="C44" s="959"/>
      <c r="D44" s="959"/>
      <c r="E44" s="959"/>
      <c r="F44" s="959"/>
      <c r="G44" s="959"/>
      <c r="H44" s="959"/>
      <c r="I44" s="959"/>
      <c r="J44" s="959"/>
      <c r="K44" s="959"/>
      <c r="L44" s="959"/>
      <c r="M44" s="959"/>
      <c r="N44" s="959"/>
      <c r="O44" s="959"/>
      <c r="P44" s="959"/>
      <c r="Q44" s="959"/>
      <c r="R44" s="959"/>
      <c r="S44" s="959"/>
      <c r="T44" s="959"/>
    </row>
    <row r="46" spans="1:20">
      <c r="C46" s="479"/>
      <c r="D46" s="479"/>
      <c r="E46" s="479"/>
      <c r="F46" s="479"/>
      <c r="G46" s="479"/>
      <c r="H46" s="479"/>
      <c r="I46" s="479"/>
      <c r="J46" s="479"/>
      <c r="K46" s="479"/>
      <c r="L46" s="479"/>
      <c r="M46" s="479"/>
      <c r="N46" s="479"/>
      <c r="O46" s="479"/>
      <c r="P46" s="479"/>
      <c r="Q46" s="479"/>
      <c r="R46" s="479"/>
      <c r="S46" s="479"/>
      <c r="T46" s="479"/>
    </row>
  </sheetData>
  <mergeCells count="10">
    <mergeCell ref="A44:T44"/>
    <mergeCell ref="A1:T1"/>
    <mergeCell ref="A4:A6"/>
    <mergeCell ref="B4:B6"/>
    <mergeCell ref="C4:Q4"/>
    <mergeCell ref="C5:H5"/>
    <mergeCell ref="I5:N5"/>
    <mergeCell ref="O5:Q5"/>
    <mergeCell ref="A2:T2"/>
    <mergeCell ref="R4:T5"/>
  </mergeCells>
  <printOptions horizontalCentered="1" verticalCentered="1"/>
  <pageMargins left="0.23622047244094491" right="0.23622047244094491" top="0.39370078740157483" bottom="0" header="0.31496062992125984" footer="0.27559055118110237"/>
  <pageSetup paperSize="9" scale="76" orientation="landscape" r:id="rId1"/>
  <ignoredErrors>
    <ignoredError sqref="O7:P7 O9:P11 O13:Q16 O20:P25 O27:P30 O32:Q37 C38:N38 O39:Q41 R38:S38 O42:P42 O18:Q18 O17:Q17" formulaRange="1"/>
    <ignoredError sqref="O8:P8 O38:Q38 T38" formula="1" formulaRange="1"/>
    <ignoredError sqref="Q8 T8 O12:T12 O19:T19 O26:T26 O31:T31" formula="1"/>
    <ignoredError sqref="E6:N6" numberStoredAsText="1"/>
  </ignoredErrors>
</worksheet>
</file>

<file path=xl/worksheets/sheet37.xml><?xml version="1.0" encoding="utf-8"?>
<worksheet xmlns="http://schemas.openxmlformats.org/spreadsheetml/2006/main" xmlns:r="http://schemas.openxmlformats.org/officeDocument/2006/relationships">
  <dimension ref="A1:T49"/>
  <sheetViews>
    <sheetView showGridLines="0" workbookViewId="0">
      <pane xSplit="2" ySplit="6" topLeftCell="H22" activePane="bottomRight" state="frozen"/>
      <selection activeCell="A30" sqref="A30:I33"/>
      <selection pane="topRight" activeCell="A30" sqref="A30:I33"/>
      <selection pane="bottomLeft" activeCell="A30" sqref="A30:I33"/>
      <selection pane="bottomRight" activeCell="B36" sqref="B36"/>
    </sheetView>
  </sheetViews>
  <sheetFormatPr defaultColWidth="9.140625" defaultRowHeight="12.75" outlineLevelRow="1"/>
  <cols>
    <col min="1" max="1" width="5.5703125" style="57" customWidth="1"/>
    <col min="2" max="2" width="37.5703125" style="57" customWidth="1"/>
    <col min="3" max="3" width="8" style="57" customWidth="1"/>
    <col min="4" max="4" width="9.7109375" style="57" customWidth="1"/>
    <col min="5" max="5" width="5.42578125" style="57" bestFit="1" customWidth="1"/>
    <col min="6" max="6" width="6.42578125" style="57" customWidth="1"/>
    <col min="7" max="7" width="5.42578125" style="57" bestFit="1" customWidth="1"/>
    <col min="8" max="8" width="6.42578125" style="57" customWidth="1"/>
    <col min="9" max="9" width="8.140625" style="57" customWidth="1"/>
    <col min="10" max="10" width="9.7109375" style="57" customWidth="1"/>
    <col min="11" max="12" width="5.42578125" style="57" bestFit="1" customWidth="1"/>
    <col min="13" max="13" width="4" style="57" bestFit="1" customWidth="1"/>
    <col min="14" max="14" width="5.42578125" style="57" bestFit="1" customWidth="1"/>
    <col min="15" max="15" width="7.42578125" style="57" bestFit="1" customWidth="1"/>
    <col min="16" max="16" width="6.42578125" style="57" bestFit="1" customWidth="1"/>
    <col min="17" max="17" width="7.42578125" style="57" bestFit="1" customWidth="1"/>
    <col min="18" max="18" width="6" style="57" bestFit="1" customWidth="1"/>
    <col min="19" max="19" width="6.28515625" style="57" bestFit="1" customWidth="1"/>
    <col min="20" max="20" width="6.7109375" style="57" bestFit="1" customWidth="1"/>
    <col min="21" max="16384" width="9.140625" style="57"/>
  </cols>
  <sheetData>
    <row r="1" spans="1:20" ht="25.5" customHeight="1">
      <c r="A1" s="724" t="s">
        <v>3207</v>
      </c>
      <c r="B1" s="724"/>
      <c r="C1" s="724"/>
      <c r="D1" s="724"/>
      <c r="E1" s="724"/>
      <c r="F1" s="724"/>
      <c r="G1" s="724"/>
      <c r="H1" s="724"/>
      <c r="I1" s="724"/>
      <c r="J1" s="724"/>
      <c r="K1" s="724"/>
      <c r="L1" s="724"/>
      <c r="M1" s="724"/>
      <c r="N1" s="724"/>
      <c r="O1" s="724"/>
      <c r="P1" s="724"/>
      <c r="Q1" s="724"/>
      <c r="R1" s="724"/>
      <c r="S1" s="724"/>
      <c r="T1" s="724"/>
    </row>
    <row r="2" spans="1:20">
      <c r="A2" s="973" t="s">
        <v>3061</v>
      </c>
      <c r="B2" s="973"/>
      <c r="C2" s="973"/>
      <c r="D2" s="973"/>
      <c r="E2" s="973"/>
      <c r="F2" s="973"/>
      <c r="G2" s="973"/>
      <c r="H2" s="973"/>
      <c r="I2" s="973"/>
      <c r="J2" s="973"/>
      <c r="K2" s="973"/>
      <c r="L2" s="973"/>
      <c r="M2" s="973"/>
      <c r="N2" s="973"/>
      <c r="O2" s="973"/>
      <c r="P2" s="973"/>
      <c r="Q2" s="973"/>
      <c r="R2" s="973"/>
      <c r="S2" s="973"/>
      <c r="T2" s="973"/>
    </row>
    <row r="4" spans="1:20" s="41" customFormat="1" ht="37.5" customHeight="1">
      <c r="A4" s="775" t="s">
        <v>1997</v>
      </c>
      <c r="B4" s="795" t="s">
        <v>2925</v>
      </c>
      <c r="C4" s="728" t="s">
        <v>2907</v>
      </c>
      <c r="D4" s="729"/>
      <c r="E4" s="729"/>
      <c r="F4" s="729"/>
      <c r="G4" s="729"/>
      <c r="H4" s="729"/>
      <c r="I4" s="729"/>
      <c r="J4" s="729"/>
      <c r="K4" s="729"/>
      <c r="L4" s="729"/>
      <c r="M4" s="729"/>
      <c r="N4" s="729"/>
      <c r="O4" s="729"/>
      <c r="P4" s="729"/>
      <c r="Q4" s="729"/>
      <c r="R4" s="954" t="s">
        <v>3112</v>
      </c>
      <c r="S4" s="955"/>
      <c r="T4" s="955"/>
    </row>
    <row r="5" spans="1:20" s="41" customFormat="1" ht="20.25" customHeight="1">
      <c r="A5" s="776"/>
      <c r="B5" s="795"/>
      <c r="C5" s="728" t="s">
        <v>1109</v>
      </c>
      <c r="D5" s="729"/>
      <c r="E5" s="729"/>
      <c r="F5" s="729"/>
      <c r="G5" s="729"/>
      <c r="H5" s="729"/>
      <c r="I5" s="728" t="s">
        <v>1110</v>
      </c>
      <c r="J5" s="729"/>
      <c r="K5" s="729"/>
      <c r="L5" s="729"/>
      <c r="M5" s="729"/>
      <c r="N5" s="729"/>
      <c r="O5" s="728" t="s">
        <v>1111</v>
      </c>
      <c r="P5" s="729"/>
      <c r="Q5" s="799"/>
      <c r="R5" s="956"/>
      <c r="S5" s="957"/>
      <c r="T5" s="957"/>
    </row>
    <row r="6" spans="1:20" s="41" customFormat="1" ht="82.5" customHeight="1">
      <c r="A6" s="777"/>
      <c r="B6" s="795"/>
      <c r="C6" s="326" t="s">
        <v>2992</v>
      </c>
      <c r="D6" s="326" t="s">
        <v>2993</v>
      </c>
      <c r="E6" s="326" t="s">
        <v>2896</v>
      </c>
      <c r="F6" s="326" t="s">
        <v>2897</v>
      </c>
      <c r="G6" s="326" t="s">
        <v>2898</v>
      </c>
      <c r="H6" s="326" t="s">
        <v>2994</v>
      </c>
      <c r="I6" s="326" t="s">
        <v>2992</v>
      </c>
      <c r="J6" s="326" t="s">
        <v>2993</v>
      </c>
      <c r="K6" s="326" t="s">
        <v>2896</v>
      </c>
      <c r="L6" s="326" t="s">
        <v>2897</v>
      </c>
      <c r="M6" s="326" t="s">
        <v>2898</v>
      </c>
      <c r="N6" s="326" t="s">
        <v>2994</v>
      </c>
      <c r="O6" s="241" t="s">
        <v>1008</v>
      </c>
      <c r="P6" s="242" t="s">
        <v>1009</v>
      </c>
      <c r="Q6" s="239" t="s">
        <v>1010</v>
      </c>
      <c r="R6" s="637" t="s">
        <v>3216</v>
      </c>
      <c r="S6" s="637" t="s">
        <v>3217</v>
      </c>
      <c r="T6" s="638" t="s">
        <v>3218</v>
      </c>
    </row>
    <row r="7" spans="1:20" ht="33.75" customHeight="1">
      <c r="A7" s="426" t="s">
        <v>2089</v>
      </c>
      <c r="B7" s="42" t="s">
        <v>2148</v>
      </c>
      <c r="C7" s="55">
        <v>7824</v>
      </c>
      <c r="D7" s="55">
        <v>284</v>
      </c>
      <c r="E7" s="55">
        <v>496</v>
      </c>
      <c r="F7" s="55">
        <v>735</v>
      </c>
      <c r="G7" s="61">
        <v>191</v>
      </c>
      <c r="H7" s="61">
        <v>5460</v>
      </c>
      <c r="I7" s="55">
        <v>1131</v>
      </c>
      <c r="J7" s="55">
        <v>32</v>
      </c>
      <c r="K7" s="55">
        <v>64</v>
      </c>
      <c r="L7" s="55">
        <v>112</v>
      </c>
      <c r="M7" s="61">
        <v>18</v>
      </c>
      <c r="N7" s="61">
        <v>446</v>
      </c>
      <c r="O7" s="104">
        <f>SUM(C7:H7)</f>
        <v>14990</v>
      </c>
      <c r="P7" s="104">
        <f>SUM(I7:N7)</f>
        <v>1803</v>
      </c>
      <c r="Q7" s="104">
        <f>O7+P7</f>
        <v>16793</v>
      </c>
      <c r="R7" s="50">
        <v>212</v>
      </c>
      <c r="S7" s="50">
        <v>7</v>
      </c>
      <c r="T7" s="104">
        <f>+S7+R7</f>
        <v>219</v>
      </c>
    </row>
    <row r="8" spans="1:20" ht="33.75" customHeight="1">
      <c r="A8" s="432">
        <v>10</v>
      </c>
      <c r="B8" s="42" t="s">
        <v>2264</v>
      </c>
      <c r="C8" s="55">
        <f t="shared" ref="C8:T8" si="0">SUM(C9:C12)</f>
        <v>8778</v>
      </c>
      <c r="D8" s="55">
        <f t="shared" si="0"/>
        <v>571</v>
      </c>
      <c r="E8" s="55">
        <f t="shared" si="0"/>
        <v>967</v>
      </c>
      <c r="F8" s="55">
        <f t="shared" si="0"/>
        <v>1298</v>
      </c>
      <c r="G8" s="61">
        <f t="shared" si="0"/>
        <v>394</v>
      </c>
      <c r="H8" s="61">
        <f t="shared" si="0"/>
        <v>9700</v>
      </c>
      <c r="I8" s="55">
        <f t="shared" si="0"/>
        <v>1263</v>
      </c>
      <c r="J8" s="55">
        <f t="shared" si="0"/>
        <v>81</v>
      </c>
      <c r="K8" s="55">
        <f t="shared" si="0"/>
        <v>117</v>
      </c>
      <c r="L8" s="55">
        <f t="shared" si="0"/>
        <v>196</v>
      </c>
      <c r="M8" s="61">
        <f t="shared" si="0"/>
        <v>65</v>
      </c>
      <c r="N8" s="61">
        <f t="shared" si="0"/>
        <v>933</v>
      </c>
      <c r="O8" s="104">
        <f t="shared" si="0"/>
        <v>21708</v>
      </c>
      <c r="P8" s="104">
        <f t="shared" si="0"/>
        <v>2655</v>
      </c>
      <c r="Q8" s="104">
        <f t="shared" si="0"/>
        <v>24363</v>
      </c>
      <c r="R8" s="50">
        <f t="shared" si="0"/>
        <v>52</v>
      </c>
      <c r="S8" s="50">
        <f t="shared" si="0"/>
        <v>2</v>
      </c>
      <c r="T8" s="104">
        <f t="shared" si="0"/>
        <v>54</v>
      </c>
    </row>
    <row r="9" spans="1:20" ht="38.25" hidden="1" outlineLevel="1">
      <c r="A9" s="433">
        <f>+A8+1</f>
        <v>11</v>
      </c>
      <c r="B9" s="434" t="s">
        <v>2265</v>
      </c>
      <c r="C9" s="435">
        <v>3039</v>
      </c>
      <c r="D9" s="435">
        <v>195</v>
      </c>
      <c r="E9" s="435">
        <v>313</v>
      </c>
      <c r="F9" s="435">
        <v>425</v>
      </c>
      <c r="G9" s="435">
        <v>136</v>
      </c>
      <c r="H9" s="435">
        <v>3217</v>
      </c>
      <c r="I9" s="435">
        <v>400</v>
      </c>
      <c r="J9" s="435">
        <v>23</v>
      </c>
      <c r="K9" s="435">
        <v>38</v>
      </c>
      <c r="L9" s="435">
        <v>56</v>
      </c>
      <c r="M9" s="435">
        <v>24</v>
      </c>
      <c r="N9" s="435">
        <v>274</v>
      </c>
      <c r="O9" s="436">
        <f t="shared" ref="O9:O12" si="1">SUM(C9:H9)</f>
        <v>7325</v>
      </c>
      <c r="P9" s="436">
        <f t="shared" ref="P9:P12" si="2">SUM(I9:N9)</f>
        <v>815</v>
      </c>
      <c r="Q9" s="436">
        <f t="shared" ref="Q9:Q12" si="3">O9+P9</f>
        <v>8140</v>
      </c>
      <c r="R9" s="437">
        <v>20</v>
      </c>
      <c r="S9" s="437">
        <v>1</v>
      </c>
      <c r="T9" s="436">
        <f t="shared" ref="T9:T46" si="4">+S9+R9</f>
        <v>21</v>
      </c>
    </row>
    <row r="10" spans="1:20" ht="25.5" hidden="1" outlineLevel="1">
      <c r="A10" s="433">
        <f t="shared" ref="A10:A45" si="5">+A9+1</f>
        <v>12</v>
      </c>
      <c r="B10" s="434" t="s">
        <v>2266</v>
      </c>
      <c r="C10" s="435">
        <v>2039</v>
      </c>
      <c r="D10" s="435">
        <v>153</v>
      </c>
      <c r="E10" s="435">
        <v>251</v>
      </c>
      <c r="F10" s="435">
        <v>375</v>
      </c>
      <c r="G10" s="435">
        <v>93</v>
      </c>
      <c r="H10" s="435">
        <v>2408</v>
      </c>
      <c r="I10" s="435">
        <v>362</v>
      </c>
      <c r="J10" s="435">
        <v>25</v>
      </c>
      <c r="K10" s="435">
        <v>32</v>
      </c>
      <c r="L10" s="435">
        <v>63</v>
      </c>
      <c r="M10" s="435">
        <v>16</v>
      </c>
      <c r="N10" s="435">
        <v>270</v>
      </c>
      <c r="O10" s="436">
        <f t="shared" si="1"/>
        <v>5319</v>
      </c>
      <c r="P10" s="436">
        <f t="shared" si="2"/>
        <v>768</v>
      </c>
      <c r="Q10" s="436">
        <f t="shared" si="3"/>
        <v>6087</v>
      </c>
      <c r="R10" s="437">
        <v>8</v>
      </c>
      <c r="S10" s="437">
        <v>0</v>
      </c>
      <c r="T10" s="436">
        <f t="shared" si="4"/>
        <v>8</v>
      </c>
    </row>
    <row r="11" spans="1:20" ht="38.25" hidden="1" outlineLevel="1">
      <c r="A11" s="433">
        <f t="shared" si="5"/>
        <v>13</v>
      </c>
      <c r="B11" s="434" t="s">
        <v>2267</v>
      </c>
      <c r="C11" s="435">
        <v>2811</v>
      </c>
      <c r="D11" s="435">
        <v>168</v>
      </c>
      <c r="E11" s="435">
        <v>314</v>
      </c>
      <c r="F11" s="435">
        <v>385</v>
      </c>
      <c r="G11" s="435">
        <v>124</v>
      </c>
      <c r="H11" s="435">
        <v>3201</v>
      </c>
      <c r="I11" s="435">
        <v>401</v>
      </c>
      <c r="J11" s="435">
        <v>28</v>
      </c>
      <c r="K11" s="435">
        <v>38</v>
      </c>
      <c r="L11" s="435">
        <v>72</v>
      </c>
      <c r="M11" s="435">
        <v>21</v>
      </c>
      <c r="N11" s="435">
        <v>328</v>
      </c>
      <c r="O11" s="436">
        <f t="shared" si="1"/>
        <v>7003</v>
      </c>
      <c r="P11" s="436">
        <f t="shared" si="2"/>
        <v>888</v>
      </c>
      <c r="Q11" s="436">
        <f t="shared" si="3"/>
        <v>7891</v>
      </c>
      <c r="R11" s="437">
        <v>22</v>
      </c>
      <c r="S11" s="437">
        <v>0</v>
      </c>
      <c r="T11" s="436">
        <f t="shared" si="4"/>
        <v>22</v>
      </c>
    </row>
    <row r="12" spans="1:20" ht="51" hidden="1" outlineLevel="1">
      <c r="A12" s="433">
        <v>19</v>
      </c>
      <c r="B12" s="434" t="s">
        <v>2268</v>
      </c>
      <c r="C12" s="435">
        <v>889</v>
      </c>
      <c r="D12" s="435">
        <v>55</v>
      </c>
      <c r="E12" s="435">
        <v>89</v>
      </c>
      <c r="F12" s="435">
        <v>113</v>
      </c>
      <c r="G12" s="435">
        <v>41</v>
      </c>
      <c r="H12" s="435">
        <v>874</v>
      </c>
      <c r="I12" s="435">
        <v>100</v>
      </c>
      <c r="J12" s="435">
        <v>5</v>
      </c>
      <c r="K12" s="435">
        <v>9</v>
      </c>
      <c r="L12" s="435">
        <v>5</v>
      </c>
      <c r="M12" s="435">
        <v>4</v>
      </c>
      <c r="N12" s="435">
        <v>61</v>
      </c>
      <c r="O12" s="436">
        <f t="shared" si="1"/>
        <v>2061</v>
      </c>
      <c r="P12" s="436">
        <f t="shared" si="2"/>
        <v>184</v>
      </c>
      <c r="Q12" s="436">
        <f t="shared" si="3"/>
        <v>2245</v>
      </c>
      <c r="R12" s="437">
        <v>2</v>
      </c>
      <c r="S12" s="437">
        <v>1</v>
      </c>
      <c r="T12" s="436">
        <f t="shared" si="4"/>
        <v>3</v>
      </c>
    </row>
    <row r="13" spans="1:20" ht="33.75" customHeight="1" collapsed="1">
      <c r="A13" s="432">
        <f t="shared" si="5"/>
        <v>20</v>
      </c>
      <c r="B13" s="42" t="s">
        <v>2269</v>
      </c>
      <c r="C13" s="55">
        <f t="shared" ref="C13:T13" si="6">SUM(C14:C16)</f>
        <v>11994</v>
      </c>
      <c r="D13" s="55">
        <f t="shared" si="6"/>
        <v>691</v>
      </c>
      <c r="E13" s="55">
        <f t="shared" si="6"/>
        <v>1064</v>
      </c>
      <c r="F13" s="55">
        <f t="shared" si="6"/>
        <v>1315</v>
      </c>
      <c r="G13" s="61">
        <f t="shared" si="6"/>
        <v>391</v>
      </c>
      <c r="H13" s="61">
        <f t="shared" si="6"/>
        <v>9324</v>
      </c>
      <c r="I13" s="55">
        <f t="shared" si="6"/>
        <v>1116</v>
      </c>
      <c r="J13" s="55">
        <f t="shared" si="6"/>
        <v>69</v>
      </c>
      <c r="K13" s="55">
        <f t="shared" si="6"/>
        <v>87</v>
      </c>
      <c r="L13" s="55">
        <f t="shared" si="6"/>
        <v>114</v>
      </c>
      <c r="M13" s="61">
        <f t="shared" si="6"/>
        <v>24</v>
      </c>
      <c r="N13" s="61">
        <f t="shared" si="6"/>
        <v>565</v>
      </c>
      <c r="O13" s="104">
        <f t="shared" si="6"/>
        <v>24779</v>
      </c>
      <c r="P13" s="104">
        <f t="shared" si="6"/>
        <v>1975</v>
      </c>
      <c r="Q13" s="104">
        <f t="shared" si="6"/>
        <v>26754</v>
      </c>
      <c r="R13" s="50">
        <f t="shared" si="6"/>
        <v>50</v>
      </c>
      <c r="S13" s="50">
        <f t="shared" si="6"/>
        <v>2</v>
      </c>
      <c r="T13" s="104">
        <f t="shared" si="6"/>
        <v>52</v>
      </c>
    </row>
    <row r="14" spans="1:20" ht="25.5" hidden="1" outlineLevel="1">
      <c r="A14" s="433">
        <f t="shared" si="5"/>
        <v>21</v>
      </c>
      <c r="B14" s="434" t="s">
        <v>2270</v>
      </c>
      <c r="C14" s="435">
        <v>8012</v>
      </c>
      <c r="D14" s="435">
        <v>445</v>
      </c>
      <c r="E14" s="435">
        <v>744</v>
      </c>
      <c r="F14" s="435">
        <v>923</v>
      </c>
      <c r="G14" s="435">
        <v>278</v>
      </c>
      <c r="H14" s="435">
        <v>6070</v>
      </c>
      <c r="I14" s="435">
        <v>770</v>
      </c>
      <c r="J14" s="435">
        <v>37</v>
      </c>
      <c r="K14" s="435">
        <v>48</v>
      </c>
      <c r="L14" s="435">
        <v>62</v>
      </c>
      <c r="M14" s="435">
        <v>16</v>
      </c>
      <c r="N14" s="435">
        <v>387</v>
      </c>
      <c r="O14" s="436">
        <f t="shared" ref="O14:O16" si="7">SUM(C14:H14)</f>
        <v>16472</v>
      </c>
      <c r="P14" s="436">
        <f t="shared" ref="P14:P16" si="8">SUM(I14:N14)</f>
        <v>1320</v>
      </c>
      <c r="Q14" s="436">
        <f t="shared" ref="Q14:Q16" si="9">O14+P14</f>
        <v>17792</v>
      </c>
      <c r="R14" s="437">
        <v>35</v>
      </c>
      <c r="S14" s="437">
        <v>1</v>
      </c>
      <c r="T14" s="436">
        <f t="shared" si="4"/>
        <v>36</v>
      </c>
    </row>
    <row r="15" spans="1:20" ht="25.5" hidden="1" outlineLevel="1">
      <c r="A15" s="433">
        <f t="shared" si="5"/>
        <v>22</v>
      </c>
      <c r="B15" s="434" t="s">
        <v>2271</v>
      </c>
      <c r="C15" s="435">
        <v>3648</v>
      </c>
      <c r="D15" s="435">
        <v>235</v>
      </c>
      <c r="E15" s="435">
        <v>288</v>
      </c>
      <c r="F15" s="435">
        <v>364</v>
      </c>
      <c r="G15" s="435">
        <v>104</v>
      </c>
      <c r="H15" s="435">
        <v>2995</v>
      </c>
      <c r="I15" s="435">
        <v>319</v>
      </c>
      <c r="J15" s="435">
        <v>32</v>
      </c>
      <c r="K15" s="435">
        <v>35</v>
      </c>
      <c r="L15" s="435">
        <v>49</v>
      </c>
      <c r="M15" s="435">
        <v>7</v>
      </c>
      <c r="N15" s="435">
        <v>164</v>
      </c>
      <c r="O15" s="436">
        <f t="shared" si="7"/>
        <v>7634</v>
      </c>
      <c r="P15" s="436">
        <f t="shared" si="8"/>
        <v>606</v>
      </c>
      <c r="Q15" s="436">
        <f t="shared" si="9"/>
        <v>8240</v>
      </c>
      <c r="R15" s="437">
        <v>15</v>
      </c>
      <c r="S15" s="437">
        <v>1</v>
      </c>
      <c r="T15" s="436">
        <f t="shared" si="4"/>
        <v>16</v>
      </c>
    </row>
    <row r="16" spans="1:20" ht="51" hidden="1" outlineLevel="1">
      <c r="A16" s="433">
        <v>29</v>
      </c>
      <c r="B16" s="434" t="s">
        <v>2272</v>
      </c>
      <c r="C16" s="435">
        <v>334</v>
      </c>
      <c r="D16" s="435">
        <v>11</v>
      </c>
      <c r="E16" s="435">
        <v>32</v>
      </c>
      <c r="F16" s="435">
        <v>28</v>
      </c>
      <c r="G16" s="435">
        <v>9</v>
      </c>
      <c r="H16" s="435">
        <v>259</v>
      </c>
      <c r="I16" s="435">
        <v>27</v>
      </c>
      <c r="J16" s="435">
        <v>0</v>
      </c>
      <c r="K16" s="435">
        <v>4</v>
      </c>
      <c r="L16" s="435">
        <v>3</v>
      </c>
      <c r="M16" s="435">
        <v>1</v>
      </c>
      <c r="N16" s="435">
        <v>14</v>
      </c>
      <c r="O16" s="436">
        <f t="shared" si="7"/>
        <v>673</v>
      </c>
      <c r="P16" s="436">
        <f t="shared" si="8"/>
        <v>49</v>
      </c>
      <c r="Q16" s="436">
        <f t="shared" si="9"/>
        <v>722</v>
      </c>
      <c r="R16" s="437">
        <v>0</v>
      </c>
      <c r="S16" s="437">
        <v>0</v>
      </c>
      <c r="T16" s="436">
        <f t="shared" si="4"/>
        <v>0</v>
      </c>
    </row>
    <row r="17" spans="1:20" ht="55.5" customHeight="1" collapsed="1">
      <c r="A17" s="432">
        <f t="shared" si="5"/>
        <v>30</v>
      </c>
      <c r="B17" s="42" t="s">
        <v>2273</v>
      </c>
      <c r="C17" s="55">
        <f t="shared" ref="C17:T17" si="10">SUM(C18:C21)</f>
        <v>5461</v>
      </c>
      <c r="D17" s="55">
        <f t="shared" si="10"/>
        <v>132</v>
      </c>
      <c r="E17" s="55">
        <f t="shared" si="10"/>
        <v>212</v>
      </c>
      <c r="F17" s="55">
        <f t="shared" si="10"/>
        <v>278</v>
      </c>
      <c r="G17" s="61">
        <f t="shared" si="10"/>
        <v>79</v>
      </c>
      <c r="H17" s="61">
        <f t="shared" si="10"/>
        <v>2462</v>
      </c>
      <c r="I17" s="55">
        <f t="shared" si="10"/>
        <v>484</v>
      </c>
      <c r="J17" s="55">
        <f t="shared" si="10"/>
        <v>8</v>
      </c>
      <c r="K17" s="55">
        <f t="shared" si="10"/>
        <v>15</v>
      </c>
      <c r="L17" s="55">
        <f t="shared" si="10"/>
        <v>19</v>
      </c>
      <c r="M17" s="61">
        <f t="shared" si="10"/>
        <v>5</v>
      </c>
      <c r="N17" s="61">
        <f t="shared" si="10"/>
        <v>100</v>
      </c>
      <c r="O17" s="104">
        <f t="shared" si="10"/>
        <v>8624</v>
      </c>
      <c r="P17" s="104">
        <f t="shared" si="10"/>
        <v>631</v>
      </c>
      <c r="Q17" s="104">
        <f t="shared" si="10"/>
        <v>9255</v>
      </c>
      <c r="R17" s="50">
        <f t="shared" si="10"/>
        <v>239</v>
      </c>
      <c r="S17" s="50">
        <f t="shared" si="10"/>
        <v>5</v>
      </c>
      <c r="T17" s="104">
        <f t="shared" si="10"/>
        <v>244</v>
      </c>
    </row>
    <row r="18" spans="1:20" ht="51" hidden="1" outlineLevel="1">
      <c r="A18" s="433">
        <f t="shared" si="5"/>
        <v>31</v>
      </c>
      <c r="B18" s="434" t="s">
        <v>2274</v>
      </c>
      <c r="C18" s="435">
        <v>3996</v>
      </c>
      <c r="D18" s="435">
        <v>81</v>
      </c>
      <c r="E18" s="435">
        <v>121</v>
      </c>
      <c r="F18" s="435">
        <v>173</v>
      </c>
      <c r="G18" s="435">
        <v>54</v>
      </c>
      <c r="H18" s="435">
        <v>1721</v>
      </c>
      <c r="I18" s="435">
        <v>51</v>
      </c>
      <c r="J18" s="435">
        <v>1</v>
      </c>
      <c r="K18" s="435">
        <v>0</v>
      </c>
      <c r="L18" s="435">
        <v>3</v>
      </c>
      <c r="M18" s="435">
        <v>0</v>
      </c>
      <c r="N18" s="435">
        <v>10</v>
      </c>
      <c r="O18" s="436">
        <f t="shared" ref="O18:O21" si="11">SUM(C18:H18)</f>
        <v>6146</v>
      </c>
      <c r="P18" s="436">
        <f t="shared" ref="P18:P21" si="12">SUM(I18:N18)</f>
        <v>65</v>
      </c>
      <c r="Q18" s="436">
        <f t="shared" ref="Q18:Q21" si="13">O18+P18</f>
        <v>6211</v>
      </c>
      <c r="R18" s="437">
        <v>201</v>
      </c>
      <c r="S18" s="437">
        <v>1</v>
      </c>
      <c r="T18" s="436">
        <f t="shared" si="4"/>
        <v>202</v>
      </c>
    </row>
    <row r="19" spans="1:20" ht="51" hidden="1" outlineLevel="1">
      <c r="A19" s="433">
        <f t="shared" si="5"/>
        <v>32</v>
      </c>
      <c r="B19" s="434" t="s">
        <v>2275</v>
      </c>
      <c r="C19" s="435">
        <v>316</v>
      </c>
      <c r="D19" s="435">
        <v>11</v>
      </c>
      <c r="E19" s="435">
        <v>30</v>
      </c>
      <c r="F19" s="435">
        <v>36</v>
      </c>
      <c r="G19" s="435">
        <v>6</v>
      </c>
      <c r="H19" s="435">
        <v>191</v>
      </c>
      <c r="I19" s="435">
        <v>63</v>
      </c>
      <c r="J19" s="435">
        <v>3</v>
      </c>
      <c r="K19" s="435">
        <v>7</v>
      </c>
      <c r="L19" s="435">
        <v>9</v>
      </c>
      <c r="M19" s="435">
        <v>1</v>
      </c>
      <c r="N19" s="435">
        <v>16</v>
      </c>
      <c r="O19" s="436">
        <f t="shared" si="11"/>
        <v>590</v>
      </c>
      <c r="P19" s="436">
        <f t="shared" si="12"/>
        <v>99</v>
      </c>
      <c r="Q19" s="436">
        <f t="shared" si="13"/>
        <v>689</v>
      </c>
      <c r="R19" s="437">
        <v>8</v>
      </c>
      <c r="S19" s="437">
        <v>0</v>
      </c>
      <c r="T19" s="436">
        <f t="shared" si="4"/>
        <v>8</v>
      </c>
    </row>
    <row r="20" spans="1:20" ht="38.25" hidden="1" outlineLevel="1">
      <c r="A20" s="433">
        <f t="shared" si="5"/>
        <v>33</v>
      </c>
      <c r="B20" s="434" t="s">
        <v>2276</v>
      </c>
      <c r="C20" s="435">
        <v>798</v>
      </c>
      <c r="D20" s="435">
        <v>24</v>
      </c>
      <c r="E20" s="435">
        <v>33</v>
      </c>
      <c r="F20" s="435">
        <v>40</v>
      </c>
      <c r="G20" s="435">
        <v>13</v>
      </c>
      <c r="H20" s="435">
        <v>282</v>
      </c>
      <c r="I20" s="435">
        <v>357</v>
      </c>
      <c r="J20" s="435">
        <v>4</v>
      </c>
      <c r="K20" s="435">
        <v>7</v>
      </c>
      <c r="L20" s="435">
        <v>7</v>
      </c>
      <c r="M20" s="435">
        <v>4</v>
      </c>
      <c r="N20" s="435">
        <v>70</v>
      </c>
      <c r="O20" s="436">
        <f t="shared" si="11"/>
        <v>1190</v>
      </c>
      <c r="P20" s="436">
        <f t="shared" si="12"/>
        <v>449</v>
      </c>
      <c r="Q20" s="436">
        <f t="shared" si="13"/>
        <v>1639</v>
      </c>
      <c r="R20" s="437">
        <v>20</v>
      </c>
      <c r="S20" s="437">
        <v>4</v>
      </c>
      <c r="T20" s="436">
        <f t="shared" si="4"/>
        <v>24</v>
      </c>
    </row>
    <row r="21" spans="1:20" ht="51" hidden="1" outlineLevel="1">
      <c r="A21" s="433">
        <v>39</v>
      </c>
      <c r="B21" s="434" t="s">
        <v>2277</v>
      </c>
      <c r="C21" s="435">
        <v>351</v>
      </c>
      <c r="D21" s="435">
        <v>16</v>
      </c>
      <c r="E21" s="435">
        <v>28</v>
      </c>
      <c r="F21" s="435">
        <v>29</v>
      </c>
      <c r="G21" s="435">
        <v>6</v>
      </c>
      <c r="H21" s="435">
        <v>268</v>
      </c>
      <c r="I21" s="435">
        <v>13</v>
      </c>
      <c r="J21" s="435">
        <v>0</v>
      </c>
      <c r="K21" s="435">
        <v>1</v>
      </c>
      <c r="L21" s="435">
        <v>0</v>
      </c>
      <c r="M21" s="435">
        <v>0</v>
      </c>
      <c r="N21" s="435">
        <v>4</v>
      </c>
      <c r="O21" s="436">
        <f t="shared" si="11"/>
        <v>698</v>
      </c>
      <c r="P21" s="436">
        <f t="shared" si="12"/>
        <v>18</v>
      </c>
      <c r="Q21" s="436">
        <f t="shared" si="13"/>
        <v>716</v>
      </c>
      <c r="R21" s="437">
        <v>10</v>
      </c>
      <c r="S21" s="437">
        <v>0</v>
      </c>
      <c r="T21" s="436">
        <f t="shared" si="4"/>
        <v>10</v>
      </c>
    </row>
    <row r="22" spans="1:20" ht="33.75" customHeight="1" collapsed="1">
      <c r="A22" s="432">
        <f t="shared" si="5"/>
        <v>40</v>
      </c>
      <c r="B22" s="42" t="s">
        <v>2278</v>
      </c>
      <c r="C22" s="55">
        <f t="shared" ref="C22:T22" si="14">SUM(C23:C30)</f>
        <v>7989</v>
      </c>
      <c r="D22" s="55">
        <f t="shared" si="14"/>
        <v>417</v>
      </c>
      <c r="E22" s="55">
        <f t="shared" si="14"/>
        <v>653</v>
      </c>
      <c r="F22" s="55">
        <f t="shared" si="14"/>
        <v>932</v>
      </c>
      <c r="G22" s="61">
        <f t="shared" si="14"/>
        <v>303</v>
      </c>
      <c r="H22" s="61">
        <f t="shared" si="14"/>
        <v>5600</v>
      </c>
      <c r="I22" s="55">
        <f t="shared" si="14"/>
        <v>1478</v>
      </c>
      <c r="J22" s="55">
        <f t="shared" si="14"/>
        <v>71</v>
      </c>
      <c r="K22" s="55">
        <f t="shared" si="14"/>
        <v>93</v>
      </c>
      <c r="L22" s="55">
        <f t="shared" si="14"/>
        <v>125</v>
      </c>
      <c r="M22" s="61">
        <f t="shared" si="14"/>
        <v>42</v>
      </c>
      <c r="N22" s="61">
        <f t="shared" si="14"/>
        <v>509</v>
      </c>
      <c r="O22" s="104">
        <f t="shared" si="14"/>
        <v>15894</v>
      </c>
      <c r="P22" s="104">
        <f t="shared" si="14"/>
        <v>2318</v>
      </c>
      <c r="Q22" s="104">
        <f t="shared" si="14"/>
        <v>18212</v>
      </c>
      <c r="R22" s="50">
        <f t="shared" si="14"/>
        <v>48</v>
      </c>
      <c r="S22" s="50">
        <f t="shared" si="14"/>
        <v>2</v>
      </c>
      <c r="T22" s="104">
        <f t="shared" si="14"/>
        <v>50</v>
      </c>
    </row>
    <row r="23" spans="1:20" ht="51" hidden="1" outlineLevel="1">
      <c r="A23" s="433">
        <f t="shared" si="5"/>
        <v>41</v>
      </c>
      <c r="B23" s="434" t="s">
        <v>2279</v>
      </c>
      <c r="C23" s="435">
        <v>3519</v>
      </c>
      <c r="D23" s="435">
        <v>183</v>
      </c>
      <c r="E23" s="435">
        <v>298</v>
      </c>
      <c r="F23" s="435">
        <v>426</v>
      </c>
      <c r="G23" s="435">
        <v>131</v>
      </c>
      <c r="H23" s="435">
        <v>2593</v>
      </c>
      <c r="I23" s="435">
        <v>799</v>
      </c>
      <c r="J23" s="435">
        <v>46</v>
      </c>
      <c r="K23" s="435">
        <v>53</v>
      </c>
      <c r="L23" s="435">
        <v>69</v>
      </c>
      <c r="M23" s="435">
        <v>26</v>
      </c>
      <c r="N23" s="435">
        <v>293</v>
      </c>
      <c r="O23" s="436">
        <f t="shared" ref="O23:O30" si="15">SUM(C23:H23)</f>
        <v>7150</v>
      </c>
      <c r="P23" s="436">
        <f t="shared" ref="P23:P30" si="16">SUM(I23:N23)</f>
        <v>1286</v>
      </c>
      <c r="Q23" s="436">
        <f t="shared" ref="Q23:Q30" si="17">O23+P23</f>
        <v>8436</v>
      </c>
      <c r="R23" s="437">
        <v>9</v>
      </c>
      <c r="S23" s="437">
        <v>1</v>
      </c>
      <c r="T23" s="436">
        <f t="shared" si="4"/>
        <v>10</v>
      </c>
    </row>
    <row r="24" spans="1:20" ht="51" hidden="1" outlineLevel="1">
      <c r="A24" s="433">
        <f t="shared" si="5"/>
        <v>42</v>
      </c>
      <c r="B24" s="434" t="s">
        <v>2280</v>
      </c>
      <c r="C24" s="435">
        <v>2012</v>
      </c>
      <c r="D24" s="435">
        <v>89</v>
      </c>
      <c r="E24" s="435">
        <v>159</v>
      </c>
      <c r="F24" s="435">
        <v>236</v>
      </c>
      <c r="G24" s="435">
        <v>71</v>
      </c>
      <c r="H24" s="435">
        <v>1283</v>
      </c>
      <c r="I24" s="435">
        <v>112</v>
      </c>
      <c r="J24" s="435">
        <v>10</v>
      </c>
      <c r="K24" s="435">
        <v>11</v>
      </c>
      <c r="L24" s="435">
        <v>19</v>
      </c>
      <c r="M24" s="435">
        <v>6</v>
      </c>
      <c r="N24" s="435">
        <v>55</v>
      </c>
      <c r="O24" s="436">
        <f t="shared" si="15"/>
        <v>3850</v>
      </c>
      <c r="P24" s="436">
        <f t="shared" si="16"/>
        <v>213</v>
      </c>
      <c r="Q24" s="436">
        <f t="shared" si="17"/>
        <v>4063</v>
      </c>
      <c r="R24" s="437">
        <v>18</v>
      </c>
      <c r="S24" s="437">
        <v>0</v>
      </c>
      <c r="T24" s="436">
        <f t="shared" si="4"/>
        <v>18</v>
      </c>
    </row>
    <row r="25" spans="1:20" ht="51" hidden="1" outlineLevel="1">
      <c r="A25" s="433">
        <f t="shared" si="5"/>
        <v>43</v>
      </c>
      <c r="B25" s="434" t="s">
        <v>2281</v>
      </c>
      <c r="C25" s="435">
        <v>339</v>
      </c>
      <c r="D25" s="435">
        <v>15</v>
      </c>
      <c r="E25" s="435">
        <v>31</v>
      </c>
      <c r="F25" s="435">
        <v>37</v>
      </c>
      <c r="G25" s="435">
        <v>10</v>
      </c>
      <c r="H25" s="435">
        <v>293</v>
      </c>
      <c r="I25" s="435">
        <v>36</v>
      </c>
      <c r="J25" s="435">
        <v>2</v>
      </c>
      <c r="K25" s="435">
        <v>0</v>
      </c>
      <c r="L25" s="435">
        <v>2</v>
      </c>
      <c r="M25" s="435">
        <v>1</v>
      </c>
      <c r="N25" s="435">
        <v>10</v>
      </c>
      <c r="O25" s="436">
        <f t="shared" si="15"/>
        <v>725</v>
      </c>
      <c r="P25" s="436">
        <f t="shared" si="16"/>
        <v>51</v>
      </c>
      <c r="Q25" s="436">
        <f t="shared" si="17"/>
        <v>776</v>
      </c>
      <c r="R25" s="437">
        <v>2</v>
      </c>
      <c r="S25" s="437">
        <v>0</v>
      </c>
      <c r="T25" s="436">
        <f t="shared" si="4"/>
        <v>2</v>
      </c>
    </row>
    <row r="26" spans="1:20" ht="25.5" hidden="1" outlineLevel="1">
      <c r="A26" s="433">
        <f t="shared" si="5"/>
        <v>44</v>
      </c>
      <c r="B26" s="434" t="s">
        <v>2282</v>
      </c>
      <c r="C26" s="435">
        <v>70</v>
      </c>
      <c r="D26" s="435">
        <v>3</v>
      </c>
      <c r="E26" s="435">
        <v>5</v>
      </c>
      <c r="F26" s="435">
        <v>13</v>
      </c>
      <c r="G26" s="435">
        <v>4</v>
      </c>
      <c r="H26" s="435">
        <v>64</v>
      </c>
      <c r="I26" s="435">
        <v>6</v>
      </c>
      <c r="J26" s="435">
        <v>0</v>
      </c>
      <c r="K26" s="435">
        <v>0</v>
      </c>
      <c r="L26" s="435">
        <v>1</v>
      </c>
      <c r="M26" s="435">
        <v>0</v>
      </c>
      <c r="N26" s="435">
        <v>3</v>
      </c>
      <c r="O26" s="436">
        <f t="shared" si="15"/>
        <v>159</v>
      </c>
      <c r="P26" s="436">
        <f t="shared" si="16"/>
        <v>10</v>
      </c>
      <c r="Q26" s="436">
        <f t="shared" si="17"/>
        <v>169</v>
      </c>
      <c r="R26" s="437">
        <v>1</v>
      </c>
      <c r="S26" s="437">
        <v>0</v>
      </c>
      <c r="T26" s="436">
        <f t="shared" si="4"/>
        <v>1</v>
      </c>
    </row>
    <row r="27" spans="1:20" ht="25.5" hidden="1" outlineLevel="1">
      <c r="A27" s="433">
        <f t="shared" si="5"/>
        <v>45</v>
      </c>
      <c r="B27" s="434" t="s">
        <v>2283</v>
      </c>
      <c r="C27" s="435">
        <v>228</v>
      </c>
      <c r="D27" s="435">
        <v>13</v>
      </c>
      <c r="E27" s="435">
        <v>15</v>
      </c>
      <c r="F27" s="435">
        <v>42</v>
      </c>
      <c r="G27" s="435">
        <v>8</v>
      </c>
      <c r="H27" s="435">
        <v>132</v>
      </c>
      <c r="I27" s="435">
        <v>70</v>
      </c>
      <c r="J27" s="435">
        <v>1</v>
      </c>
      <c r="K27" s="435">
        <v>5</v>
      </c>
      <c r="L27" s="435">
        <v>5</v>
      </c>
      <c r="M27" s="435">
        <v>2</v>
      </c>
      <c r="N27" s="435">
        <v>25</v>
      </c>
      <c r="O27" s="436">
        <f t="shared" si="15"/>
        <v>438</v>
      </c>
      <c r="P27" s="436">
        <f t="shared" si="16"/>
        <v>108</v>
      </c>
      <c r="Q27" s="436">
        <f t="shared" si="17"/>
        <v>546</v>
      </c>
      <c r="R27" s="437">
        <v>0</v>
      </c>
      <c r="S27" s="437">
        <v>0</v>
      </c>
      <c r="T27" s="436">
        <f t="shared" si="4"/>
        <v>0</v>
      </c>
    </row>
    <row r="28" spans="1:20" ht="51" hidden="1" outlineLevel="1">
      <c r="A28" s="433">
        <f t="shared" si="5"/>
        <v>46</v>
      </c>
      <c r="B28" s="434" t="s">
        <v>2284</v>
      </c>
      <c r="C28" s="435">
        <v>394</v>
      </c>
      <c r="D28" s="435">
        <v>17</v>
      </c>
      <c r="E28" s="435">
        <v>32</v>
      </c>
      <c r="F28" s="435">
        <v>39</v>
      </c>
      <c r="G28" s="435">
        <v>16</v>
      </c>
      <c r="H28" s="435">
        <v>228</v>
      </c>
      <c r="I28" s="435">
        <v>134</v>
      </c>
      <c r="J28" s="435">
        <v>3</v>
      </c>
      <c r="K28" s="435">
        <v>5</v>
      </c>
      <c r="L28" s="435">
        <v>4</v>
      </c>
      <c r="M28" s="435">
        <v>2</v>
      </c>
      <c r="N28" s="435">
        <v>28</v>
      </c>
      <c r="O28" s="436">
        <f t="shared" si="15"/>
        <v>726</v>
      </c>
      <c r="P28" s="436">
        <f t="shared" si="16"/>
        <v>176</v>
      </c>
      <c r="Q28" s="436">
        <f t="shared" si="17"/>
        <v>902</v>
      </c>
      <c r="R28" s="437">
        <v>6</v>
      </c>
      <c r="S28" s="437">
        <v>0</v>
      </c>
      <c r="T28" s="436">
        <f t="shared" si="4"/>
        <v>6</v>
      </c>
    </row>
    <row r="29" spans="1:20" ht="51" hidden="1" outlineLevel="1">
      <c r="A29" s="433">
        <f t="shared" si="5"/>
        <v>47</v>
      </c>
      <c r="B29" s="434" t="s">
        <v>2285</v>
      </c>
      <c r="C29" s="435">
        <v>70</v>
      </c>
      <c r="D29" s="435">
        <v>4</v>
      </c>
      <c r="E29" s="435">
        <v>7</v>
      </c>
      <c r="F29" s="435">
        <v>5</v>
      </c>
      <c r="G29" s="435">
        <v>5</v>
      </c>
      <c r="H29" s="435">
        <v>44</v>
      </c>
      <c r="I29" s="435">
        <v>37</v>
      </c>
      <c r="J29" s="435">
        <v>1</v>
      </c>
      <c r="K29" s="435">
        <v>0</v>
      </c>
      <c r="L29" s="435">
        <v>2</v>
      </c>
      <c r="M29" s="435">
        <v>0</v>
      </c>
      <c r="N29" s="435">
        <v>12</v>
      </c>
      <c r="O29" s="436">
        <f t="shared" si="15"/>
        <v>135</v>
      </c>
      <c r="P29" s="436">
        <f t="shared" si="16"/>
        <v>52</v>
      </c>
      <c r="Q29" s="436">
        <f t="shared" si="17"/>
        <v>187</v>
      </c>
      <c r="R29" s="437">
        <v>0</v>
      </c>
      <c r="S29" s="437">
        <v>0</v>
      </c>
      <c r="T29" s="436">
        <f t="shared" si="4"/>
        <v>0</v>
      </c>
    </row>
    <row r="30" spans="1:20" ht="51" hidden="1" outlineLevel="1">
      <c r="A30" s="433">
        <v>49</v>
      </c>
      <c r="B30" s="434" t="s">
        <v>2286</v>
      </c>
      <c r="C30" s="435">
        <v>1357</v>
      </c>
      <c r="D30" s="435">
        <v>93</v>
      </c>
      <c r="E30" s="435">
        <v>106</v>
      </c>
      <c r="F30" s="435">
        <v>134</v>
      </c>
      <c r="G30" s="435">
        <v>58</v>
      </c>
      <c r="H30" s="435">
        <v>963</v>
      </c>
      <c r="I30" s="435">
        <v>284</v>
      </c>
      <c r="J30" s="435">
        <v>8</v>
      </c>
      <c r="K30" s="435">
        <v>19</v>
      </c>
      <c r="L30" s="435">
        <v>23</v>
      </c>
      <c r="M30" s="435">
        <v>5</v>
      </c>
      <c r="N30" s="435">
        <v>83</v>
      </c>
      <c r="O30" s="436">
        <f t="shared" si="15"/>
        <v>2711</v>
      </c>
      <c r="P30" s="436">
        <f t="shared" si="16"/>
        <v>422</v>
      </c>
      <c r="Q30" s="436">
        <f t="shared" si="17"/>
        <v>3133</v>
      </c>
      <c r="R30" s="437">
        <v>12</v>
      </c>
      <c r="S30" s="437">
        <v>1</v>
      </c>
      <c r="T30" s="436">
        <f t="shared" si="4"/>
        <v>13</v>
      </c>
    </row>
    <row r="31" spans="1:20" ht="33.75" customHeight="1" collapsed="1">
      <c r="A31" s="432">
        <f t="shared" si="5"/>
        <v>50</v>
      </c>
      <c r="B31" s="42" t="s">
        <v>2287</v>
      </c>
      <c r="C31" s="55">
        <f t="shared" ref="C31:T31" si="18">SUM(C32:C35)</f>
        <v>10876</v>
      </c>
      <c r="D31" s="55">
        <f t="shared" si="18"/>
        <v>518</v>
      </c>
      <c r="E31" s="55">
        <f t="shared" si="18"/>
        <v>909</v>
      </c>
      <c r="F31" s="55">
        <f t="shared" si="18"/>
        <v>1304</v>
      </c>
      <c r="G31" s="61">
        <f t="shared" si="18"/>
        <v>359</v>
      </c>
      <c r="H31" s="61">
        <f t="shared" si="18"/>
        <v>7673</v>
      </c>
      <c r="I31" s="55">
        <f t="shared" si="18"/>
        <v>1286</v>
      </c>
      <c r="J31" s="55">
        <f t="shared" si="18"/>
        <v>72</v>
      </c>
      <c r="K31" s="55">
        <f t="shared" si="18"/>
        <v>77</v>
      </c>
      <c r="L31" s="55">
        <f t="shared" si="18"/>
        <v>128</v>
      </c>
      <c r="M31" s="61">
        <f t="shared" si="18"/>
        <v>36</v>
      </c>
      <c r="N31" s="61">
        <f t="shared" si="18"/>
        <v>488</v>
      </c>
      <c r="O31" s="104">
        <f t="shared" si="18"/>
        <v>21639</v>
      </c>
      <c r="P31" s="104">
        <f t="shared" si="18"/>
        <v>2087</v>
      </c>
      <c r="Q31" s="104">
        <f t="shared" si="18"/>
        <v>23726</v>
      </c>
      <c r="R31" s="50">
        <f t="shared" si="18"/>
        <v>57</v>
      </c>
      <c r="S31" s="50">
        <f t="shared" si="18"/>
        <v>0</v>
      </c>
      <c r="T31" s="104">
        <f t="shared" si="18"/>
        <v>57</v>
      </c>
    </row>
    <row r="32" spans="1:20" ht="51" hidden="1" outlineLevel="1">
      <c r="A32" s="433">
        <f t="shared" si="5"/>
        <v>51</v>
      </c>
      <c r="B32" s="434" t="s">
        <v>2288</v>
      </c>
      <c r="C32" s="435">
        <v>3280</v>
      </c>
      <c r="D32" s="435">
        <v>179</v>
      </c>
      <c r="E32" s="435">
        <v>314</v>
      </c>
      <c r="F32" s="435">
        <v>416</v>
      </c>
      <c r="G32" s="435">
        <v>111</v>
      </c>
      <c r="H32" s="435">
        <v>2451</v>
      </c>
      <c r="I32" s="435">
        <v>410</v>
      </c>
      <c r="J32" s="435">
        <v>23</v>
      </c>
      <c r="K32" s="435">
        <v>22</v>
      </c>
      <c r="L32" s="435">
        <v>59</v>
      </c>
      <c r="M32" s="435">
        <v>12</v>
      </c>
      <c r="N32" s="435">
        <v>144</v>
      </c>
      <c r="O32" s="436">
        <f t="shared" ref="O32:O35" si="19">SUM(C32:H32)</f>
        <v>6751</v>
      </c>
      <c r="P32" s="436">
        <f t="shared" ref="P32:P35" si="20">SUM(I32:N32)</f>
        <v>670</v>
      </c>
      <c r="Q32" s="436">
        <f t="shared" ref="Q32:Q35" si="21">O32+P32</f>
        <v>7421</v>
      </c>
      <c r="R32" s="437">
        <v>20</v>
      </c>
      <c r="S32" s="437">
        <v>0</v>
      </c>
      <c r="T32" s="436">
        <f t="shared" si="4"/>
        <v>20</v>
      </c>
    </row>
    <row r="33" spans="1:20" ht="51" hidden="1" outlineLevel="1">
      <c r="A33" s="433">
        <f t="shared" si="5"/>
        <v>52</v>
      </c>
      <c r="B33" s="434" t="s">
        <v>2289</v>
      </c>
      <c r="C33" s="435">
        <v>2208</v>
      </c>
      <c r="D33" s="435">
        <v>118</v>
      </c>
      <c r="E33" s="435">
        <v>218</v>
      </c>
      <c r="F33" s="435">
        <v>311</v>
      </c>
      <c r="G33" s="435">
        <v>83</v>
      </c>
      <c r="H33" s="435">
        <v>1819</v>
      </c>
      <c r="I33" s="435">
        <v>302</v>
      </c>
      <c r="J33" s="435">
        <v>23</v>
      </c>
      <c r="K33" s="435">
        <v>19</v>
      </c>
      <c r="L33" s="435">
        <v>22</v>
      </c>
      <c r="M33" s="435">
        <v>7</v>
      </c>
      <c r="N33" s="435">
        <v>130</v>
      </c>
      <c r="O33" s="436">
        <f t="shared" si="19"/>
        <v>4757</v>
      </c>
      <c r="P33" s="436">
        <f t="shared" si="20"/>
        <v>503</v>
      </c>
      <c r="Q33" s="436">
        <f t="shared" si="21"/>
        <v>5260</v>
      </c>
      <c r="R33" s="437">
        <v>12</v>
      </c>
      <c r="S33" s="437">
        <v>0</v>
      </c>
      <c r="T33" s="436">
        <f t="shared" si="4"/>
        <v>12</v>
      </c>
    </row>
    <row r="34" spans="1:20" ht="25.5" hidden="1" outlineLevel="1">
      <c r="A34" s="433">
        <f t="shared" si="5"/>
        <v>53</v>
      </c>
      <c r="B34" s="434" t="s">
        <v>2290</v>
      </c>
      <c r="C34" s="435">
        <v>4316</v>
      </c>
      <c r="D34" s="435">
        <v>177</v>
      </c>
      <c r="E34" s="435">
        <v>290</v>
      </c>
      <c r="F34" s="435">
        <v>454</v>
      </c>
      <c r="G34" s="435">
        <v>128</v>
      </c>
      <c r="H34" s="435">
        <v>2687</v>
      </c>
      <c r="I34" s="435">
        <v>374</v>
      </c>
      <c r="J34" s="435">
        <v>20</v>
      </c>
      <c r="K34" s="435">
        <v>24</v>
      </c>
      <c r="L34" s="435">
        <v>30</v>
      </c>
      <c r="M34" s="435">
        <v>12</v>
      </c>
      <c r="N34" s="435">
        <v>146</v>
      </c>
      <c r="O34" s="436">
        <f t="shared" si="19"/>
        <v>8052</v>
      </c>
      <c r="P34" s="436">
        <f t="shared" si="20"/>
        <v>606</v>
      </c>
      <c r="Q34" s="436">
        <f t="shared" si="21"/>
        <v>8658</v>
      </c>
      <c r="R34" s="437">
        <v>15</v>
      </c>
      <c r="S34" s="437">
        <v>0</v>
      </c>
      <c r="T34" s="436">
        <f t="shared" si="4"/>
        <v>15</v>
      </c>
    </row>
    <row r="35" spans="1:20" ht="51" hidden="1" outlineLevel="1">
      <c r="A35" s="433">
        <v>59</v>
      </c>
      <c r="B35" s="434" t="s">
        <v>2291</v>
      </c>
      <c r="C35" s="435">
        <v>1072</v>
      </c>
      <c r="D35" s="435">
        <v>44</v>
      </c>
      <c r="E35" s="435">
        <v>87</v>
      </c>
      <c r="F35" s="435">
        <v>123</v>
      </c>
      <c r="G35" s="435">
        <v>37</v>
      </c>
      <c r="H35" s="435">
        <v>716</v>
      </c>
      <c r="I35" s="435">
        <v>200</v>
      </c>
      <c r="J35" s="435">
        <v>6</v>
      </c>
      <c r="K35" s="435">
        <v>12</v>
      </c>
      <c r="L35" s="435">
        <v>17</v>
      </c>
      <c r="M35" s="435">
        <v>5</v>
      </c>
      <c r="N35" s="435">
        <v>68</v>
      </c>
      <c r="O35" s="436">
        <f t="shared" si="19"/>
        <v>2079</v>
      </c>
      <c r="P35" s="436">
        <f t="shared" si="20"/>
        <v>308</v>
      </c>
      <c r="Q35" s="436">
        <f t="shared" si="21"/>
        <v>2387</v>
      </c>
      <c r="R35" s="437">
        <v>10</v>
      </c>
      <c r="S35" s="437">
        <v>0</v>
      </c>
      <c r="T35" s="436">
        <f t="shared" si="4"/>
        <v>10</v>
      </c>
    </row>
    <row r="36" spans="1:20" ht="33.75" customHeight="1" collapsed="1">
      <c r="A36" s="432">
        <f t="shared" si="5"/>
        <v>60</v>
      </c>
      <c r="B36" s="42" t="s">
        <v>2292</v>
      </c>
      <c r="C36" s="55">
        <f t="shared" ref="C36:T36" si="22">SUM(C37:C44)</f>
        <v>9047</v>
      </c>
      <c r="D36" s="55">
        <f t="shared" si="22"/>
        <v>393</v>
      </c>
      <c r="E36" s="55">
        <f t="shared" si="22"/>
        <v>631</v>
      </c>
      <c r="F36" s="55">
        <f t="shared" si="22"/>
        <v>974</v>
      </c>
      <c r="G36" s="61">
        <f t="shared" si="22"/>
        <v>289</v>
      </c>
      <c r="H36" s="61">
        <f t="shared" si="22"/>
        <v>5675</v>
      </c>
      <c r="I36" s="55">
        <f t="shared" si="22"/>
        <v>2522</v>
      </c>
      <c r="J36" s="55">
        <f t="shared" si="22"/>
        <v>87</v>
      </c>
      <c r="K36" s="55">
        <f t="shared" si="22"/>
        <v>166</v>
      </c>
      <c r="L36" s="55">
        <f t="shared" si="22"/>
        <v>170</v>
      </c>
      <c r="M36" s="61">
        <f t="shared" si="22"/>
        <v>47</v>
      </c>
      <c r="N36" s="61">
        <f t="shared" si="22"/>
        <v>840</v>
      </c>
      <c r="O36" s="104">
        <f t="shared" si="22"/>
        <v>17009</v>
      </c>
      <c r="P36" s="104">
        <f t="shared" si="22"/>
        <v>3832</v>
      </c>
      <c r="Q36" s="104">
        <f t="shared" si="22"/>
        <v>20841</v>
      </c>
      <c r="R36" s="50">
        <f t="shared" si="22"/>
        <v>104</v>
      </c>
      <c r="S36" s="50">
        <f t="shared" si="22"/>
        <v>2</v>
      </c>
      <c r="T36" s="104">
        <f t="shared" si="22"/>
        <v>106</v>
      </c>
    </row>
    <row r="37" spans="1:20" ht="25.5" hidden="1" outlineLevel="1">
      <c r="A37" s="433">
        <f t="shared" si="5"/>
        <v>61</v>
      </c>
      <c r="B37" s="434" t="s">
        <v>2293</v>
      </c>
      <c r="C37" s="435">
        <v>5196</v>
      </c>
      <c r="D37" s="435">
        <v>237</v>
      </c>
      <c r="E37" s="435">
        <v>360</v>
      </c>
      <c r="F37" s="435">
        <v>543</v>
      </c>
      <c r="G37" s="435">
        <v>157</v>
      </c>
      <c r="H37" s="435">
        <v>3247</v>
      </c>
      <c r="I37" s="435">
        <v>1595</v>
      </c>
      <c r="J37" s="435">
        <v>52</v>
      </c>
      <c r="K37" s="435">
        <v>107</v>
      </c>
      <c r="L37" s="435">
        <v>110</v>
      </c>
      <c r="M37" s="435">
        <v>29</v>
      </c>
      <c r="N37" s="435">
        <v>552</v>
      </c>
      <c r="O37" s="436">
        <f t="shared" ref="O37:O46" si="23">SUM(C37:H37)</f>
        <v>9740</v>
      </c>
      <c r="P37" s="436">
        <f t="shared" ref="P37:P46" si="24">SUM(I37:N37)</f>
        <v>2445</v>
      </c>
      <c r="Q37" s="436">
        <f t="shared" ref="Q37:Q46" si="25">O37+P37</f>
        <v>12185</v>
      </c>
      <c r="R37" s="437">
        <v>53</v>
      </c>
      <c r="S37" s="437">
        <v>1</v>
      </c>
      <c r="T37" s="436">
        <f t="shared" si="4"/>
        <v>54</v>
      </c>
    </row>
    <row r="38" spans="1:20" ht="25.5" hidden="1" outlineLevel="1">
      <c r="A38" s="433">
        <f t="shared" si="5"/>
        <v>62</v>
      </c>
      <c r="B38" s="434" t="s">
        <v>2294</v>
      </c>
      <c r="C38" s="435">
        <v>565</v>
      </c>
      <c r="D38" s="435">
        <v>18</v>
      </c>
      <c r="E38" s="435">
        <v>33</v>
      </c>
      <c r="F38" s="435">
        <v>41</v>
      </c>
      <c r="G38" s="435">
        <v>14</v>
      </c>
      <c r="H38" s="435">
        <v>366</v>
      </c>
      <c r="I38" s="435">
        <v>128</v>
      </c>
      <c r="J38" s="435">
        <v>6</v>
      </c>
      <c r="K38" s="435">
        <v>8</v>
      </c>
      <c r="L38" s="435">
        <v>6</v>
      </c>
      <c r="M38" s="435">
        <v>2</v>
      </c>
      <c r="N38" s="435">
        <v>33</v>
      </c>
      <c r="O38" s="436">
        <f t="shared" si="23"/>
        <v>1037</v>
      </c>
      <c r="P38" s="436">
        <f t="shared" si="24"/>
        <v>183</v>
      </c>
      <c r="Q38" s="436">
        <f t="shared" si="25"/>
        <v>1220</v>
      </c>
      <c r="R38" s="437">
        <v>13</v>
      </c>
      <c r="S38" s="437">
        <v>0</v>
      </c>
      <c r="T38" s="436">
        <f t="shared" si="4"/>
        <v>13</v>
      </c>
    </row>
    <row r="39" spans="1:20" ht="25.5" hidden="1" outlineLevel="1">
      <c r="A39" s="433">
        <f t="shared" si="5"/>
        <v>63</v>
      </c>
      <c r="B39" s="434" t="s">
        <v>2295</v>
      </c>
      <c r="C39" s="435">
        <v>120</v>
      </c>
      <c r="D39" s="435">
        <v>8</v>
      </c>
      <c r="E39" s="435">
        <v>11</v>
      </c>
      <c r="F39" s="435">
        <v>15</v>
      </c>
      <c r="G39" s="435">
        <v>5</v>
      </c>
      <c r="H39" s="435">
        <v>114</v>
      </c>
      <c r="I39" s="435">
        <v>9</v>
      </c>
      <c r="J39" s="435">
        <v>1</v>
      </c>
      <c r="K39" s="435">
        <v>2</v>
      </c>
      <c r="L39" s="435">
        <v>1</v>
      </c>
      <c r="M39" s="435">
        <v>1</v>
      </c>
      <c r="N39" s="435">
        <v>8</v>
      </c>
      <c r="O39" s="436">
        <f t="shared" si="23"/>
        <v>273</v>
      </c>
      <c r="P39" s="436">
        <f t="shared" si="24"/>
        <v>22</v>
      </c>
      <c r="Q39" s="436">
        <f t="shared" si="25"/>
        <v>295</v>
      </c>
      <c r="R39" s="437">
        <v>2</v>
      </c>
      <c r="S39" s="437">
        <v>0</v>
      </c>
      <c r="T39" s="436">
        <f t="shared" si="4"/>
        <v>2</v>
      </c>
    </row>
    <row r="40" spans="1:20" ht="25.5" hidden="1" outlineLevel="1">
      <c r="A40" s="433">
        <f t="shared" si="5"/>
        <v>64</v>
      </c>
      <c r="B40" s="434" t="s">
        <v>2296</v>
      </c>
      <c r="C40" s="435">
        <v>45</v>
      </c>
      <c r="D40" s="435">
        <v>0</v>
      </c>
      <c r="E40" s="435">
        <v>4</v>
      </c>
      <c r="F40" s="435">
        <v>2</v>
      </c>
      <c r="G40" s="435">
        <v>0</v>
      </c>
      <c r="H40" s="435">
        <v>24</v>
      </c>
      <c r="I40" s="435">
        <v>6</v>
      </c>
      <c r="J40" s="435">
        <v>0</v>
      </c>
      <c r="K40" s="435">
        <v>0</v>
      </c>
      <c r="L40" s="435">
        <v>2</v>
      </c>
      <c r="M40" s="435">
        <v>0</v>
      </c>
      <c r="N40" s="435">
        <v>2</v>
      </c>
      <c r="O40" s="436">
        <f t="shared" si="23"/>
        <v>75</v>
      </c>
      <c r="P40" s="436">
        <f t="shared" si="24"/>
        <v>10</v>
      </c>
      <c r="Q40" s="436">
        <f t="shared" si="25"/>
        <v>85</v>
      </c>
      <c r="R40" s="437">
        <v>0</v>
      </c>
      <c r="S40" s="437">
        <v>0</v>
      </c>
      <c r="T40" s="436">
        <f t="shared" si="4"/>
        <v>0</v>
      </c>
    </row>
    <row r="41" spans="1:20" ht="25.5" hidden="1" outlineLevel="1">
      <c r="A41" s="433">
        <f t="shared" si="5"/>
        <v>65</v>
      </c>
      <c r="B41" s="434" t="s">
        <v>2297</v>
      </c>
      <c r="C41" s="435">
        <v>379</v>
      </c>
      <c r="D41" s="435">
        <v>18</v>
      </c>
      <c r="E41" s="435">
        <v>20</v>
      </c>
      <c r="F41" s="435">
        <v>48</v>
      </c>
      <c r="G41" s="435">
        <v>13</v>
      </c>
      <c r="H41" s="435">
        <v>150</v>
      </c>
      <c r="I41" s="435">
        <v>141</v>
      </c>
      <c r="J41" s="435">
        <v>8</v>
      </c>
      <c r="K41" s="435">
        <v>9</v>
      </c>
      <c r="L41" s="435">
        <v>7</v>
      </c>
      <c r="M41" s="435">
        <v>5</v>
      </c>
      <c r="N41" s="435">
        <v>32</v>
      </c>
      <c r="O41" s="436">
        <f t="shared" si="23"/>
        <v>628</v>
      </c>
      <c r="P41" s="436">
        <f t="shared" si="24"/>
        <v>202</v>
      </c>
      <c r="Q41" s="436">
        <f t="shared" si="25"/>
        <v>830</v>
      </c>
      <c r="R41" s="437">
        <v>4</v>
      </c>
      <c r="S41" s="437">
        <v>0</v>
      </c>
      <c r="T41" s="436">
        <f t="shared" si="4"/>
        <v>4</v>
      </c>
    </row>
    <row r="42" spans="1:20" ht="25.5" hidden="1" outlineLevel="1">
      <c r="A42" s="433">
        <f t="shared" si="5"/>
        <v>66</v>
      </c>
      <c r="B42" s="434" t="s">
        <v>2298</v>
      </c>
      <c r="C42" s="435">
        <v>6</v>
      </c>
      <c r="D42" s="435">
        <v>0</v>
      </c>
      <c r="E42" s="435">
        <v>0</v>
      </c>
      <c r="F42" s="435">
        <v>1</v>
      </c>
      <c r="G42" s="435">
        <v>0</v>
      </c>
      <c r="H42" s="435">
        <v>0</v>
      </c>
      <c r="I42" s="435">
        <v>3</v>
      </c>
      <c r="J42" s="435">
        <v>0</v>
      </c>
      <c r="K42" s="435">
        <v>0</v>
      </c>
      <c r="L42" s="435">
        <v>1</v>
      </c>
      <c r="M42" s="435">
        <v>0</v>
      </c>
      <c r="N42" s="435">
        <v>0</v>
      </c>
      <c r="O42" s="436">
        <f t="shared" si="23"/>
        <v>7</v>
      </c>
      <c r="P42" s="436">
        <f t="shared" si="24"/>
        <v>4</v>
      </c>
      <c r="Q42" s="436">
        <f t="shared" si="25"/>
        <v>11</v>
      </c>
      <c r="R42" s="437">
        <v>0</v>
      </c>
      <c r="S42" s="437">
        <v>0</v>
      </c>
      <c r="T42" s="436">
        <f t="shared" si="4"/>
        <v>0</v>
      </c>
    </row>
    <row r="43" spans="1:20" ht="25.5" hidden="1" outlineLevel="1">
      <c r="A43" s="433">
        <f t="shared" si="5"/>
        <v>67</v>
      </c>
      <c r="B43" s="434" t="s">
        <v>2299</v>
      </c>
      <c r="C43" s="435">
        <v>915</v>
      </c>
      <c r="D43" s="435">
        <v>41</v>
      </c>
      <c r="E43" s="435">
        <v>60</v>
      </c>
      <c r="F43" s="435">
        <v>107</v>
      </c>
      <c r="G43" s="435">
        <v>35</v>
      </c>
      <c r="H43" s="435">
        <v>547</v>
      </c>
      <c r="I43" s="435">
        <v>179</v>
      </c>
      <c r="J43" s="435">
        <v>5</v>
      </c>
      <c r="K43" s="435">
        <v>11</v>
      </c>
      <c r="L43" s="435">
        <v>9</v>
      </c>
      <c r="M43" s="435">
        <v>0</v>
      </c>
      <c r="N43" s="435">
        <v>56</v>
      </c>
      <c r="O43" s="436">
        <f t="shared" si="23"/>
        <v>1705</v>
      </c>
      <c r="P43" s="436">
        <f t="shared" si="24"/>
        <v>260</v>
      </c>
      <c r="Q43" s="436">
        <f t="shared" si="25"/>
        <v>1965</v>
      </c>
      <c r="R43" s="437">
        <v>11</v>
      </c>
      <c r="S43" s="437">
        <v>0</v>
      </c>
      <c r="T43" s="436">
        <f t="shared" si="4"/>
        <v>11</v>
      </c>
    </row>
    <row r="44" spans="1:20" ht="51" hidden="1" outlineLevel="1">
      <c r="A44" s="433">
        <v>69</v>
      </c>
      <c r="B44" s="434" t="s">
        <v>2300</v>
      </c>
      <c r="C44" s="435">
        <v>1821</v>
      </c>
      <c r="D44" s="435">
        <v>71</v>
      </c>
      <c r="E44" s="435">
        <v>143</v>
      </c>
      <c r="F44" s="435">
        <v>217</v>
      </c>
      <c r="G44" s="435">
        <v>65</v>
      </c>
      <c r="H44" s="435">
        <v>1227</v>
      </c>
      <c r="I44" s="435">
        <v>461</v>
      </c>
      <c r="J44" s="435">
        <v>15</v>
      </c>
      <c r="K44" s="435">
        <v>29</v>
      </c>
      <c r="L44" s="435">
        <v>34</v>
      </c>
      <c r="M44" s="435">
        <v>10</v>
      </c>
      <c r="N44" s="435">
        <v>157</v>
      </c>
      <c r="O44" s="436">
        <f t="shared" si="23"/>
        <v>3544</v>
      </c>
      <c r="P44" s="436">
        <f t="shared" si="24"/>
        <v>706</v>
      </c>
      <c r="Q44" s="436">
        <f t="shared" si="25"/>
        <v>4250</v>
      </c>
      <c r="R44" s="437">
        <v>21</v>
      </c>
      <c r="S44" s="437">
        <v>1</v>
      </c>
      <c r="T44" s="436">
        <f t="shared" si="4"/>
        <v>22</v>
      </c>
    </row>
    <row r="45" spans="1:20" ht="33.75" customHeight="1" collapsed="1">
      <c r="A45" s="432">
        <f t="shared" si="5"/>
        <v>70</v>
      </c>
      <c r="B45" s="42" t="s">
        <v>2301</v>
      </c>
      <c r="C45" s="55">
        <v>4729</v>
      </c>
      <c r="D45" s="55">
        <v>176</v>
      </c>
      <c r="E45" s="55">
        <v>350</v>
      </c>
      <c r="F45" s="55">
        <v>380</v>
      </c>
      <c r="G45" s="61">
        <v>110</v>
      </c>
      <c r="H45" s="61">
        <v>2486</v>
      </c>
      <c r="I45" s="55">
        <v>1103</v>
      </c>
      <c r="J45" s="55">
        <v>37</v>
      </c>
      <c r="K45" s="55">
        <v>52</v>
      </c>
      <c r="L45" s="55">
        <v>65</v>
      </c>
      <c r="M45" s="61">
        <v>19</v>
      </c>
      <c r="N45" s="61">
        <v>290</v>
      </c>
      <c r="O45" s="104">
        <f t="shared" si="23"/>
        <v>8231</v>
      </c>
      <c r="P45" s="104">
        <f t="shared" si="24"/>
        <v>1566</v>
      </c>
      <c r="Q45" s="104">
        <f t="shared" si="25"/>
        <v>9797</v>
      </c>
      <c r="R45" s="50">
        <v>120</v>
      </c>
      <c r="S45" s="50">
        <v>5</v>
      </c>
      <c r="T45" s="104">
        <f t="shared" si="4"/>
        <v>125</v>
      </c>
    </row>
    <row r="46" spans="1:20" ht="71.25" customHeight="1">
      <c r="A46" s="432">
        <v>99</v>
      </c>
      <c r="B46" s="42" t="s">
        <v>2302</v>
      </c>
      <c r="C46" s="55">
        <v>32905</v>
      </c>
      <c r="D46" s="55">
        <v>1317</v>
      </c>
      <c r="E46" s="55">
        <v>2281</v>
      </c>
      <c r="F46" s="55">
        <v>3198</v>
      </c>
      <c r="G46" s="61">
        <v>942</v>
      </c>
      <c r="H46" s="61">
        <v>19675</v>
      </c>
      <c r="I46" s="55">
        <v>7906</v>
      </c>
      <c r="J46" s="55">
        <v>277</v>
      </c>
      <c r="K46" s="55">
        <v>405</v>
      </c>
      <c r="L46" s="55">
        <v>512</v>
      </c>
      <c r="M46" s="61">
        <v>132</v>
      </c>
      <c r="N46" s="61">
        <v>2075</v>
      </c>
      <c r="O46" s="104">
        <f t="shared" si="23"/>
        <v>60318</v>
      </c>
      <c r="P46" s="104">
        <f t="shared" si="24"/>
        <v>11307</v>
      </c>
      <c r="Q46" s="104">
        <f t="shared" si="25"/>
        <v>71625</v>
      </c>
      <c r="R46" s="50">
        <v>707</v>
      </c>
      <c r="S46" s="50">
        <v>12</v>
      </c>
      <c r="T46" s="104">
        <f t="shared" si="4"/>
        <v>719</v>
      </c>
    </row>
    <row r="47" spans="1:20" ht="23.25" customHeight="1">
      <c r="A47" s="100"/>
      <c r="B47" s="101" t="s">
        <v>2968</v>
      </c>
      <c r="C47" s="102">
        <f>+C46+C45+C36+C31+C22+C17+C13+C8+C7</f>
        <v>99603</v>
      </c>
      <c r="D47" s="102">
        <f t="shared" ref="D47:T47" si="26">+D46+D45+D36+D31+D22+D17+D13+D8+D7</f>
        <v>4499</v>
      </c>
      <c r="E47" s="102">
        <f t="shared" si="26"/>
        <v>7563</v>
      </c>
      <c r="F47" s="102">
        <f t="shared" si="26"/>
        <v>10414</v>
      </c>
      <c r="G47" s="102">
        <f t="shared" si="26"/>
        <v>3058</v>
      </c>
      <c r="H47" s="102">
        <f t="shared" si="26"/>
        <v>68055</v>
      </c>
      <c r="I47" s="102">
        <f t="shared" si="26"/>
        <v>18289</v>
      </c>
      <c r="J47" s="102">
        <f t="shared" si="26"/>
        <v>734</v>
      </c>
      <c r="K47" s="102">
        <f t="shared" si="26"/>
        <v>1076</v>
      </c>
      <c r="L47" s="102">
        <f t="shared" si="26"/>
        <v>1441</v>
      </c>
      <c r="M47" s="102">
        <f t="shared" si="26"/>
        <v>388</v>
      </c>
      <c r="N47" s="102">
        <f t="shared" si="26"/>
        <v>6246</v>
      </c>
      <c r="O47" s="102">
        <f t="shared" si="26"/>
        <v>193192</v>
      </c>
      <c r="P47" s="102">
        <f t="shared" si="26"/>
        <v>28174</v>
      </c>
      <c r="Q47" s="102">
        <f t="shared" si="26"/>
        <v>221366</v>
      </c>
      <c r="R47" s="102">
        <f t="shared" si="26"/>
        <v>1589</v>
      </c>
      <c r="S47" s="102">
        <f t="shared" si="26"/>
        <v>37</v>
      </c>
      <c r="T47" s="102">
        <f t="shared" si="26"/>
        <v>1626</v>
      </c>
    </row>
    <row r="48" spans="1:20" ht="14.25">
      <c r="A48" s="959" t="s">
        <v>3136</v>
      </c>
      <c r="B48" s="959"/>
      <c r="C48" s="959"/>
      <c r="D48" s="959"/>
      <c r="E48" s="959"/>
      <c r="F48" s="959"/>
      <c r="G48" s="959"/>
      <c r="H48" s="959"/>
      <c r="I48" s="959"/>
      <c r="J48" s="959"/>
      <c r="K48" s="959"/>
      <c r="L48" s="959"/>
      <c r="M48" s="959"/>
      <c r="N48" s="959"/>
      <c r="O48" s="959"/>
      <c r="P48" s="959"/>
      <c r="Q48" s="959"/>
      <c r="R48" s="959"/>
      <c r="S48" s="959"/>
      <c r="T48" s="959"/>
    </row>
    <row r="49" spans="3:20">
      <c r="C49" s="479"/>
      <c r="D49" s="479"/>
      <c r="E49" s="479"/>
      <c r="F49" s="479"/>
      <c r="G49" s="479"/>
      <c r="H49" s="479"/>
      <c r="I49" s="479"/>
      <c r="J49" s="479"/>
      <c r="K49" s="479"/>
      <c r="L49" s="479"/>
      <c r="M49" s="479"/>
      <c r="N49" s="479"/>
      <c r="O49" s="479"/>
      <c r="P49" s="479"/>
      <c r="Q49" s="479"/>
      <c r="R49" s="479"/>
      <c r="S49" s="479"/>
      <c r="T49" s="479"/>
    </row>
  </sheetData>
  <mergeCells count="10">
    <mergeCell ref="A48:T48"/>
    <mergeCell ref="A1:T1"/>
    <mergeCell ref="A4:A6"/>
    <mergeCell ref="B4:B6"/>
    <mergeCell ref="C4:Q4"/>
    <mergeCell ref="C5:H5"/>
    <mergeCell ref="I5:N5"/>
    <mergeCell ref="O5:Q5"/>
    <mergeCell ref="A2:T2"/>
    <mergeCell ref="R4:T5"/>
  </mergeCells>
  <printOptions horizontalCentered="1" verticalCentered="1"/>
  <pageMargins left="0.26" right="0.25" top="0.49" bottom="0" header="0.31496062992125984" footer="0.31496062992125984"/>
  <pageSetup paperSize="9" scale="75" orientation="landscape" r:id="rId1"/>
  <ignoredErrors>
    <ignoredError sqref="P43:P46 P37:P42 P33:P35 C36:N36 P26:Q30 P23:Q25 P18:P21 P14:Q16 P11:P12 O11:O12 O14:O16 O18:O21 O23:O25 O26:O30 O33:O35 O37:O42 O43:O46 O7:P7 O32" formulaRange="1"/>
    <ignoredError sqref="P31:Q31 P17:Q17 T17 T13 P13:Q13 P8:Q8 Q9:Q10 T8 Q22:T22 T31" formula="1"/>
    <ignoredError sqref="P9:P10 O8 O13 O17 O31 O9:O10 O22 P22 O36 Q36:T36 P36" formula="1" formulaRange="1"/>
    <ignoredError sqref="E6:M6" numberStoredAsText="1"/>
  </ignoredErrors>
</worksheet>
</file>

<file path=xl/worksheets/sheet38.xml><?xml version="1.0" encoding="utf-8"?>
<worksheet xmlns="http://schemas.openxmlformats.org/spreadsheetml/2006/main" xmlns:r="http://schemas.openxmlformats.org/officeDocument/2006/relationships">
  <dimension ref="A1:T62"/>
  <sheetViews>
    <sheetView showGridLines="0" workbookViewId="0">
      <pane xSplit="2" ySplit="6" topLeftCell="C44" activePane="bottomRight" state="frozen"/>
      <selection activeCell="A30" sqref="A30:I33"/>
      <selection pane="topRight" activeCell="A30" sqref="A30:I33"/>
      <selection pane="bottomLeft" activeCell="A30" sqref="A30:I33"/>
      <selection pane="bottomRight" activeCell="R4" sqref="R4:T6"/>
    </sheetView>
  </sheetViews>
  <sheetFormatPr defaultColWidth="9.140625" defaultRowHeight="12.75" outlineLevelRow="1"/>
  <cols>
    <col min="1" max="1" width="5.5703125" style="57" customWidth="1"/>
    <col min="2" max="2" width="44.42578125" style="57" customWidth="1"/>
    <col min="3" max="3" width="7.85546875" style="57" customWidth="1"/>
    <col min="4" max="4" width="10.140625" style="57" customWidth="1"/>
    <col min="5" max="5" width="5.42578125" style="57" bestFit="1" customWidth="1"/>
    <col min="6" max="6" width="6.42578125" style="57" bestFit="1" customWidth="1"/>
    <col min="7" max="7" width="5.42578125" style="57" bestFit="1" customWidth="1"/>
    <col min="8" max="8" width="6.42578125" style="57" bestFit="1" customWidth="1"/>
    <col min="9" max="9" width="7.85546875" style="57" customWidth="1"/>
    <col min="10" max="10" width="9.85546875" style="57" customWidth="1"/>
    <col min="11" max="12" width="5.42578125" style="57" bestFit="1" customWidth="1"/>
    <col min="13" max="13" width="4" style="57" bestFit="1" customWidth="1"/>
    <col min="14" max="14" width="5.42578125" style="57" bestFit="1" customWidth="1"/>
    <col min="15" max="15" width="7.42578125" style="57" bestFit="1" customWidth="1"/>
    <col min="16" max="16" width="6.42578125" style="57" bestFit="1" customWidth="1"/>
    <col min="17" max="17" width="7.42578125" style="57" bestFit="1" customWidth="1"/>
    <col min="18" max="18" width="6" style="57" bestFit="1" customWidth="1"/>
    <col min="19" max="19" width="6.28515625" style="57" bestFit="1" customWidth="1"/>
    <col min="20" max="20" width="6.7109375" style="57" bestFit="1" customWidth="1"/>
    <col min="21" max="16384" width="9.140625" style="57"/>
  </cols>
  <sheetData>
    <row r="1" spans="1:20" s="46" customFormat="1" ht="27" customHeight="1">
      <c r="A1" s="724" t="s">
        <v>3208</v>
      </c>
      <c r="B1" s="724"/>
      <c r="C1" s="724"/>
      <c r="D1" s="724"/>
      <c r="E1" s="724"/>
      <c r="F1" s="724"/>
      <c r="G1" s="724"/>
      <c r="H1" s="724"/>
      <c r="I1" s="724"/>
      <c r="J1" s="724"/>
      <c r="K1" s="724"/>
      <c r="L1" s="724"/>
      <c r="M1" s="724"/>
      <c r="N1" s="724"/>
      <c r="O1" s="724"/>
      <c r="P1" s="724"/>
      <c r="Q1" s="724"/>
      <c r="R1" s="724"/>
      <c r="S1" s="724"/>
      <c r="T1" s="724"/>
    </row>
    <row r="2" spans="1:20" s="46" customFormat="1">
      <c r="A2" s="973" t="s">
        <v>3062</v>
      </c>
      <c r="B2" s="973"/>
      <c r="C2" s="973"/>
      <c r="D2" s="973"/>
      <c r="E2" s="973"/>
      <c r="F2" s="973"/>
      <c r="G2" s="973"/>
      <c r="H2" s="973"/>
      <c r="I2" s="973"/>
      <c r="J2" s="973"/>
      <c r="K2" s="973"/>
      <c r="L2" s="973"/>
      <c r="M2" s="973"/>
      <c r="N2" s="973"/>
      <c r="O2" s="973"/>
      <c r="P2" s="973"/>
      <c r="Q2" s="973"/>
      <c r="R2" s="973"/>
      <c r="S2" s="973"/>
      <c r="T2" s="973"/>
    </row>
    <row r="3" spans="1:20" ht="8.25" customHeight="1"/>
    <row r="4" spans="1:20" s="41" customFormat="1" ht="44.25" customHeight="1">
      <c r="A4" s="775" t="s">
        <v>1997</v>
      </c>
      <c r="B4" s="795" t="s">
        <v>2926</v>
      </c>
      <c r="C4" s="728" t="s">
        <v>2907</v>
      </c>
      <c r="D4" s="729"/>
      <c r="E4" s="729"/>
      <c r="F4" s="729"/>
      <c r="G4" s="729"/>
      <c r="H4" s="729"/>
      <c r="I4" s="729"/>
      <c r="J4" s="729"/>
      <c r="K4" s="729"/>
      <c r="L4" s="729"/>
      <c r="M4" s="729"/>
      <c r="N4" s="729"/>
      <c r="O4" s="729"/>
      <c r="P4" s="729"/>
      <c r="Q4" s="729"/>
      <c r="R4" s="954" t="s">
        <v>3112</v>
      </c>
      <c r="S4" s="955"/>
      <c r="T4" s="955"/>
    </row>
    <row r="5" spans="1:20" s="41" customFormat="1" ht="15.75" customHeight="1">
      <c r="A5" s="776"/>
      <c r="B5" s="795"/>
      <c r="C5" s="728" t="s">
        <v>1109</v>
      </c>
      <c r="D5" s="729"/>
      <c r="E5" s="729"/>
      <c r="F5" s="729"/>
      <c r="G5" s="729"/>
      <c r="H5" s="729"/>
      <c r="I5" s="728" t="s">
        <v>1110</v>
      </c>
      <c r="J5" s="729"/>
      <c r="K5" s="729"/>
      <c r="L5" s="729"/>
      <c r="M5" s="729"/>
      <c r="N5" s="729"/>
      <c r="O5" s="728" t="s">
        <v>1111</v>
      </c>
      <c r="P5" s="729"/>
      <c r="Q5" s="799"/>
      <c r="R5" s="956"/>
      <c r="S5" s="957"/>
      <c r="T5" s="957"/>
    </row>
    <row r="6" spans="1:20" s="41" customFormat="1" ht="77.25" customHeight="1">
      <c r="A6" s="777"/>
      <c r="B6" s="795"/>
      <c r="C6" s="326" t="s">
        <v>2992</v>
      </c>
      <c r="D6" s="326" t="s">
        <v>2993</v>
      </c>
      <c r="E6" s="326" t="s">
        <v>2896</v>
      </c>
      <c r="F6" s="326" t="s">
        <v>2897</v>
      </c>
      <c r="G6" s="326" t="s">
        <v>2898</v>
      </c>
      <c r="H6" s="326" t="s">
        <v>2994</v>
      </c>
      <c r="I6" s="326" t="s">
        <v>2992</v>
      </c>
      <c r="J6" s="326" t="s">
        <v>2993</v>
      </c>
      <c r="K6" s="326" t="s">
        <v>2896</v>
      </c>
      <c r="L6" s="326" t="s">
        <v>2897</v>
      </c>
      <c r="M6" s="326" t="s">
        <v>2898</v>
      </c>
      <c r="N6" s="326" t="s">
        <v>2994</v>
      </c>
      <c r="O6" s="241" t="s">
        <v>1008</v>
      </c>
      <c r="P6" s="242" t="s">
        <v>1009</v>
      </c>
      <c r="Q6" s="239" t="s">
        <v>1010</v>
      </c>
      <c r="R6" s="637" t="s">
        <v>3216</v>
      </c>
      <c r="S6" s="637" t="s">
        <v>3217</v>
      </c>
      <c r="T6" s="638" t="s">
        <v>3218</v>
      </c>
    </row>
    <row r="7" spans="1:20" ht="25.5">
      <c r="A7" s="426" t="s">
        <v>2089</v>
      </c>
      <c r="B7" s="42" t="s">
        <v>2148</v>
      </c>
      <c r="C7" s="65">
        <v>773</v>
      </c>
      <c r="D7" s="65">
        <v>34</v>
      </c>
      <c r="E7" s="65">
        <v>52</v>
      </c>
      <c r="F7" s="65">
        <v>73</v>
      </c>
      <c r="G7" s="66">
        <v>15</v>
      </c>
      <c r="H7" s="66">
        <v>555</v>
      </c>
      <c r="I7" s="65">
        <v>160</v>
      </c>
      <c r="J7" s="65">
        <v>3</v>
      </c>
      <c r="K7" s="65">
        <v>9</v>
      </c>
      <c r="L7" s="65">
        <v>12</v>
      </c>
      <c r="M7" s="66">
        <v>1</v>
      </c>
      <c r="N7" s="66">
        <v>61</v>
      </c>
      <c r="O7" s="89">
        <f>SUM(C7:H7)</f>
        <v>1502</v>
      </c>
      <c r="P7" s="89">
        <f>SUM(I7:N7)</f>
        <v>246</v>
      </c>
      <c r="Q7" s="89">
        <f>O7+P7</f>
        <v>1748</v>
      </c>
      <c r="R7" s="37">
        <v>21</v>
      </c>
      <c r="S7" s="37">
        <v>1</v>
      </c>
      <c r="T7" s="89">
        <f>+S7+R7</f>
        <v>22</v>
      </c>
    </row>
    <row r="8" spans="1:20" ht="38.25">
      <c r="A8" s="432">
        <v>10</v>
      </c>
      <c r="B8" s="42" t="s">
        <v>2303</v>
      </c>
      <c r="C8" s="65">
        <f t="shared" ref="C8:T8" si="0">SUM(C9:C13)</f>
        <v>1761</v>
      </c>
      <c r="D8" s="65">
        <f t="shared" si="0"/>
        <v>48</v>
      </c>
      <c r="E8" s="65">
        <f t="shared" si="0"/>
        <v>83</v>
      </c>
      <c r="F8" s="65">
        <f t="shared" si="0"/>
        <v>111</v>
      </c>
      <c r="G8" s="66">
        <f t="shared" si="0"/>
        <v>39</v>
      </c>
      <c r="H8" s="66">
        <f t="shared" si="0"/>
        <v>810</v>
      </c>
      <c r="I8" s="65">
        <f t="shared" si="0"/>
        <v>162</v>
      </c>
      <c r="J8" s="65">
        <f t="shared" si="0"/>
        <v>8</v>
      </c>
      <c r="K8" s="65">
        <f t="shared" si="0"/>
        <v>8</v>
      </c>
      <c r="L8" s="65">
        <f t="shared" si="0"/>
        <v>14</v>
      </c>
      <c r="M8" s="66">
        <f t="shared" si="0"/>
        <v>2</v>
      </c>
      <c r="N8" s="66">
        <f t="shared" si="0"/>
        <v>24</v>
      </c>
      <c r="O8" s="89">
        <f t="shared" si="0"/>
        <v>2852</v>
      </c>
      <c r="P8" s="89">
        <f t="shared" si="0"/>
        <v>218</v>
      </c>
      <c r="Q8" s="89">
        <f t="shared" si="0"/>
        <v>3070</v>
      </c>
      <c r="R8" s="37">
        <f t="shared" si="0"/>
        <v>83</v>
      </c>
      <c r="S8" s="37">
        <f t="shared" si="0"/>
        <v>5</v>
      </c>
      <c r="T8" s="89">
        <f t="shared" si="0"/>
        <v>88</v>
      </c>
    </row>
    <row r="9" spans="1:20" ht="51" hidden="1" outlineLevel="1">
      <c r="A9" s="438">
        <f>+A8+1</f>
        <v>11</v>
      </c>
      <c r="B9" s="439" t="s">
        <v>2304</v>
      </c>
      <c r="C9" s="440">
        <v>480</v>
      </c>
      <c r="D9" s="440">
        <v>12</v>
      </c>
      <c r="E9" s="440">
        <v>15</v>
      </c>
      <c r="F9" s="440">
        <v>27</v>
      </c>
      <c r="G9" s="440">
        <v>9</v>
      </c>
      <c r="H9" s="440">
        <v>212</v>
      </c>
      <c r="I9" s="440">
        <v>38</v>
      </c>
      <c r="J9" s="440">
        <v>3</v>
      </c>
      <c r="K9" s="440">
        <v>2</v>
      </c>
      <c r="L9" s="440">
        <v>8</v>
      </c>
      <c r="M9" s="440">
        <v>0</v>
      </c>
      <c r="N9" s="440">
        <v>4</v>
      </c>
      <c r="O9" s="441">
        <f t="shared" ref="O9:O13" si="1">SUM(C9:H9)</f>
        <v>755</v>
      </c>
      <c r="P9" s="441">
        <f t="shared" ref="P9:P13" si="2">SUM(I9:N9)</f>
        <v>55</v>
      </c>
      <c r="Q9" s="441">
        <f t="shared" ref="Q9:Q13" si="3">O9+P9</f>
        <v>810</v>
      </c>
      <c r="R9" s="442">
        <v>15</v>
      </c>
      <c r="S9" s="442">
        <v>0</v>
      </c>
      <c r="T9" s="441">
        <f t="shared" ref="T9:T58" si="4">+S9+R9</f>
        <v>15</v>
      </c>
    </row>
    <row r="10" spans="1:20" ht="25.5" hidden="1" outlineLevel="1">
      <c r="A10" s="438">
        <f t="shared" ref="A10:A56" si="5">+A9+1</f>
        <v>12</v>
      </c>
      <c r="B10" s="439" t="s">
        <v>2305</v>
      </c>
      <c r="C10" s="440">
        <v>522</v>
      </c>
      <c r="D10" s="440">
        <v>17</v>
      </c>
      <c r="E10" s="440">
        <v>20</v>
      </c>
      <c r="F10" s="440">
        <v>36</v>
      </c>
      <c r="G10" s="440">
        <v>16</v>
      </c>
      <c r="H10" s="440">
        <v>194</v>
      </c>
      <c r="I10" s="440">
        <v>53</v>
      </c>
      <c r="J10" s="440">
        <v>2</v>
      </c>
      <c r="K10" s="440">
        <v>2</v>
      </c>
      <c r="L10" s="440">
        <v>1</v>
      </c>
      <c r="M10" s="440">
        <v>1</v>
      </c>
      <c r="N10" s="440">
        <v>3</v>
      </c>
      <c r="O10" s="441">
        <f t="shared" si="1"/>
        <v>805</v>
      </c>
      <c r="P10" s="441">
        <f t="shared" si="2"/>
        <v>62</v>
      </c>
      <c r="Q10" s="441">
        <f t="shared" si="3"/>
        <v>867</v>
      </c>
      <c r="R10" s="442">
        <v>48</v>
      </c>
      <c r="S10" s="442">
        <v>0</v>
      </c>
      <c r="T10" s="441">
        <f t="shared" si="4"/>
        <v>48</v>
      </c>
    </row>
    <row r="11" spans="1:20" ht="25.5" hidden="1" outlineLevel="1">
      <c r="A11" s="438">
        <f t="shared" si="5"/>
        <v>13</v>
      </c>
      <c r="B11" s="439" t="s">
        <v>2306</v>
      </c>
      <c r="C11" s="440">
        <v>223</v>
      </c>
      <c r="D11" s="440">
        <v>6</v>
      </c>
      <c r="E11" s="440">
        <v>13</v>
      </c>
      <c r="F11" s="440">
        <v>15</v>
      </c>
      <c r="G11" s="440">
        <v>3</v>
      </c>
      <c r="H11" s="440">
        <v>165</v>
      </c>
      <c r="I11" s="440">
        <v>21</v>
      </c>
      <c r="J11" s="440">
        <v>0</v>
      </c>
      <c r="K11" s="440">
        <v>1</v>
      </c>
      <c r="L11" s="440">
        <v>1</v>
      </c>
      <c r="M11" s="440">
        <v>0</v>
      </c>
      <c r="N11" s="440">
        <v>4</v>
      </c>
      <c r="O11" s="441">
        <f t="shared" si="1"/>
        <v>425</v>
      </c>
      <c r="P11" s="441">
        <f t="shared" si="2"/>
        <v>27</v>
      </c>
      <c r="Q11" s="441">
        <f t="shared" si="3"/>
        <v>452</v>
      </c>
      <c r="R11" s="442">
        <v>8</v>
      </c>
      <c r="S11" s="442">
        <v>4</v>
      </c>
      <c r="T11" s="441">
        <f t="shared" si="4"/>
        <v>12</v>
      </c>
    </row>
    <row r="12" spans="1:20" ht="25.5" hidden="1" outlineLevel="1">
      <c r="A12" s="438">
        <f t="shared" si="5"/>
        <v>14</v>
      </c>
      <c r="B12" s="439" t="s">
        <v>2307</v>
      </c>
      <c r="C12" s="440">
        <v>376</v>
      </c>
      <c r="D12" s="440">
        <v>10</v>
      </c>
      <c r="E12" s="440">
        <v>28</v>
      </c>
      <c r="F12" s="440">
        <v>19</v>
      </c>
      <c r="G12" s="440">
        <v>6</v>
      </c>
      <c r="H12" s="440">
        <v>182</v>
      </c>
      <c r="I12" s="440">
        <v>33</v>
      </c>
      <c r="J12" s="440">
        <v>0</v>
      </c>
      <c r="K12" s="440">
        <v>2</v>
      </c>
      <c r="L12" s="440">
        <v>2</v>
      </c>
      <c r="M12" s="440">
        <v>1</v>
      </c>
      <c r="N12" s="440">
        <v>8</v>
      </c>
      <c r="O12" s="441">
        <f t="shared" si="1"/>
        <v>621</v>
      </c>
      <c r="P12" s="441">
        <f t="shared" si="2"/>
        <v>46</v>
      </c>
      <c r="Q12" s="441">
        <f t="shared" si="3"/>
        <v>667</v>
      </c>
      <c r="R12" s="442">
        <v>4</v>
      </c>
      <c r="S12" s="442">
        <v>1</v>
      </c>
      <c r="T12" s="441">
        <f t="shared" si="4"/>
        <v>5</v>
      </c>
    </row>
    <row r="13" spans="1:20" ht="25.5" hidden="1" outlineLevel="1">
      <c r="A13" s="438">
        <v>19</v>
      </c>
      <c r="B13" s="439" t="s">
        <v>2308</v>
      </c>
      <c r="C13" s="440">
        <v>160</v>
      </c>
      <c r="D13" s="440">
        <v>3</v>
      </c>
      <c r="E13" s="440">
        <v>7</v>
      </c>
      <c r="F13" s="440">
        <v>14</v>
      </c>
      <c r="G13" s="440">
        <v>5</v>
      </c>
      <c r="H13" s="440">
        <v>57</v>
      </c>
      <c r="I13" s="440">
        <v>17</v>
      </c>
      <c r="J13" s="440">
        <v>3</v>
      </c>
      <c r="K13" s="440">
        <v>1</v>
      </c>
      <c r="L13" s="440">
        <v>2</v>
      </c>
      <c r="M13" s="440">
        <v>0</v>
      </c>
      <c r="N13" s="440">
        <v>5</v>
      </c>
      <c r="O13" s="441">
        <f t="shared" si="1"/>
        <v>246</v>
      </c>
      <c r="P13" s="441">
        <f t="shared" si="2"/>
        <v>28</v>
      </c>
      <c r="Q13" s="441">
        <f t="shared" si="3"/>
        <v>274</v>
      </c>
      <c r="R13" s="442">
        <v>8</v>
      </c>
      <c r="S13" s="442">
        <v>0</v>
      </c>
      <c r="T13" s="441">
        <f t="shared" si="4"/>
        <v>8</v>
      </c>
    </row>
    <row r="14" spans="1:20" ht="51" collapsed="1">
      <c r="A14" s="432">
        <f t="shared" si="5"/>
        <v>20</v>
      </c>
      <c r="B14" s="42" t="s">
        <v>2309</v>
      </c>
      <c r="C14" s="65">
        <f t="shared" ref="C14:T14" si="6">SUM(C15:C19)</f>
        <v>4600</v>
      </c>
      <c r="D14" s="65">
        <f t="shared" si="6"/>
        <v>204</v>
      </c>
      <c r="E14" s="65">
        <f t="shared" si="6"/>
        <v>328</v>
      </c>
      <c r="F14" s="65">
        <f t="shared" si="6"/>
        <v>465</v>
      </c>
      <c r="G14" s="66">
        <f t="shared" si="6"/>
        <v>150</v>
      </c>
      <c r="H14" s="66">
        <f t="shared" si="6"/>
        <v>2941</v>
      </c>
      <c r="I14" s="65">
        <f t="shared" si="6"/>
        <v>826</v>
      </c>
      <c r="J14" s="65">
        <f t="shared" si="6"/>
        <v>36</v>
      </c>
      <c r="K14" s="65">
        <f t="shared" si="6"/>
        <v>35</v>
      </c>
      <c r="L14" s="65">
        <f t="shared" si="6"/>
        <v>50</v>
      </c>
      <c r="M14" s="66">
        <f t="shared" si="6"/>
        <v>12</v>
      </c>
      <c r="N14" s="66">
        <f t="shared" si="6"/>
        <v>228</v>
      </c>
      <c r="O14" s="89">
        <f t="shared" si="6"/>
        <v>8688</v>
      </c>
      <c r="P14" s="89">
        <f t="shared" si="6"/>
        <v>1187</v>
      </c>
      <c r="Q14" s="89">
        <f t="shared" si="6"/>
        <v>9875</v>
      </c>
      <c r="R14" s="37">
        <f t="shared" si="6"/>
        <v>78</v>
      </c>
      <c r="S14" s="37">
        <f t="shared" si="6"/>
        <v>2</v>
      </c>
      <c r="T14" s="89">
        <f t="shared" si="6"/>
        <v>80</v>
      </c>
    </row>
    <row r="15" spans="1:20" ht="25.5" hidden="1" outlineLevel="1">
      <c r="A15" s="438">
        <f t="shared" si="5"/>
        <v>21</v>
      </c>
      <c r="B15" s="439" t="s">
        <v>2310</v>
      </c>
      <c r="C15" s="440">
        <v>2501</v>
      </c>
      <c r="D15" s="440">
        <v>91</v>
      </c>
      <c r="E15" s="440">
        <v>182</v>
      </c>
      <c r="F15" s="440">
        <v>261</v>
      </c>
      <c r="G15" s="440">
        <v>90</v>
      </c>
      <c r="H15" s="440">
        <v>1973</v>
      </c>
      <c r="I15" s="440">
        <v>276</v>
      </c>
      <c r="J15" s="440">
        <v>12</v>
      </c>
      <c r="K15" s="440">
        <v>13</v>
      </c>
      <c r="L15" s="440">
        <v>26</v>
      </c>
      <c r="M15" s="440">
        <v>6</v>
      </c>
      <c r="N15" s="440">
        <v>109</v>
      </c>
      <c r="O15" s="441">
        <f t="shared" ref="O15:O19" si="7">SUM(C15:H15)</f>
        <v>5098</v>
      </c>
      <c r="P15" s="441">
        <f t="shared" ref="P15:P19" si="8">SUM(I15:N15)</f>
        <v>442</v>
      </c>
      <c r="Q15" s="441">
        <f t="shared" ref="Q15:Q19" si="9">O15+P15</f>
        <v>5540</v>
      </c>
      <c r="R15" s="442">
        <v>44</v>
      </c>
      <c r="S15" s="442">
        <v>0</v>
      </c>
      <c r="T15" s="441">
        <f t="shared" si="4"/>
        <v>44</v>
      </c>
    </row>
    <row r="16" spans="1:20" ht="51" hidden="1" outlineLevel="1">
      <c r="A16" s="438">
        <f t="shared" si="5"/>
        <v>22</v>
      </c>
      <c r="B16" s="439" t="s">
        <v>2311</v>
      </c>
      <c r="C16" s="440">
        <v>1132</v>
      </c>
      <c r="D16" s="440">
        <v>75</v>
      </c>
      <c r="E16" s="440">
        <v>90</v>
      </c>
      <c r="F16" s="440">
        <v>125</v>
      </c>
      <c r="G16" s="440">
        <v>35</v>
      </c>
      <c r="H16" s="440">
        <v>570</v>
      </c>
      <c r="I16" s="440">
        <v>369</v>
      </c>
      <c r="J16" s="440">
        <v>19</v>
      </c>
      <c r="K16" s="440">
        <v>16</v>
      </c>
      <c r="L16" s="440">
        <v>18</v>
      </c>
      <c r="M16" s="440">
        <v>5</v>
      </c>
      <c r="N16" s="440">
        <v>94</v>
      </c>
      <c r="O16" s="441">
        <f t="shared" si="7"/>
        <v>2027</v>
      </c>
      <c r="P16" s="441">
        <f t="shared" si="8"/>
        <v>521</v>
      </c>
      <c r="Q16" s="441">
        <f t="shared" si="9"/>
        <v>2548</v>
      </c>
      <c r="R16" s="442">
        <v>22</v>
      </c>
      <c r="S16" s="442">
        <v>1</v>
      </c>
      <c r="T16" s="441">
        <f t="shared" si="4"/>
        <v>23</v>
      </c>
    </row>
    <row r="17" spans="1:20" ht="51" hidden="1" outlineLevel="1">
      <c r="A17" s="438">
        <f t="shared" si="5"/>
        <v>23</v>
      </c>
      <c r="B17" s="439" t="s">
        <v>2312</v>
      </c>
      <c r="C17" s="440">
        <v>291</v>
      </c>
      <c r="D17" s="440">
        <v>8</v>
      </c>
      <c r="E17" s="440">
        <v>14</v>
      </c>
      <c r="F17" s="440">
        <v>11</v>
      </c>
      <c r="G17" s="440">
        <v>5</v>
      </c>
      <c r="H17" s="440">
        <v>85</v>
      </c>
      <c r="I17" s="440">
        <v>93</v>
      </c>
      <c r="J17" s="440">
        <v>5</v>
      </c>
      <c r="K17" s="440">
        <v>2</v>
      </c>
      <c r="L17" s="440">
        <v>0</v>
      </c>
      <c r="M17" s="440">
        <v>0</v>
      </c>
      <c r="N17" s="440">
        <v>2</v>
      </c>
      <c r="O17" s="441">
        <f t="shared" si="7"/>
        <v>414</v>
      </c>
      <c r="P17" s="441">
        <f t="shared" si="8"/>
        <v>102</v>
      </c>
      <c r="Q17" s="441">
        <f t="shared" si="9"/>
        <v>516</v>
      </c>
      <c r="R17" s="442">
        <v>3</v>
      </c>
      <c r="S17" s="442">
        <v>0</v>
      </c>
      <c r="T17" s="441">
        <f t="shared" si="4"/>
        <v>3</v>
      </c>
    </row>
    <row r="18" spans="1:20" ht="51" hidden="1" outlineLevel="1">
      <c r="A18" s="438">
        <f t="shared" si="5"/>
        <v>24</v>
      </c>
      <c r="B18" s="439" t="s">
        <v>2313</v>
      </c>
      <c r="C18" s="440">
        <v>133</v>
      </c>
      <c r="D18" s="440">
        <v>13</v>
      </c>
      <c r="E18" s="440">
        <v>6</v>
      </c>
      <c r="F18" s="440">
        <v>12</v>
      </c>
      <c r="G18" s="440">
        <v>5</v>
      </c>
      <c r="H18" s="440">
        <v>30</v>
      </c>
      <c r="I18" s="440">
        <v>11</v>
      </c>
      <c r="J18" s="440">
        <v>0</v>
      </c>
      <c r="K18" s="440">
        <v>1</v>
      </c>
      <c r="L18" s="440">
        <v>1</v>
      </c>
      <c r="M18" s="440">
        <v>0</v>
      </c>
      <c r="N18" s="440">
        <v>0</v>
      </c>
      <c r="O18" s="441">
        <f t="shared" si="7"/>
        <v>199</v>
      </c>
      <c r="P18" s="441">
        <f t="shared" si="8"/>
        <v>13</v>
      </c>
      <c r="Q18" s="441">
        <f t="shared" si="9"/>
        <v>212</v>
      </c>
      <c r="R18" s="442">
        <v>0</v>
      </c>
      <c r="S18" s="442">
        <v>0</v>
      </c>
      <c r="T18" s="441">
        <f t="shared" si="4"/>
        <v>0</v>
      </c>
    </row>
    <row r="19" spans="1:20" ht="25.5" hidden="1" outlineLevel="1">
      <c r="A19" s="438">
        <v>29</v>
      </c>
      <c r="B19" s="439" t="s">
        <v>2314</v>
      </c>
      <c r="C19" s="440">
        <v>543</v>
      </c>
      <c r="D19" s="440">
        <v>17</v>
      </c>
      <c r="E19" s="440">
        <v>36</v>
      </c>
      <c r="F19" s="440">
        <v>56</v>
      </c>
      <c r="G19" s="440">
        <v>15</v>
      </c>
      <c r="H19" s="440">
        <v>283</v>
      </c>
      <c r="I19" s="440">
        <v>77</v>
      </c>
      <c r="J19" s="440">
        <v>0</v>
      </c>
      <c r="K19" s="440">
        <v>3</v>
      </c>
      <c r="L19" s="440">
        <v>5</v>
      </c>
      <c r="M19" s="440">
        <v>1</v>
      </c>
      <c r="N19" s="440">
        <v>23</v>
      </c>
      <c r="O19" s="441">
        <f t="shared" si="7"/>
        <v>950</v>
      </c>
      <c r="P19" s="441">
        <f t="shared" si="8"/>
        <v>109</v>
      </c>
      <c r="Q19" s="441">
        <f t="shared" si="9"/>
        <v>1059</v>
      </c>
      <c r="R19" s="442">
        <v>9</v>
      </c>
      <c r="S19" s="442">
        <v>1</v>
      </c>
      <c r="T19" s="441">
        <f t="shared" si="4"/>
        <v>10</v>
      </c>
    </row>
    <row r="20" spans="1:20" ht="51" collapsed="1">
      <c r="A20" s="432">
        <f t="shared" si="5"/>
        <v>30</v>
      </c>
      <c r="B20" s="42" t="s">
        <v>2315</v>
      </c>
      <c r="C20" s="65">
        <f t="shared" ref="C20:T20" si="10">SUM(C21:C26)</f>
        <v>8848</v>
      </c>
      <c r="D20" s="65">
        <f t="shared" si="10"/>
        <v>465</v>
      </c>
      <c r="E20" s="65">
        <f t="shared" si="10"/>
        <v>757</v>
      </c>
      <c r="F20" s="65">
        <f t="shared" si="10"/>
        <v>1069</v>
      </c>
      <c r="G20" s="66">
        <f t="shared" si="10"/>
        <v>305</v>
      </c>
      <c r="H20" s="66">
        <f t="shared" si="10"/>
        <v>7127</v>
      </c>
      <c r="I20" s="65">
        <f t="shared" si="10"/>
        <v>864</v>
      </c>
      <c r="J20" s="65">
        <f t="shared" si="10"/>
        <v>30</v>
      </c>
      <c r="K20" s="65">
        <f t="shared" si="10"/>
        <v>53</v>
      </c>
      <c r="L20" s="65">
        <f t="shared" si="10"/>
        <v>82</v>
      </c>
      <c r="M20" s="66">
        <f t="shared" si="10"/>
        <v>25</v>
      </c>
      <c r="N20" s="66">
        <f t="shared" si="10"/>
        <v>306</v>
      </c>
      <c r="O20" s="89">
        <f t="shared" si="10"/>
        <v>18571</v>
      </c>
      <c r="P20" s="89">
        <f t="shared" si="10"/>
        <v>1360</v>
      </c>
      <c r="Q20" s="89">
        <f t="shared" si="10"/>
        <v>19931</v>
      </c>
      <c r="R20" s="37">
        <f t="shared" si="10"/>
        <v>138</v>
      </c>
      <c r="S20" s="37">
        <f t="shared" si="10"/>
        <v>1</v>
      </c>
      <c r="T20" s="89">
        <f t="shared" si="10"/>
        <v>139</v>
      </c>
    </row>
    <row r="21" spans="1:20" ht="25.5" hidden="1" outlineLevel="1">
      <c r="A21" s="438">
        <f t="shared" si="5"/>
        <v>31</v>
      </c>
      <c r="B21" s="439" t="s">
        <v>2316</v>
      </c>
      <c r="C21" s="440">
        <v>491</v>
      </c>
      <c r="D21" s="440">
        <v>18</v>
      </c>
      <c r="E21" s="440">
        <v>45</v>
      </c>
      <c r="F21" s="440">
        <v>57</v>
      </c>
      <c r="G21" s="440">
        <v>20</v>
      </c>
      <c r="H21" s="440">
        <v>402</v>
      </c>
      <c r="I21" s="440">
        <v>54</v>
      </c>
      <c r="J21" s="440">
        <v>0</v>
      </c>
      <c r="K21" s="440">
        <v>0</v>
      </c>
      <c r="L21" s="440">
        <v>10</v>
      </c>
      <c r="M21" s="440">
        <v>2</v>
      </c>
      <c r="N21" s="440">
        <v>13</v>
      </c>
      <c r="O21" s="441">
        <f t="shared" ref="O21:O26" si="11">SUM(C21:H21)</f>
        <v>1033</v>
      </c>
      <c r="P21" s="441">
        <f t="shared" ref="P21:P26" si="12">SUM(I21:N21)</f>
        <v>79</v>
      </c>
      <c r="Q21" s="441">
        <f t="shared" ref="Q21:Q26" si="13">O21+P21</f>
        <v>1112</v>
      </c>
      <c r="R21" s="442">
        <v>7</v>
      </c>
      <c r="S21" s="442">
        <v>0</v>
      </c>
      <c r="T21" s="441">
        <f t="shared" si="4"/>
        <v>7</v>
      </c>
    </row>
    <row r="22" spans="1:20" ht="51" hidden="1" outlineLevel="1">
      <c r="A22" s="438">
        <f t="shared" si="5"/>
        <v>32</v>
      </c>
      <c r="B22" s="439" t="s">
        <v>2317</v>
      </c>
      <c r="C22" s="440">
        <v>1834</v>
      </c>
      <c r="D22" s="440">
        <v>77</v>
      </c>
      <c r="E22" s="440">
        <v>137</v>
      </c>
      <c r="F22" s="440">
        <v>193</v>
      </c>
      <c r="G22" s="440">
        <v>51</v>
      </c>
      <c r="H22" s="440">
        <v>1025</v>
      </c>
      <c r="I22" s="440">
        <v>206</v>
      </c>
      <c r="J22" s="440">
        <v>5</v>
      </c>
      <c r="K22" s="440">
        <v>11</v>
      </c>
      <c r="L22" s="440">
        <v>17</v>
      </c>
      <c r="M22" s="440">
        <v>3</v>
      </c>
      <c r="N22" s="440">
        <v>70</v>
      </c>
      <c r="O22" s="441">
        <f t="shared" si="11"/>
        <v>3317</v>
      </c>
      <c r="P22" s="441">
        <f t="shared" si="12"/>
        <v>312</v>
      </c>
      <c r="Q22" s="441">
        <f t="shared" si="13"/>
        <v>3629</v>
      </c>
      <c r="R22" s="442">
        <v>11</v>
      </c>
      <c r="S22" s="442">
        <v>0</v>
      </c>
      <c r="T22" s="441">
        <f t="shared" si="4"/>
        <v>11</v>
      </c>
    </row>
    <row r="23" spans="1:20" ht="51" hidden="1" outlineLevel="1">
      <c r="A23" s="438">
        <f t="shared" si="5"/>
        <v>33</v>
      </c>
      <c r="B23" s="439" t="s">
        <v>2318</v>
      </c>
      <c r="C23" s="440">
        <v>3483</v>
      </c>
      <c r="D23" s="440">
        <v>205</v>
      </c>
      <c r="E23" s="440">
        <v>325</v>
      </c>
      <c r="F23" s="440">
        <v>449</v>
      </c>
      <c r="G23" s="440">
        <v>139</v>
      </c>
      <c r="H23" s="440">
        <v>3125</v>
      </c>
      <c r="I23" s="440">
        <v>348</v>
      </c>
      <c r="J23" s="440">
        <v>15</v>
      </c>
      <c r="K23" s="440">
        <v>24</v>
      </c>
      <c r="L23" s="440">
        <v>30</v>
      </c>
      <c r="M23" s="440">
        <v>11</v>
      </c>
      <c r="N23" s="440">
        <v>122</v>
      </c>
      <c r="O23" s="441">
        <f t="shared" si="11"/>
        <v>7726</v>
      </c>
      <c r="P23" s="441">
        <f t="shared" si="12"/>
        <v>550</v>
      </c>
      <c r="Q23" s="441">
        <f t="shared" si="13"/>
        <v>8276</v>
      </c>
      <c r="R23" s="442">
        <v>52</v>
      </c>
      <c r="S23" s="442">
        <v>0</v>
      </c>
      <c r="T23" s="441">
        <f t="shared" si="4"/>
        <v>52</v>
      </c>
    </row>
    <row r="24" spans="1:20" ht="51" hidden="1" outlineLevel="1">
      <c r="A24" s="438">
        <f t="shared" si="5"/>
        <v>34</v>
      </c>
      <c r="B24" s="439" t="s">
        <v>2319</v>
      </c>
      <c r="C24" s="440">
        <v>302</v>
      </c>
      <c r="D24" s="440">
        <v>18</v>
      </c>
      <c r="E24" s="440">
        <v>15</v>
      </c>
      <c r="F24" s="440">
        <v>18</v>
      </c>
      <c r="G24" s="440">
        <v>6</v>
      </c>
      <c r="H24" s="440">
        <v>222</v>
      </c>
      <c r="I24" s="440">
        <v>18</v>
      </c>
      <c r="J24" s="440">
        <v>2</v>
      </c>
      <c r="K24" s="440">
        <v>0</v>
      </c>
      <c r="L24" s="440">
        <v>1</v>
      </c>
      <c r="M24" s="440">
        <v>1</v>
      </c>
      <c r="N24" s="440">
        <v>9</v>
      </c>
      <c r="O24" s="441">
        <f t="shared" si="11"/>
        <v>581</v>
      </c>
      <c r="P24" s="441">
        <f t="shared" si="12"/>
        <v>31</v>
      </c>
      <c r="Q24" s="441">
        <f t="shared" si="13"/>
        <v>612</v>
      </c>
      <c r="R24" s="442">
        <v>20</v>
      </c>
      <c r="S24" s="442">
        <v>0</v>
      </c>
      <c r="T24" s="441">
        <f t="shared" si="4"/>
        <v>20</v>
      </c>
    </row>
    <row r="25" spans="1:20" ht="25.5" hidden="1" outlineLevel="1">
      <c r="A25" s="438">
        <f t="shared" si="5"/>
        <v>35</v>
      </c>
      <c r="B25" s="439" t="s">
        <v>2320</v>
      </c>
      <c r="C25" s="440">
        <v>1944</v>
      </c>
      <c r="D25" s="440">
        <v>99</v>
      </c>
      <c r="E25" s="440">
        <v>159</v>
      </c>
      <c r="F25" s="440">
        <v>265</v>
      </c>
      <c r="G25" s="440">
        <v>61</v>
      </c>
      <c r="H25" s="440">
        <v>1769</v>
      </c>
      <c r="I25" s="440">
        <v>165</v>
      </c>
      <c r="J25" s="440">
        <v>4</v>
      </c>
      <c r="K25" s="440">
        <v>12</v>
      </c>
      <c r="L25" s="440">
        <v>18</v>
      </c>
      <c r="M25" s="440">
        <v>6</v>
      </c>
      <c r="N25" s="440">
        <v>71</v>
      </c>
      <c r="O25" s="441">
        <f t="shared" si="11"/>
        <v>4297</v>
      </c>
      <c r="P25" s="441">
        <f t="shared" si="12"/>
        <v>276</v>
      </c>
      <c r="Q25" s="441">
        <f t="shared" si="13"/>
        <v>4573</v>
      </c>
      <c r="R25" s="442">
        <v>32</v>
      </c>
      <c r="S25" s="442">
        <v>0</v>
      </c>
      <c r="T25" s="441">
        <f t="shared" si="4"/>
        <v>32</v>
      </c>
    </row>
    <row r="26" spans="1:20" ht="25.5" hidden="1" outlineLevel="1">
      <c r="A26" s="438">
        <v>39</v>
      </c>
      <c r="B26" s="439" t="s">
        <v>2321</v>
      </c>
      <c r="C26" s="440">
        <v>794</v>
      </c>
      <c r="D26" s="440">
        <v>48</v>
      </c>
      <c r="E26" s="440">
        <v>76</v>
      </c>
      <c r="F26" s="440">
        <v>87</v>
      </c>
      <c r="G26" s="440">
        <v>28</v>
      </c>
      <c r="H26" s="440">
        <v>584</v>
      </c>
      <c r="I26" s="440">
        <v>73</v>
      </c>
      <c r="J26" s="440">
        <v>4</v>
      </c>
      <c r="K26" s="440">
        <v>6</v>
      </c>
      <c r="L26" s="440">
        <v>6</v>
      </c>
      <c r="M26" s="440">
        <v>2</v>
      </c>
      <c r="N26" s="440">
        <v>21</v>
      </c>
      <c r="O26" s="441">
        <f t="shared" si="11"/>
        <v>1617</v>
      </c>
      <c r="P26" s="441">
        <f t="shared" si="12"/>
        <v>112</v>
      </c>
      <c r="Q26" s="441">
        <f t="shared" si="13"/>
        <v>1729</v>
      </c>
      <c r="R26" s="442">
        <v>16</v>
      </c>
      <c r="S26" s="442">
        <v>1</v>
      </c>
      <c r="T26" s="441">
        <f t="shared" si="4"/>
        <v>17</v>
      </c>
    </row>
    <row r="27" spans="1:20" ht="76.5" collapsed="1">
      <c r="A27" s="432">
        <f t="shared" si="5"/>
        <v>40</v>
      </c>
      <c r="B27" s="42" t="s">
        <v>2322</v>
      </c>
      <c r="C27" s="65">
        <f t="shared" ref="C27:T27" si="14">SUM(C28:C33)</f>
        <v>15550</v>
      </c>
      <c r="D27" s="65">
        <f t="shared" si="14"/>
        <v>748</v>
      </c>
      <c r="E27" s="65">
        <f t="shared" si="14"/>
        <v>1229</v>
      </c>
      <c r="F27" s="65">
        <f t="shared" si="14"/>
        <v>1607</v>
      </c>
      <c r="G27" s="66">
        <f t="shared" si="14"/>
        <v>496</v>
      </c>
      <c r="H27" s="66">
        <f t="shared" si="14"/>
        <v>12162</v>
      </c>
      <c r="I27" s="65">
        <f t="shared" si="14"/>
        <v>1964</v>
      </c>
      <c r="J27" s="65">
        <f t="shared" si="14"/>
        <v>91</v>
      </c>
      <c r="K27" s="65">
        <f t="shared" si="14"/>
        <v>129</v>
      </c>
      <c r="L27" s="65">
        <f t="shared" si="14"/>
        <v>191</v>
      </c>
      <c r="M27" s="66">
        <f t="shared" si="14"/>
        <v>56</v>
      </c>
      <c r="N27" s="66">
        <f t="shared" si="14"/>
        <v>875</v>
      </c>
      <c r="O27" s="89">
        <f t="shared" si="14"/>
        <v>31792</v>
      </c>
      <c r="P27" s="89">
        <f t="shared" si="14"/>
        <v>3306</v>
      </c>
      <c r="Q27" s="89">
        <f t="shared" si="14"/>
        <v>35098</v>
      </c>
      <c r="R27" s="37">
        <f t="shared" si="14"/>
        <v>139</v>
      </c>
      <c r="S27" s="37">
        <f t="shared" si="14"/>
        <v>3</v>
      </c>
      <c r="T27" s="89">
        <f t="shared" si="14"/>
        <v>142</v>
      </c>
    </row>
    <row r="28" spans="1:20" ht="63.75" hidden="1" outlineLevel="1">
      <c r="A28" s="438">
        <f t="shared" si="5"/>
        <v>41</v>
      </c>
      <c r="B28" s="439" t="s">
        <v>2323</v>
      </c>
      <c r="C28" s="440">
        <v>2093</v>
      </c>
      <c r="D28" s="440">
        <v>90</v>
      </c>
      <c r="E28" s="440">
        <v>141</v>
      </c>
      <c r="F28" s="440">
        <v>229</v>
      </c>
      <c r="G28" s="440">
        <v>56</v>
      </c>
      <c r="H28" s="440">
        <v>2481</v>
      </c>
      <c r="I28" s="440">
        <v>314</v>
      </c>
      <c r="J28" s="440">
        <v>16</v>
      </c>
      <c r="K28" s="440">
        <v>26</v>
      </c>
      <c r="L28" s="440">
        <v>43</v>
      </c>
      <c r="M28" s="440">
        <v>14</v>
      </c>
      <c r="N28" s="440">
        <v>240</v>
      </c>
      <c r="O28" s="441">
        <f t="shared" ref="O28:O33" si="15">SUM(C28:H28)</f>
        <v>5090</v>
      </c>
      <c r="P28" s="441">
        <f t="shared" ref="P28:P33" si="16">SUM(I28:N28)</f>
        <v>653</v>
      </c>
      <c r="Q28" s="441">
        <f t="shared" ref="Q28:Q33" si="17">O28+P28</f>
        <v>5743</v>
      </c>
      <c r="R28" s="442">
        <v>22</v>
      </c>
      <c r="S28" s="442">
        <v>0</v>
      </c>
      <c r="T28" s="441">
        <f t="shared" si="4"/>
        <v>22</v>
      </c>
    </row>
    <row r="29" spans="1:20" ht="51" hidden="1" outlineLevel="1">
      <c r="A29" s="438">
        <f t="shared" si="5"/>
        <v>42</v>
      </c>
      <c r="B29" s="439" t="s">
        <v>2324</v>
      </c>
      <c r="C29" s="440">
        <v>3799</v>
      </c>
      <c r="D29" s="440">
        <v>118</v>
      </c>
      <c r="E29" s="440">
        <v>190</v>
      </c>
      <c r="F29" s="440">
        <v>231</v>
      </c>
      <c r="G29" s="440">
        <v>68</v>
      </c>
      <c r="H29" s="440">
        <v>1797</v>
      </c>
      <c r="I29" s="440">
        <v>464</v>
      </c>
      <c r="J29" s="440">
        <v>8</v>
      </c>
      <c r="K29" s="440">
        <v>19</v>
      </c>
      <c r="L29" s="440">
        <v>23</v>
      </c>
      <c r="M29" s="440">
        <v>5</v>
      </c>
      <c r="N29" s="440">
        <v>110</v>
      </c>
      <c r="O29" s="441">
        <f t="shared" si="15"/>
        <v>6203</v>
      </c>
      <c r="P29" s="441">
        <f t="shared" si="16"/>
        <v>629</v>
      </c>
      <c r="Q29" s="441">
        <f t="shared" si="17"/>
        <v>6832</v>
      </c>
      <c r="R29" s="442">
        <v>97</v>
      </c>
      <c r="S29" s="442">
        <v>3</v>
      </c>
      <c r="T29" s="441">
        <f t="shared" si="4"/>
        <v>100</v>
      </c>
    </row>
    <row r="30" spans="1:20" ht="76.5" hidden="1" outlineLevel="1">
      <c r="A30" s="438">
        <f t="shared" si="5"/>
        <v>43</v>
      </c>
      <c r="B30" s="439" t="s">
        <v>2325</v>
      </c>
      <c r="C30" s="440">
        <v>5308</v>
      </c>
      <c r="D30" s="440">
        <v>262</v>
      </c>
      <c r="E30" s="440">
        <v>468</v>
      </c>
      <c r="F30" s="440">
        <v>578</v>
      </c>
      <c r="G30" s="440">
        <v>196</v>
      </c>
      <c r="H30" s="440">
        <v>4219</v>
      </c>
      <c r="I30" s="440">
        <v>578</v>
      </c>
      <c r="J30" s="440">
        <v>31</v>
      </c>
      <c r="K30" s="440">
        <v>45</v>
      </c>
      <c r="L30" s="440">
        <v>67</v>
      </c>
      <c r="M30" s="440">
        <v>17</v>
      </c>
      <c r="N30" s="440">
        <v>270</v>
      </c>
      <c r="O30" s="441">
        <f t="shared" si="15"/>
        <v>11031</v>
      </c>
      <c r="P30" s="441">
        <f t="shared" si="16"/>
        <v>1008</v>
      </c>
      <c r="Q30" s="441">
        <f t="shared" si="17"/>
        <v>12039</v>
      </c>
      <c r="R30" s="442">
        <v>6</v>
      </c>
      <c r="S30" s="442">
        <v>0</v>
      </c>
      <c r="T30" s="441">
        <f t="shared" si="4"/>
        <v>6</v>
      </c>
    </row>
    <row r="31" spans="1:20" ht="51" hidden="1" outlineLevel="1">
      <c r="A31" s="438">
        <f t="shared" si="5"/>
        <v>44</v>
      </c>
      <c r="B31" s="439" t="s">
        <v>2326</v>
      </c>
      <c r="C31" s="440">
        <v>3458</v>
      </c>
      <c r="D31" s="440">
        <v>230</v>
      </c>
      <c r="E31" s="440">
        <v>352</v>
      </c>
      <c r="F31" s="440">
        <v>465</v>
      </c>
      <c r="G31" s="440">
        <v>147</v>
      </c>
      <c r="H31" s="440">
        <v>2913</v>
      </c>
      <c r="I31" s="440">
        <v>501</v>
      </c>
      <c r="J31" s="440">
        <v>32</v>
      </c>
      <c r="K31" s="440">
        <v>33</v>
      </c>
      <c r="L31" s="440">
        <v>49</v>
      </c>
      <c r="M31" s="440">
        <v>17</v>
      </c>
      <c r="N31" s="440">
        <v>194</v>
      </c>
      <c r="O31" s="441">
        <f t="shared" si="15"/>
        <v>7565</v>
      </c>
      <c r="P31" s="441">
        <f t="shared" si="16"/>
        <v>826</v>
      </c>
      <c r="Q31" s="441">
        <f t="shared" si="17"/>
        <v>8391</v>
      </c>
      <c r="R31" s="442">
        <v>4</v>
      </c>
      <c r="S31" s="442">
        <v>0</v>
      </c>
      <c r="T31" s="441">
        <f t="shared" si="4"/>
        <v>4</v>
      </c>
    </row>
    <row r="32" spans="1:20" ht="25.5" hidden="1" outlineLevel="1">
      <c r="A32" s="438">
        <f t="shared" si="5"/>
        <v>45</v>
      </c>
      <c r="B32" s="439" t="s">
        <v>2327</v>
      </c>
      <c r="C32" s="440">
        <v>57</v>
      </c>
      <c r="D32" s="440">
        <v>4</v>
      </c>
      <c r="E32" s="440">
        <v>7</v>
      </c>
      <c r="F32" s="440">
        <v>6</v>
      </c>
      <c r="G32" s="440">
        <v>1</v>
      </c>
      <c r="H32" s="440">
        <v>32</v>
      </c>
      <c r="I32" s="440">
        <v>7</v>
      </c>
      <c r="J32" s="440">
        <v>1</v>
      </c>
      <c r="K32" s="440">
        <v>0</v>
      </c>
      <c r="L32" s="440">
        <v>0</v>
      </c>
      <c r="M32" s="440">
        <v>0</v>
      </c>
      <c r="N32" s="440">
        <v>2</v>
      </c>
      <c r="O32" s="441">
        <f t="shared" si="15"/>
        <v>107</v>
      </c>
      <c r="P32" s="441">
        <f t="shared" si="16"/>
        <v>10</v>
      </c>
      <c r="Q32" s="441">
        <f t="shared" si="17"/>
        <v>117</v>
      </c>
      <c r="R32" s="442">
        <v>0</v>
      </c>
      <c r="S32" s="442">
        <v>0</v>
      </c>
      <c r="T32" s="441">
        <f t="shared" si="4"/>
        <v>0</v>
      </c>
    </row>
    <row r="33" spans="1:20" ht="25.5" hidden="1" outlineLevel="1">
      <c r="A33" s="438">
        <v>49</v>
      </c>
      <c r="B33" s="439" t="s">
        <v>2328</v>
      </c>
      <c r="C33" s="440">
        <v>835</v>
      </c>
      <c r="D33" s="440">
        <v>44</v>
      </c>
      <c r="E33" s="440">
        <v>71</v>
      </c>
      <c r="F33" s="440">
        <v>98</v>
      </c>
      <c r="G33" s="440">
        <v>28</v>
      </c>
      <c r="H33" s="440">
        <v>720</v>
      </c>
      <c r="I33" s="440">
        <v>100</v>
      </c>
      <c r="J33" s="440">
        <v>3</v>
      </c>
      <c r="K33" s="440">
        <v>6</v>
      </c>
      <c r="L33" s="440">
        <v>9</v>
      </c>
      <c r="M33" s="440">
        <v>3</v>
      </c>
      <c r="N33" s="440">
        <v>59</v>
      </c>
      <c r="O33" s="441">
        <f t="shared" si="15"/>
        <v>1796</v>
      </c>
      <c r="P33" s="441">
        <f t="shared" si="16"/>
        <v>180</v>
      </c>
      <c r="Q33" s="441">
        <f t="shared" si="17"/>
        <v>1976</v>
      </c>
      <c r="R33" s="442">
        <v>10</v>
      </c>
      <c r="S33" s="442">
        <v>0</v>
      </c>
      <c r="T33" s="441">
        <f t="shared" si="4"/>
        <v>10</v>
      </c>
    </row>
    <row r="34" spans="1:20" ht="51" collapsed="1">
      <c r="A34" s="432">
        <f t="shared" si="5"/>
        <v>50</v>
      </c>
      <c r="B34" s="42" t="s">
        <v>2329</v>
      </c>
      <c r="C34" s="65">
        <f t="shared" ref="C34:T34" si="18">SUM(C35:C37)</f>
        <v>14690</v>
      </c>
      <c r="D34" s="65">
        <f t="shared" si="18"/>
        <v>545</v>
      </c>
      <c r="E34" s="65">
        <f t="shared" si="18"/>
        <v>982</v>
      </c>
      <c r="F34" s="65">
        <f t="shared" si="18"/>
        <v>1436</v>
      </c>
      <c r="G34" s="66">
        <f t="shared" si="18"/>
        <v>416</v>
      </c>
      <c r="H34" s="66">
        <f t="shared" si="18"/>
        <v>11003</v>
      </c>
      <c r="I34" s="65">
        <f t="shared" si="18"/>
        <v>3038</v>
      </c>
      <c r="J34" s="65">
        <f t="shared" si="18"/>
        <v>124</v>
      </c>
      <c r="K34" s="65">
        <f t="shared" si="18"/>
        <v>178</v>
      </c>
      <c r="L34" s="65">
        <f t="shared" si="18"/>
        <v>249</v>
      </c>
      <c r="M34" s="66">
        <f t="shared" si="18"/>
        <v>71</v>
      </c>
      <c r="N34" s="66">
        <f t="shared" si="18"/>
        <v>1240</v>
      </c>
      <c r="O34" s="89">
        <f t="shared" si="18"/>
        <v>29072</v>
      </c>
      <c r="P34" s="89">
        <f t="shared" si="18"/>
        <v>4900</v>
      </c>
      <c r="Q34" s="89">
        <f t="shared" si="18"/>
        <v>33972</v>
      </c>
      <c r="R34" s="37">
        <f t="shared" si="18"/>
        <v>268</v>
      </c>
      <c r="S34" s="37">
        <f t="shared" si="18"/>
        <v>0</v>
      </c>
      <c r="T34" s="89">
        <f t="shared" si="18"/>
        <v>268</v>
      </c>
    </row>
    <row r="35" spans="1:20" ht="25.5" hidden="1" outlineLevel="1">
      <c r="A35" s="438">
        <f t="shared" si="5"/>
        <v>51</v>
      </c>
      <c r="B35" s="439" t="s">
        <v>2330</v>
      </c>
      <c r="C35" s="440">
        <v>6215</v>
      </c>
      <c r="D35" s="440">
        <v>190</v>
      </c>
      <c r="E35" s="440">
        <v>358</v>
      </c>
      <c r="F35" s="440">
        <v>516</v>
      </c>
      <c r="G35" s="440">
        <v>148</v>
      </c>
      <c r="H35" s="440">
        <v>4620</v>
      </c>
      <c r="I35" s="440">
        <v>1065</v>
      </c>
      <c r="J35" s="440">
        <v>45</v>
      </c>
      <c r="K35" s="440">
        <v>52</v>
      </c>
      <c r="L35" s="440">
        <v>84</v>
      </c>
      <c r="M35" s="440">
        <v>24</v>
      </c>
      <c r="N35" s="440">
        <v>451</v>
      </c>
      <c r="O35" s="441">
        <f t="shared" ref="O35:O37" si="19">SUM(C35:H35)</f>
        <v>12047</v>
      </c>
      <c r="P35" s="441">
        <f t="shared" ref="P35:P37" si="20">SUM(I35:N35)</f>
        <v>1721</v>
      </c>
      <c r="Q35" s="441">
        <f t="shared" ref="Q35:Q37" si="21">O35+P35</f>
        <v>13768</v>
      </c>
      <c r="R35" s="442">
        <v>209</v>
      </c>
      <c r="S35" s="442">
        <v>0</v>
      </c>
      <c r="T35" s="441">
        <f t="shared" si="4"/>
        <v>209</v>
      </c>
    </row>
    <row r="36" spans="1:20" ht="51" hidden="1" outlineLevel="1">
      <c r="A36" s="438">
        <f t="shared" si="5"/>
        <v>52</v>
      </c>
      <c r="B36" s="439" t="s">
        <v>2331</v>
      </c>
      <c r="C36" s="440">
        <v>7656</v>
      </c>
      <c r="D36" s="440">
        <v>312</v>
      </c>
      <c r="E36" s="440">
        <v>565</v>
      </c>
      <c r="F36" s="440">
        <v>825</v>
      </c>
      <c r="G36" s="440">
        <v>229</v>
      </c>
      <c r="H36" s="440">
        <v>5816</v>
      </c>
      <c r="I36" s="440">
        <v>1845</v>
      </c>
      <c r="J36" s="440">
        <v>75</v>
      </c>
      <c r="K36" s="440">
        <v>121</v>
      </c>
      <c r="L36" s="440">
        <v>153</v>
      </c>
      <c r="M36" s="440">
        <v>47</v>
      </c>
      <c r="N36" s="440">
        <v>745</v>
      </c>
      <c r="O36" s="441">
        <f t="shared" si="19"/>
        <v>15403</v>
      </c>
      <c r="P36" s="441">
        <f t="shared" si="20"/>
        <v>2986</v>
      </c>
      <c r="Q36" s="441">
        <f t="shared" si="21"/>
        <v>18389</v>
      </c>
      <c r="R36" s="442">
        <v>49</v>
      </c>
      <c r="S36" s="442">
        <v>0</v>
      </c>
      <c r="T36" s="441">
        <f t="shared" si="4"/>
        <v>49</v>
      </c>
    </row>
    <row r="37" spans="1:20" ht="25.5" hidden="1" outlineLevel="1">
      <c r="A37" s="438">
        <v>59</v>
      </c>
      <c r="B37" s="439" t="s">
        <v>2332</v>
      </c>
      <c r="C37" s="440">
        <v>819</v>
      </c>
      <c r="D37" s="440">
        <v>43</v>
      </c>
      <c r="E37" s="440">
        <v>59</v>
      </c>
      <c r="F37" s="440">
        <v>95</v>
      </c>
      <c r="G37" s="440">
        <v>39</v>
      </c>
      <c r="H37" s="440">
        <v>567</v>
      </c>
      <c r="I37" s="440">
        <v>128</v>
      </c>
      <c r="J37" s="440">
        <v>4</v>
      </c>
      <c r="K37" s="440">
        <v>5</v>
      </c>
      <c r="L37" s="440">
        <v>12</v>
      </c>
      <c r="M37" s="440">
        <v>0</v>
      </c>
      <c r="N37" s="440">
        <v>44</v>
      </c>
      <c r="O37" s="441">
        <f t="shared" si="19"/>
        <v>1622</v>
      </c>
      <c r="P37" s="441">
        <f t="shared" si="20"/>
        <v>193</v>
      </c>
      <c r="Q37" s="441">
        <f t="shared" si="21"/>
        <v>1815</v>
      </c>
      <c r="R37" s="442">
        <v>10</v>
      </c>
      <c r="S37" s="442">
        <v>0</v>
      </c>
      <c r="T37" s="441">
        <f t="shared" si="4"/>
        <v>10</v>
      </c>
    </row>
    <row r="38" spans="1:20" ht="50.25" customHeight="1" collapsed="1">
      <c r="A38" s="432">
        <f t="shared" si="5"/>
        <v>60</v>
      </c>
      <c r="B38" s="42" t="s">
        <v>2333</v>
      </c>
      <c r="C38" s="65">
        <f t="shared" ref="C38:T38" si="22">SUM(C39:C43)</f>
        <v>7674</v>
      </c>
      <c r="D38" s="65">
        <f t="shared" si="22"/>
        <v>428</v>
      </c>
      <c r="E38" s="65">
        <f t="shared" si="22"/>
        <v>726</v>
      </c>
      <c r="F38" s="65">
        <f t="shared" si="22"/>
        <v>1011</v>
      </c>
      <c r="G38" s="66">
        <f t="shared" si="22"/>
        <v>261</v>
      </c>
      <c r="H38" s="66">
        <f t="shared" si="22"/>
        <v>5641</v>
      </c>
      <c r="I38" s="65">
        <f t="shared" si="22"/>
        <v>1601</v>
      </c>
      <c r="J38" s="65">
        <f t="shared" si="22"/>
        <v>106</v>
      </c>
      <c r="K38" s="65">
        <f t="shared" si="22"/>
        <v>147</v>
      </c>
      <c r="L38" s="65">
        <f t="shared" si="22"/>
        <v>166</v>
      </c>
      <c r="M38" s="66">
        <f t="shared" si="22"/>
        <v>38</v>
      </c>
      <c r="N38" s="66">
        <f t="shared" si="22"/>
        <v>772</v>
      </c>
      <c r="O38" s="89">
        <f t="shared" si="22"/>
        <v>15741</v>
      </c>
      <c r="P38" s="89">
        <f t="shared" si="22"/>
        <v>2830</v>
      </c>
      <c r="Q38" s="89">
        <f t="shared" si="22"/>
        <v>18571</v>
      </c>
      <c r="R38" s="37">
        <f t="shared" si="22"/>
        <v>20</v>
      </c>
      <c r="S38" s="37">
        <f t="shared" si="22"/>
        <v>2</v>
      </c>
      <c r="T38" s="89">
        <f t="shared" si="22"/>
        <v>22</v>
      </c>
    </row>
    <row r="39" spans="1:20" ht="25.5" hidden="1" outlineLevel="1">
      <c r="A39" s="438">
        <f t="shared" si="5"/>
        <v>61</v>
      </c>
      <c r="B39" s="439" t="s">
        <v>2334</v>
      </c>
      <c r="C39" s="440">
        <v>175</v>
      </c>
      <c r="D39" s="440">
        <v>11</v>
      </c>
      <c r="E39" s="440">
        <v>9</v>
      </c>
      <c r="F39" s="440">
        <v>22</v>
      </c>
      <c r="G39" s="440">
        <v>1</v>
      </c>
      <c r="H39" s="440">
        <v>89</v>
      </c>
      <c r="I39" s="440">
        <v>17</v>
      </c>
      <c r="J39" s="440">
        <v>0</v>
      </c>
      <c r="K39" s="440">
        <v>1</v>
      </c>
      <c r="L39" s="440">
        <v>1</v>
      </c>
      <c r="M39" s="440">
        <v>0</v>
      </c>
      <c r="N39" s="440">
        <v>11</v>
      </c>
      <c r="O39" s="441">
        <f t="shared" ref="O39:O43" si="23">SUM(C39:H39)</f>
        <v>307</v>
      </c>
      <c r="P39" s="441">
        <f t="shared" ref="P39:P43" si="24">SUM(I39:N39)</f>
        <v>30</v>
      </c>
      <c r="Q39" s="441">
        <f t="shared" ref="Q39:Q43" si="25">O39+P39</f>
        <v>337</v>
      </c>
      <c r="R39" s="442">
        <v>1</v>
      </c>
      <c r="S39" s="442">
        <v>0</v>
      </c>
      <c r="T39" s="441">
        <f t="shared" si="4"/>
        <v>1</v>
      </c>
    </row>
    <row r="40" spans="1:20" ht="25.5" hidden="1" outlineLevel="1">
      <c r="A40" s="438">
        <f t="shared" si="5"/>
        <v>62</v>
      </c>
      <c r="B40" s="439" t="s">
        <v>2335</v>
      </c>
      <c r="C40" s="440">
        <v>275</v>
      </c>
      <c r="D40" s="440">
        <v>17</v>
      </c>
      <c r="E40" s="440">
        <v>19</v>
      </c>
      <c r="F40" s="440">
        <v>28</v>
      </c>
      <c r="G40" s="440">
        <v>3</v>
      </c>
      <c r="H40" s="440">
        <v>123</v>
      </c>
      <c r="I40" s="440">
        <v>54</v>
      </c>
      <c r="J40" s="440">
        <v>1</v>
      </c>
      <c r="K40" s="440">
        <v>1</v>
      </c>
      <c r="L40" s="440">
        <v>6</v>
      </c>
      <c r="M40" s="440">
        <v>2</v>
      </c>
      <c r="N40" s="440">
        <v>12</v>
      </c>
      <c r="O40" s="441">
        <f t="shared" si="23"/>
        <v>465</v>
      </c>
      <c r="P40" s="441">
        <f t="shared" si="24"/>
        <v>76</v>
      </c>
      <c r="Q40" s="441">
        <f t="shared" si="25"/>
        <v>541</v>
      </c>
      <c r="R40" s="442">
        <v>0</v>
      </c>
      <c r="S40" s="442">
        <v>0</v>
      </c>
      <c r="T40" s="441">
        <f t="shared" si="4"/>
        <v>0</v>
      </c>
    </row>
    <row r="41" spans="1:20" ht="38.25" hidden="1" outlineLevel="1">
      <c r="A41" s="438">
        <f t="shared" si="5"/>
        <v>63</v>
      </c>
      <c r="B41" s="439" t="s">
        <v>2336</v>
      </c>
      <c r="C41" s="440">
        <v>378</v>
      </c>
      <c r="D41" s="440">
        <v>9</v>
      </c>
      <c r="E41" s="440">
        <v>25</v>
      </c>
      <c r="F41" s="440">
        <v>42</v>
      </c>
      <c r="G41" s="440">
        <v>7</v>
      </c>
      <c r="H41" s="440">
        <v>542</v>
      </c>
      <c r="I41" s="440">
        <v>90</v>
      </c>
      <c r="J41" s="440">
        <v>4</v>
      </c>
      <c r="K41" s="440">
        <v>8</v>
      </c>
      <c r="L41" s="440">
        <v>9</v>
      </c>
      <c r="M41" s="440">
        <v>2</v>
      </c>
      <c r="N41" s="440">
        <v>88</v>
      </c>
      <c r="O41" s="441">
        <f t="shared" si="23"/>
        <v>1003</v>
      </c>
      <c r="P41" s="441">
        <f t="shared" si="24"/>
        <v>201</v>
      </c>
      <c r="Q41" s="441">
        <f t="shared" si="25"/>
        <v>1204</v>
      </c>
      <c r="R41" s="442">
        <v>5</v>
      </c>
      <c r="S41" s="442">
        <v>0</v>
      </c>
      <c r="T41" s="441">
        <f t="shared" si="4"/>
        <v>5</v>
      </c>
    </row>
    <row r="42" spans="1:20" ht="51" hidden="1" outlineLevel="1">
      <c r="A42" s="438">
        <f t="shared" si="5"/>
        <v>64</v>
      </c>
      <c r="B42" s="439" t="s">
        <v>2337</v>
      </c>
      <c r="C42" s="440">
        <v>4579</v>
      </c>
      <c r="D42" s="440">
        <v>295</v>
      </c>
      <c r="E42" s="440">
        <v>482</v>
      </c>
      <c r="F42" s="440">
        <v>631</v>
      </c>
      <c r="G42" s="440">
        <v>170</v>
      </c>
      <c r="H42" s="440">
        <v>3346</v>
      </c>
      <c r="I42" s="440">
        <v>1061</v>
      </c>
      <c r="J42" s="440">
        <v>82</v>
      </c>
      <c r="K42" s="440">
        <v>102</v>
      </c>
      <c r="L42" s="440">
        <v>114</v>
      </c>
      <c r="M42" s="440">
        <v>29</v>
      </c>
      <c r="N42" s="440">
        <v>507</v>
      </c>
      <c r="O42" s="441">
        <f t="shared" si="23"/>
        <v>9503</v>
      </c>
      <c r="P42" s="441">
        <f t="shared" si="24"/>
        <v>1895</v>
      </c>
      <c r="Q42" s="441">
        <f t="shared" si="25"/>
        <v>11398</v>
      </c>
      <c r="R42" s="442">
        <v>7</v>
      </c>
      <c r="S42" s="442">
        <v>2</v>
      </c>
      <c r="T42" s="441">
        <f t="shared" si="4"/>
        <v>9</v>
      </c>
    </row>
    <row r="43" spans="1:20" ht="25.5" hidden="1" outlineLevel="1">
      <c r="A43" s="438">
        <v>69</v>
      </c>
      <c r="B43" s="439" t="s">
        <v>2338</v>
      </c>
      <c r="C43" s="440">
        <v>2267</v>
      </c>
      <c r="D43" s="440">
        <v>96</v>
      </c>
      <c r="E43" s="440">
        <v>191</v>
      </c>
      <c r="F43" s="440">
        <v>288</v>
      </c>
      <c r="G43" s="440">
        <v>80</v>
      </c>
      <c r="H43" s="440">
        <v>1541</v>
      </c>
      <c r="I43" s="440">
        <v>379</v>
      </c>
      <c r="J43" s="440">
        <v>19</v>
      </c>
      <c r="K43" s="440">
        <v>35</v>
      </c>
      <c r="L43" s="440">
        <v>36</v>
      </c>
      <c r="M43" s="440">
        <v>5</v>
      </c>
      <c r="N43" s="440">
        <v>154</v>
      </c>
      <c r="O43" s="441">
        <f t="shared" si="23"/>
        <v>4463</v>
      </c>
      <c r="P43" s="441">
        <f t="shared" si="24"/>
        <v>628</v>
      </c>
      <c r="Q43" s="441">
        <f t="shared" si="25"/>
        <v>5091</v>
      </c>
      <c r="R43" s="442">
        <v>7</v>
      </c>
      <c r="S43" s="442">
        <v>0</v>
      </c>
      <c r="T43" s="441">
        <f t="shared" si="4"/>
        <v>7</v>
      </c>
    </row>
    <row r="44" spans="1:20" ht="63.75" collapsed="1">
      <c r="A44" s="432">
        <f t="shared" si="5"/>
        <v>70</v>
      </c>
      <c r="B44" s="42" t="s">
        <v>2339</v>
      </c>
      <c r="C44" s="65">
        <f t="shared" ref="C44:T44" si="26">SUM(C45:C50)</f>
        <v>3753</v>
      </c>
      <c r="D44" s="65">
        <f t="shared" si="26"/>
        <v>269</v>
      </c>
      <c r="E44" s="65">
        <f t="shared" si="26"/>
        <v>377</v>
      </c>
      <c r="F44" s="65">
        <f t="shared" si="26"/>
        <v>538</v>
      </c>
      <c r="G44" s="66">
        <f t="shared" si="26"/>
        <v>173</v>
      </c>
      <c r="H44" s="66">
        <f t="shared" si="26"/>
        <v>3535</v>
      </c>
      <c r="I44" s="65">
        <f t="shared" si="26"/>
        <v>508</v>
      </c>
      <c r="J44" s="65">
        <f t="shared" si="26"/>
        <v>25</v>
      </c>
      <c r="K44" s="65">
        <f t="shared" si="26"/>
        <v>33</v>
      </c>
      <c r="L44" s="65">
        <f t="shared" si="26"/>
        <v>54</v>
      </c>
      <c r="M44" s="66">
        <f t="shared" si="26"/>
        <v>20</v>
      </c>
      <c r="N44" s="66">
        <f t="shared" si="26"/>
        <v>254</v>
      </c>
      <c r="O44" s="89">
        <f t="shared" si="26"/>
        <v>8645</v>
      </c>
      <c r="P44" s="89">
        <f t="shared" si="26"/>
        <v>894</v>
      </c>
      <c r="Q44" s="89">
        <f t="shared" si="26"/>
        <v>9539</v>
      </c>
      <c r="R44" s="37">
        <f t="shared" si="26"/>
        <v>18</v>
      </c>
      <c r="S44" s="37">
        <f t="shared" si="26"/>
        <v>0</v>
      </c>
      <c r="T44" s="89">
        <f t="shared" si="26"/>
        <v>18</v>
      </c>
    </row>
    <row r="45" spans="1:20" ht="25.5" hidden="1" outlineLevel="1">
      <c r="A45" s="438">
        <f t="shared" si="5"/>
        <v>71</v>
      </c>
      <c r="B45" s="439" t="s">
        <v>2340</v>
      </c>
      <c r="C45" s="440">
        <v>1365</v>
      </c>
      <c r="D45" s="440">
        <v>102</v>
      </c>
      <c r="E45" s="440">
        <v>159</v>
      </c>
      <c r="F45" s="440">
        <v>224</v>
      </c>
      <c r="G45" s="440">
        <v>74</v>
      </c>
      <c r="H45" s="440">
        <v>1260</v>
      </c>
      <c r="I45" s="440">
        <v>127</v>
      </c>
      <c r="J45" s="440">
        <v>3</v>
      </c>
      <c r="K45" s="440">
        <v>10</v>
      </c>
      <c r="L45" s="440">
        <v>17</v>
      </c>
      <c r="M45" s="440">
        <v>6</v>
      </c>
      <c r="N45" s="440">
        <v>55</v>
      </c>
      <c r="O45" s="441">
        <f t="shared" ref="O45:O50" si="27">SUM(C45:H45)</f>
        <v>3184</v>
      </c>
      <c r="P45" s="441">
        <f t="shared" ref="P45:P50" si="28">SUM(I45:N45)</f>
        <v>218</v>
      </c>
      <c r="Q45" s="441">
        <f t="shared" ref="Q45:Q50" si="29">O45+P45</f>
        <v>3402</v>
      </c>
      <c r="R45" s="442">
        <v>1</v>
      </c>
      <c r="S45" s="442">
        <v>0</v>
      </c>
      <c r="T45" s="441">
        <f t="shared" si="4"/>
        <v>1</v>
      </c>
    </row>
    <row r="46" spans="1:20" ht="25.5" hidden="1" outlineLevel="1">
      <c r="A46" s="438">
        <f t="shared" si="5"/>
        <v>72</v>
      </c>
      <c r="B46" s="439" t="s">
        <v>2341</v>
      </c>
      <c r="C46" s="440">
        <v>754</v>
      </c>
      <c r="D46" s="440">
        <v>54</v>
      </c>
      <c r="E46" s="440">
        <v>71</v>
      </c>
      <c r="F46" s="440">
        <v>97</v>
      </c>
      <c r="G46" s="440">
        <v>26</v>
      </c>
      <c r="H46" s="440">
        <v>679</v>
      </c>
      <c r="I46" s="440">
        <v>118</v>
      </c>
      <c r="J46" s="440">
        <v>8</v>
      </c>
      <c r="K46" s="440">
        <v>9</v>
      </c>
      <c r="L46" s="440">
        <v>13</v>
      </c>
      <c r="M46" s="440">
        <v>4</v>
      </c>
      <c r="N46" s="440">
        <v>60</v>
      </c>
      <c r="O46" s="441">
        <f t="shared" si="27"/>
        <v>1681</v>
      </c>
      <c r="P46" s="441">
        <f t="shared" si="28"/>
        <v>212</v>
      </c>
      <c r="Q46" s="441">
        <f t="shared" si="29"/>
        <v>1893</v>
      </c>
      <c r="R46" s="442">
        <v>2</v>
      </c>
      <c r="S46" s="442">
        <v>0</v>
      </c>
      <c r="T46" s="441">
        <f t="shared" si="4"/>
        <v>2</v>
      </c>
    </row>
    <row r="47" spans="1:20" ht="25.5" hidden="1" outlineLevel="1">
      <c r="A47" s="438">
        <f t="shared" si="5"/>
        <v>73</v>
      </c>
      <c r="B47" s="439" t="s">
        <v>2342</v>
      </c>
      <c r="C47" s="440">
        <v>151</v>
      </c>
      <c r="D47" s="440">
        <v>14</v>
      </c>
      <c r="E47" s="440">
        <v>16</v>
      </c>
      <c r="F47" s="440">
        <v>16</v>
      </c>
      <c r="G47" s="440">
        <v>7</v>
      </c>
      <c r="H47" s="440">
        <v>110</v>
      </c>
      <c r="I47" s="440">
        <v>22</v>
      </c>
      <c r="J47" s="440">
        <v>2</v>
      </c>
      <c r="K47" s="440">
        <v>3</v>
      </c>
      <c r="L47" s="440">
        <v>2</v>
      </c>
      <c r="M47" s="440">
        <v>0</v>
      </c>
      <c r="N47" s="440">
        <v>12</v>
      </c>
      <c r="O47" s="441">
        <f t="shared" si="27"/>
        <v>314</v>
      </c>
      <c r="P47" s="441">
        <f t="shared" si="28"/>
        <v>41</v>
      </c>
      <c r="Q47" s="441">
        <f t="shared" si="29"/>
        <v>355</v>
      </c>
      <c r="R47" s="442">
        <v>1</v>
      </c>
      <c r="S47" s="442">
        <v>0</v>
      </c>
      <c r="T47" s="441">
        <f t="shared" si="4"/>
        <v>1</v>
      </c>
    </row>
    <row r="48" spans="1:20" ht="25.5" hidden="1" outlineLevel="1">
      <c r="A48" s="438">
        <f t="shared" si="5"/>
        <v>74</v>
      </c>
      <c r="B48" s="439" t="s">
        <v>2343</v>
      </c>
      <c r="C48" s="440">
        <v>157</v>
      </c>
      <c r="D48" s="440">
        <v>11</v>
      </c>
      <c r="E48" s="440">
        <v>16</v>
      </c>
      <c r="F48" s="440">
        <v>24</v>
      </c>
      <c r="G48" s="440">
        <v>6</v>
      </c>
      <c r="H48" s="440">
        <v>178</v>
      </c>
      <c r="I48" s="440">
        <v>29</v>
      </c>
      <c r="J48" s="440">
        <v>0</v>
      </c>
      <c r="K48" s="440">
        <v>1</v>
      </c>
      <c r="L48" s="440">
        <v>1</v>
      </c>
      <c r="M48" s="440">
        <v>2</v>
      </c>
      <c r="N48" s="440">
        <v>6</v>
      </c>
      <c r="O48" s="441">
        <f t="shared" si="27"/>
        <v>392</v>
      </c>
      <c r="P48" s="441">
        <f t="shared" si="28"/>
        <v>39</v>
      </c>
      <c r="Q48" s="441">
        <f t="shared" si="29"/>
        <v>431</v>
      </c>
      <c r="R48" s="442">
        <v>1</v>
      </c>
      <c r="S48" s="442">
        <v>0</v>
      </c>
      <c r="T48" s="441">
        <f t="shared" si="4"/>
        <v>1</v>
      </c>
    </row>
    <row r="49" spans="1:20" ht="38.25" hidden="1" outlineLevel="1">
      <c r="A49" s="438">
        <f t="shared" si="5"/>
        <v>75</v>
      </c>
      <c r="B49" s="439" t="s">
        <v>2344</v>
      </c>
      <c r="C49" s="440">
        <v>336</v>
      </c>
      <c r="D49" s="440">
        <v>18</v>
      </c>
      <c r="E49" s="440">
        <v>20</v>
      </c>
      <c r="F49" s="440">
        <v>43</v>
      </c>
      <c r="G49" s="440">
        <v>14</v>
      </c>
      <c r="H49" s="440">
        <v>352</v>
      </c>
      <c r="I49" s="440">
        <v>55</v>
      </c>
      <c r="J49" s="440">
        <v>3</v>
      </c>
      <c r="K49" s="440">
        <v>2</v>
      </c>
      <c r="L49" s="440">
        <v>3</v>
      </c>
      <c r="M49" s="440">
        <v>1</v>
      </c>
      <c r="N49" s="440">
        <v>40</v>
      </c>
      <c r="O49" s="441">
        <f t="shared" si="27"/>
        <v>783</v>
      </c>
      <c r="P49" s="441">
        <f t="shared" si="28"/>
        <v>104</v>
      </c>
      <c r="Q49" s="441">
        <f t="shared" si="29"/>
        <v>887</v>
      </c>
      <c r="R49" s="442">
        <v>3</v>
      </c>
      <c r="S49" s="442">
        <v>0</v>
      </c>
      <c r="T49" s="441">
        <f t="shared" si="4"/>
        <v>3</v>
      </c>
    </row>
    <row r="50" spans="1:20" ht="25.5" hidden="1" outlineLevel="1">
      <c r="A50" s="438">
        <v>79</v>
      </c>
      <c r="B50" s="439" t="s">
        <v>2345</v>
      </c>
      <c r="C50" s="440">
        <v>990</v>
      </c>
      <c r="D50" s="440">
        <v>70</v>
      </c>
      <c r="E50" s="440">
        <v>95</v>
      </c>
      <c r="F50" s="440">
        <v>134</v>
      </c>
      <c r="G50" s="440">
        <v>46</v>
      </c>
      <c r="H50" s="440">
        <v>956</v>
      </c>
      <c r="I50" s="440">
        <v>157</v>
      </c>
      <c r="J50" s="440">
        <v>9</v>
      </c>
      <c r="K50" s="440">
        <v>8</v>
      </c>
      <c r="L50" s="440">
        <v>18</v>
      </c>
      <c r="M50" s="440">
        <v>7</v>
      </c>
      <c r="N50" s="440">
        <v>81</v>
      </c>
      <c r="O50" s="441">
        <f t="shared" si="27"/>
        <v>2291</v>
      </c>
      <c r="P50" s="441">
        <f t="shared" si="28"/>
        <v>280</v>
      </c>
      <c r="Q50" s="441">
        <f t="shared" si="29"/>
        <v>2571</v>
      </c>
      <c r="R50" s="442">
        <v>10</v>
      </c>
      <c r="S50" s="442">
        <v>0</v>
      </c>
      <c r="T50" s="441">
        <f t="shared" si="4"/>
        <v>10</v>
      </c>
    </row>
    <row r="51" spans="1:20" ht="51" collapsed="1">
      <c r="A51" s="432">
        <f t="shared" si="5"/>
        <v>80</v>
      </c>
      <c r="B51" s="42" t="s">
        <v>2346</v>
      </c>
      <c r="C51" s="65">
        <f t="shared" ref="C51:T51" si="30">SUM(C52:C57)</f>
        <v>1059</v>
      </c>
      <c r="D51" s="65">
        <f t="shared" si="30"/>
        <v>12</v>
      </c>
      <c r="E51" s="65">
        <f t="shared" si="30"/>
        <v>21</v>
      </c>
      <c r="F51" s="65">
        <f t="shared" si="30"/>
        <v>36</v>
      </c>
      <c r="G51" s="66">
        <f t="shared" si="30"/>
        <v>8</v>
      </c>
      <c r="H51" s="66">
        <f t="shared" si="30"/>
        <v>214</v>
      </c>
      <c r="I51" s="65">
        <f t="shared" si="30"/>
        <v>92</v>
      </c>
      <c r="J51" s="65">
        <f t="shared" si="30"/>
        <v>0</v>
      </c>
      <c r="K51" s="65">
        <f t="shared" si="30"/>
        <v>3</v>
      </c>
      <c r="L51" s="65">
        <f t="shared" si="30"/>
        <v>2</v>
      </c>
      <c r="M51" s="66">
        <f t="shared" si="30"/>
        <v>0</v>
      </c>
      <c r="N51" s="66">
        <f t="shared" si="30"/>
        <v>16</v>
      </c>
      <c r="O51" s="89">
        <f t="shared" si="30"/>
        <v>1350</v>
      </c>
      <c r="P51" s="89">
        <f t="shared" si="30"/>
        <v>113</v>
      </c>
      <c r="Q51" s="89">
        <f t="shared" si="30"/>
        <v>1463</v>
      </c>
      <c r="R51" s="37">
        <f t="shared" si="30"/>
        <v>12</v>
      </c>
      <c r="S51" s="37">
        <f t="shared" si="30"/>
        <v>0</v>
      </c>
      <c r="T51" s="89">
        <f t="shared" si="30"/>
        <v>12</v>
      </c>
    </row>
    <row r="52" spans="1:20" ht="25.5" hidden="1" outlineLevel="1">
      <c r="A52" s="438">
        <f t="shared" si="5"/>
        <v>81</v>
      </c>
      <c r="B52" s="439" t="s">
        <v>2347</v>
      </c>
      <c r="C52" s="440">
        <v>47</v>
      </c>
      <c r="D52" s="440">
        <v>1</v>
      </c>
      <c r="E52" s="440">
        <v>0</v>
      </c>
      <c r="F52" s="440">
        <v>3</v>
      </c>
      <c r="G52" s="440">
        <v>1</v>
      </c>
      <c r="H52" s="440">
        <v>16</v>
      </c>
      <c r="I52" s="440">
        <v>16</v>
      </c>
      <c r="J52" s="440">
        <v>0</v>
      </c>
      <c r="K52" s="440">
        <v>0</v>
      </c>
      <c r="L52" s="440">
        <v>1</v>
      </c>
      <c r="M52" s="440">
        <v>0</v>
      </c>
      <c r="N52" s="440">
        <v>0</v>
      </c>
      <c r="O52" s="441">
        <f t="shared" ref="O52:O58" si="31">SUM(C52:H52)</f>
        <v>68</v>
      </c>
      <c r="P52" s="441">
        <f t="shared" ref="P52:P58" si="32">SUM(I52:N52)</f>
        <v>17</v>
      </c>
      <c r="Q52" s="441">
        <f t="shared" ref="Q52:Q58" si="33">O52+P52</f>
        <v>85</v>
      </c>
      <c r="R52" s="442">
        <v>0</v>
      </c>
      <c r="S52" s="442">
        <v>0</v>
      </c>
      <c r="T52" s="441">
        <f t="shared" si="4"/>
        <v>0</v>
      </c>
    </row>
    <row r="53" spans="1:20" ht="51" hidden="1" outlineLevel="1">
      <c r="A53" s="438">
        <f t="shared" si="5"/>
        <v>82</v>
      </c>
      <c r="B53" s="439" t="s">
        <v>2348</v>
      </c>
      <c r="C53" s="440">
        <v>211</v>
      </c>
      <c r="D53" s="440">
        <v>2</v>
      </c>
      <c r="E53" s="440">
        <v>3</v>
      </c>
      <c r="F53" s="440">
        <v>7</v>
      </c>
      <c r="G53" s="440">
        <v>1</v>
      </c>
      <c r="H53" s="440">
        <v>23</v>
      </c>
      <c r="I53" s="440">
        <v>13</v>
      </c>
      <c r="J53" s="440">
        <v>0</v>
      </c>
      <c r="K53" s="440">
        <v>1</v>
      </c>
      <c r="L53" s="440">
        <v>0</v>
      </c>
      <c r="M53" s="440">
        <v>0</v>
      </c>
      <c r="N53" s="440">
        <v>1</v>
      </c>
      <c r="O53" s="441">
        <f t="shared" si="31"/>
        <v>247</v>
      </c>
      <c r="P53" s="441">
        <f t="shared" si="32"/>
        <v>15</v>
      </c>
      <c r="Q53" s="441">
        <f t="shared" si="33"/>
        <v>262</v>
      </c>
      <c r="R53" s="442">
        <v>0</v>
      </c>
      <c r="S53" s="442">
        <v>0</v>
      </c>
      <c r="T53" s="441">
        <f t="shared" si="4"/>
        <v>0</v>
      </c>
    </row>
    <row r="54" spans="1:20" ht="76.5" hidden="1" outlineLevel="1">
      <c r="A54" s="438">
        <f t="shared" si="5"/>
        <v>83</v>
      </c>
      <c r="B54" s="439" t="s">
        <v>2349</v>
      </c>
      <c r="C54" s="440">
        <v>358</v>
      </c>
      <c r="D54" s="440">
        <v>2</v>
      </c>
      <c r="E54" s="440">
        <v>6</v>
      </c>
      <c r="F54" s="440">
        <v>10</v>
      </c>
      <c r="G54" s="440">
        <v>3</v>
      </c>
      <c r="H54" s="440">
        <v>71</v>
      </c>
      <c r="I54" s="440">
        <v>16</v>
      </c>
      <c r="J54" s="440">
        <v>0</v>
      </c>
      <c r="K54" s="440">
        <v>1</v>
      </c>
      <c r="L54" s="440">
        <v>1</v>
      </c>
      <c r="M54" s="440">
        <v>0</v>
      </c>
      <c r="N54" s="440">
        <v>5</v>
      </c>
      <c r="O54" s="441">
        <f t="shared" si="31"/>
        <v>450</v>
      </c>
      <c r="P54" s="441">
        <f t="shared" si="32"/>
        <v>23</v>
      </c>
      <c r="Q54" s="441">
        <f t="shared" si="33"/>
        <v>473</v>
      </c>
      <c r="R54" s="442">
        <v>7</v>
      </c>
      <c r="S54" s="442">
        <v>0</v>
      </c>
      <c r="T54" s="441">
        <f t="shared" si="4"/>
        <v>7</v>
      </c>
    </row>
    <row r="55" spans="1:20" ht="25.5" hidden="1" outlineLevel="1">
      <c r="A55" s="438">
        <f t="shared" si="5"/>
        <v>84</v>
      </c>
      <c r="B55" s="439" t="s">
        <v>2350</v>
      </c>
      <c r="C55" s="440">
        <v>226</v>
      </c>
      <c r="D55" s="440">
        <v>5</v>
      </c>
      <c r="E55" s="440">
        <v>10</v>
      </c>
      <c r="F55" s="440">
        <v>7</v>
      </c>
      <c r="G55" s="440">
        <v>1</v>
      </c>
      <c r="H55" s="440">
        <v>36</v>
      </c>
      <c r="I55" s="440">
        <v>14</v>
      </c>
      <c r="J55" s="440">
        <v>0</v>
      </c>
      <c r="K55" s="440">
        <v>0</v>
      </c>
      <c r="L55" s="440">
        <v>0</v>
      </c>
      <c r="M55" s="440">
        <v>0</v>
      </c>
      <c r="N55" s="440">
        <v>1</v>
      </c>
      <c r="O55" s="441">
        <f t="shared" si="31"/>
        <v>285</v>
      </c>
      <c r="P55" s="441">
        <f t="shared" si="32"/>
        <v>15</v>
      </c>
      <c r="Q55" s="441">
        <f t="shared" si="33"/>
        <v>300</v>
      </c>
      <c r="R55" s="442">
        <v>1</v>
      </c>
      <c r="S55" s="442">
        <v>0</v>
      </c>
      <c r="T55" s="441">
        <f t="shared" si="4"/>
        <v>1</v>
      </c>
    </row>
    <row r="56" spans="1:20" ht="51" hidden="1" outlineLevel="1">
      <c r="A56" s="438">
        <f t="shared" si="5"/>
        <v>85</v>
      </c>
      <c r="B56" s="439" t="s">
        <v>2351</v>
      </c>
      <c r="C56" s="440">
        <v>153</v>
      </c>
      <c r="D56" s="440">
        <v>2</v>
      </c>
      <c r="E56" s="440">
        <v>2</v>
      </c>
      <c r="F56" s="440">
        <v>6</v>
      </c>
      <c r="G56" s="440">
        <v>1</v>
      </c>
      <c r="H56" s="440">
        <v>46</v>
      </c>
      <c r="I56" s="440">
        <v>21</v>
      </c>
      <c r="J56" s="440">
        <v>0</v>
      </c>
      <c r="K56" s="440">
        <v>1</v>
      </c>
      <c r="L56" s="440">
        <v>0</v>
      </c>
      <c r="M56" s="440">
        <v>0</v>
      </c>
      <c r="N56" s="440">
        <v>6</v>
      </c>
      <c r="O56" s="441">
        <f t="shared" si="31"/>
        <v>210</v>
      </c>
      <c r="P56" s="441">
        <f t="shared" si="32"/>
        <v>28</v>
      </c>
      <c r="Q56" s="441">
        <f t="shared" si="33"/>
        <v>238</v>
      </c>
      <c r="R56" s="442">
        <v>2</v>
      </c>
      <c r="S56" s="442">
        <v>0</v>
      </c>
      <c r="T56" s="441">
        <f t="shared" si="4"/>
        <v>2</v>
      </c>
    </row>
    <row r="57" spans="1:20" ht="25.5" hidden="1" outlineLevel="1">
      <c r="A57" s="438">
        <v>89</v>
      </c>
      <c r="B57" s="439" t="s">
        <v>2352</v>
      </c>
      <c r="C57" s="440">
        <v>64</v>
      </c>
      <c r="D57" s="440">
        <v>0</v>
      </c>
      <c r="E57" s="440">
        <v>0</v>
      </c>
      <c r="F57" s="440">
        <v>3</v>
      </c>
      <c r="G57" s="440">
        <v>1</v>
      </c>
      <c r="H57" s="440">
        <v>22</v>
      </c>
      <c r="I57" s="440">
        <v>12</v>
      </c>
      <c r="J57" s="440">
        <v>0</v>
      </c>
      <c r="K57" s="440">
        <v>0</v>
      </c>
      <c r="L57" s="440">
        <v>0</v>
      </c>
      <c r="M57" s="440">
        <v>0</v>
      </c>
      <c r="N57" s="440">
        <v>3</v>
      </c>
      <c r="O57" s="441">
        <f t="shared" si="31"/>
        <v>90</v>
      </c>
      <c r="P57" s="441">
        <f t="shared" si="32"/>
        <v>15</v>
      </c>
      <c r="Q57" s="441">
        <f t="shared" si="33"/>
        <v>105</v>
      </c>
      <c r="R57" s="442">
        <v>2</v>
      </c>
      <c r="S57" s="442">
        <v>0</v>
      </c>
      <c r="T57" s="441">
        <f t="shared" si="4"/>
        <v>2</v>
      </c>
    </row>
    <row r="58" spans="1:20" ht="25.5" collapsed="1">
      <c r="A58" s="432">
        <v>99</v>
      </c>
      <c r="B58" s="42" t="s">
        <v>2353</v>
      </c>
      <c r="C58" s="65">
        <v>40895</v>
      </c>
      <c r="D58" s="65">
        <v>1746</v>
      </c>
      <c r="E58" s="65">
        <v>3008</v>
      </c>
      <c r="F58" s="65">
        <v>4068</v>
      </c>
      <c r="G58" s="66">
        <v>1195</v>
      </c>
      <c r="H58" s="66">
        <v>24067</v>
      </c>
      <c r="I58" s="65">
        <v>9074</v>
      </c>
      <c r="J58" s="65">
        <v>311</v>
      </c>
      <c r="K58" s="65">
        <v>481</v>
      </c>
      <c r="L58" s="65">
        <v>621</v>
      </c>
      <c r="M58" s="66">
        <v>163</v>
      </c>
      <c r="N58" s="66">
        <v>2470</v>
      </c>
      <c r="O58" s="89">
        <f t="shared" si="31"/>
        <v>74979</v>
      </c>
      <c r="P58" s="89">
        <f t="shared" si="32"/>
        <v>13120</v>
      </c>
      <c r="Q58" s="89">
        <f t="shared" si="33"/>
        <v>88099</v>
      </c>
      <c r="R58" s="37">
        <v>812</v>
      </c>
      <c r="S58" s="37">
        <v>23</v>
      </c>
      <c r="T58" s="89">
        <f t="shared" si="4"/>
        <v>835</v>
      </c>
    </row>
    <row r="59" spans="1:20" ht="18" customHeight="1">
      <c r="A59" s="100"/>
      <c r="B59" s="101" t="s">
        <v>2968</v>
      </c>
      <c r="C59" s="102">
        <f>+C58+C51+C44+C38+C34+C27+C20+C14+C8+C7</f>
        <v>99603</v>
      </c>
      <c r="D59" s="102">
        <f t="shared" ref="D59:T59" si="34">+D58+D51+D44+D38+D34+D27+D20+D14+D8+D7</f>
        <v>4499</v>
      </c>
      <c r="E59" s="102">
        <f t="shared" si="34"/>
        <v>7563</v>
      </c>
      <c r="F59" s="102">
        <f t="shared" si="34"/>
        <v>10414</v>
      </c>
      <c r="G59" s="102">
        <f t="shared" si="34"/>
        <v>3058</v>
      </c>
      <c r="H59" s="102">
        <f t="shared" si="34"/>
        <v>68055</v>
      </c>
      <c r="I59" s="102">
        <f t="shared" si="34"/>
        <v>18289</v>
      </c>
      <c r="J59" s="102">
        <f t="shared" si="34"/>
        <v>734</v>
      </c>
      <c r="K59" s="102">
        <f t="shared" si="34"/>
        <v>1076</v>
      </c>
      <c r="L59" s="102">
        <f t="shared" si="34"/>
        <v>1441</v>
      </c>
      <c r="M59" s="102">
        <f t="shared" si="34"/>
        <v>388</v>
      </c>
      <c r="N59" s="102">
        <f t="shared" si="34"/>
        <v>6246</v>
      </c>
      <c r="O59" s="102">
        <f t="shared" si="34"/>
        <v>193192</v>
      </c>
      <c r="P59" s="102">
        <f t="shared" si="34"/>
        <v>28174</v>
      </c>
      <c r="Q59" s="102">
        <f t="shared" si="34"/>
        <v>221366</v>
      </c>
      <c r="R59" s="102">
        <f t="shared" si="34"/>
        <v>1589</v>
      </c>
      <c r="S59" s="102">
        <f t="shared" si="34"/>
        <v>37</v>
      </c>
      <c r="T59" s="102">
        <f t="shared" si="34"/>
        <v>1626</v>
      </c>
    </row>
    <row r="60" spans="1:20" ht="14.25">
      <c r="A60" s="959" t="s">
        <v>3136</v>
      </c>
      <c r="B60" s="959"/>
      <c r="C60" s="959"/>
      <c r="D60" s="959"/>
      <c r="E60" s="959"/>
      <c r="F60" s="959"/>
      <c r="G60" s="959"/>
      <c r="H60" s="959"/>
      <c r="I60" s="959"/>
      <c r="J60" s="959"/>
      <c r="K60" s="959"/>
      <c r="L60" s="959"/>
      <c r="M60" s="959"/>
      <c r="N60" s="959"/>
      <c r="O60" s="959"/>
      <c r="P60" s="959"/>
      <c r="Q60" s="959"/>
      <c r="R60" s="959"/>
      <c r="S60" s="959"/>
      <c r="T60" s="959"/>
    </row>
    <row r="62" spans="1:20">
      <c r="C62" s="479"/>
      <c r="D62" s="479"/>
      <c r="E62" s="479"/>
      <c r="F62" s="479"/>
      <c r="G62" s="479"/>
      <c r="H62" s="479"/>
      <c r="I62" s="479"/>
      <c r="J62" s="479"/>
      <c r="K62" s="479"/>
      <c r="L62" s="479"/>
      <c r="M62" s="479"/>
      <c r="N62" s="479"/>
      <c r="O62" s="479"/>
      <c r="P62" s="479"/>
      <c r="Q62" s="479"/>
      <c r="R62" s="479"/>
      <c r="S62" s="479"/>
      <c r="T62" s="479"/>
    </row>
  </sheetData>
  <mergeCells count="10">
    <mergeCell ref="A60:T60"/>
    <mergeCell ref="A1:T1"/>
    <mergeCell ref="A4:A6"/>
    <mergeCell ref="B4:B6"/>
    <mergeCell ref="C4:Q4"/>
    <mergeCell ref="C5:H5"/>
    <mergeCell ref="I5:N5"/>
    <mergeCell ref="O5:Q5"/>
    <mergeCell ref="A2:T2"/>
    <mergeCell ref="R4:T5"/>
  </mergeCells>
  <printOptions horizontalCentered="1" verticalCentered="1"/>
  <pageMargins left="0.25" right="0" top="0" bottom="0" header="0" footer="0"/>
  <pageSetup paperSize="9" scale="70" fitToHeight="3" orientation="landscape" r:id="rId1"/>
  <ignoredErrors>
    <ignoredError sqref="O7 P7:T7 R9:T13 R8:S8 O15:P18 O19:P19 O21:P26 O35:P37 O39:P43 O45:P50 O52:Q57 O58:P58 C51:N51 R51:S51" formulaRange="1"/>
    <ignoredError sqref="P8:Q13 O9 T8 O10:O13 O31:P33 O28:P30 O51:Q51 T51" formula="1" formulaRange="1"/>
    <ignoredError sqref="O14:Q14 O8 T14 O27:Q27 Q31:Q33 Q28:Q30 O38:Q38 T38 O44:Q44 T44 O20:T20 O34:T34" formula="1"/>
    <ignoredError sqref="E6:M6" numberStoredAsText="1"/>
  </ignoredErrors>
</worksheet>
</file>

<file path=xl/worksheets/sheet39.xml><?xml version="1.0" encoding="utf-8"?>
<worksheet xmlns="http://schemas.openxmlformats.org/spreadsheetml/2006/main" xmlns:r="http://schemas.openxmlformats.org/officeDocument/2006/relationships">
  <dimension ref="A1:T58"/>
  <sheetViews>
    <sheetView showGridLines="0" workbookViewId="0">
      <pane xSplit="2" ySplit="6" topLeftCell="D33" activePane="bottomRight" state="frozen"/>
      <selection activeCell="A30" sqref="A30:I33"/>
      <selection pane="topRight" activeCell="A30" sqref="A30:I33"/>
      <selection pane="bottomLeft" activeCell="A30" sqref="A30:I33"/>
      <selection pane="bottomRight" activeCell="R4" sqref="R4:T6"/>
    </sheetView>
  </sheetViews>
  <sheetFormatPr defaultColWidth="9.140625" defaultRowHeight="12.75" outlineLevelRow="1"/>
  <cols>
    <col min="1" max="1" width="5.5703125" style="57" customWidth="1"/>
    <col min="2" max="2" width="39.7109375" style="57" customWidth="1"/>
    <col min="3" max="3" width="7.85546875" style="57" customWidth="1"/>
    <col min="4" max="4" width="10" style="57" customWidth="1"/>
    <col min="5" max="5" width="5.42578125" style="57" bestFit="1" customWidth="1"/>
    <col min="6" max="6" width="6.42578125" style="57" bestFit="1" customWidth="1"/>
    <col min="7" max="7" width="5.42578125" style="57" bestFit="1" customWidth="1"/>
    <col min="8" max="8" width="6.42578125" style="57" bestFit="1" customWidth="1"/>
    <col min="9" max="9" width="8" style="57" customWidth="1"/>
    <col min="10" max="10" width="9.85546875" style="57" customWidth="1"/>
    <col min="11" max="12" width="5.42578125" style="57" bestFit="1" customWidth="1"/>
    <col min="13" max="13" width="4" style="57" bestFit="1" customWidth="1"/>
    <col min="14" max="14" width="5.42578125" style="57" bestFit="1" customWidth="1"/>
    <col min="15" max="15" width="7.42578125" style="57" bestFit="1" customWidth="1"/>
    <col min="16" max="16" width="6.42578125" style="57" bestFit="1" customWidth="1"/>
    <col min="17" max="17" width="7.42578125" style="57" bestFit="1" customWidth="1"/>
    <col min="18" max="18" width="6" style="57" bestFit="1" customWidth="1"/>
    <col min="19" max="19" width="6.28515625" style="57" bestFit="1" customWidth="1"/>
    <col min="20" max="20" width="6.7109375" style="57" bestFit="1" customWidth="1"/>
    <col min="21" max="16384" width="9.140625" style="57"/>
  </cols>
  <sheetData>
    <row r="1" spans="1:20" s="46" customFormat="1">
      <c r="A1" s="724" t="s">
        <v>3210</v>
      </c>
      <c r="B1" s="724"/>
      <c r="C1" s="724"/>
      <c r="D1" s="724"/>
      <c r="E1" s="724"/>
      <c r="F1" s="724"/>
      <c r="G1" s="724"/>
      <c r="H1" s="724"/>
      <c r="I1" s="724"/>
      <c r="J1" s="724"/>
      <c r="K1" s="724"/>
      <c r="L1" s="724"/>
      <c r="M1" s="724"/>
      <c r="N1" s="724"/>
      <c r="O1" s="724"/>
      <c r="P1" s="724"/>
      <c r="Q1" s="724"/>
      <c r="R1" s="724"/>
      <c r="S1" s="724"/>
      <c r="T1" s="724"/>
    </row>
    <row r="2" spans="1:20" s="46" customFormat="1">
      <c r="A2" s="969" t="s">
        <v>3063</v>
      </c>
      <c r="B2" s="969"/>
      <c r="C2" s="969"/>
      <c r="D2" s="969"/>
      <c r="E2" s="969"/>
      <c r="F2" s="969"/>
      <c r="G2" s="969"/>
      <c r="H2" s="969"/>
      <c r="I2" s="969"/>
      <c r="J2" s="969"/>
      <c r="K2" s="969"/>
      <c r="L2" s="969"/>
      <c r="M2" s="969"/>
      <c r="N2" s="969"/>
      <c r="O2" s="969"/>
      <c r="P2" s="969"/>
      <c r="Q2" s="969"/>
      <c r="R2" s="969"/>
      <c r="S2" s="969"/>
      <c r="T2" s="969"/>
    </row>
    <row r="3" spans="1:20" ht="7.5" customHeight="1"/>
    <row r="4" spans="1:20" s="41" customFormat="1" ht="44.25" customHeight="1">
      <c r="A4" s="775" t="s">
        <v>1997</v>
      </c>
      <c r="B4" s="795" t="s">
        <v>2927</v>
      </c>
      <c r="C4" s="728" t="s">
        <v>2907</v>
      </c>
      <c r="D4" s="729"/>
      <c r="E4" s="729"/>
      <c r="F4" s="729"/>
      <c r="G4" s="729"/>
      <c r="H4" s="729"/>
      <c r="I4" s="729"/>
      <c r="J4" s="729"/>
      <c r="K4" s="729"/>
      <c r="L4" s="729"/>
      <c r="M4" s="729"/>
      <c r="N4" s="729"/>
      <c r="O4" s="729"/>
      <c r="P4" s="729"/>
      <c r="Q4" s="729"/>
      <c r="R4" s="954" t="s">
        <v>3112</v>
      </c>
      <c r="S4" s="955"/>
      <c r="T4" s="955"/>
    </row>
    <row r="5" spans="1:20" s="41" customFormat="1" ht="12.75" customHeight="1">
      <c r="A5" s="776"/>
      <c r="B5" s="795"/>
      <c r="C5" s="728" t="s">
        <v>1109</v>
      </c>
      <c r="D5" s="729"/>
      <c r="E5" s="729"/>
      <c r="F5" s="729"/>
      <c r="G5" s="729"/>
      <c r="H5" s="729"/>
      <c r="I5" s="728" t="s">
        <v>1110</v>
      </c>
      <c r="J5" s="729"/>
      <c r="K5" s="729"/>
      <c r="L5" s="729"/>
      <c r="M5" s="729"/>
      <c r="N5" s="729"/>
      <c r="O5" s="728" t="s">
        <v>1111</v>
      </c>
      <c r="P5" s="729"/>
      <c r="Q5" s="799"/>
      <c r="R5" s="956"/>
      <c r="S5" s="957"/>
      <c r="T5" s="957"/>
    </row>
    <row r="6" spans="1:20" s="41" customFormat="1" ht="78.75" customHeight="1">
      <c r="A6" s="777"/>
      <c r="B6" s="795"/>
      <c r="C6" s="326" t="s">
        <v>2992</v>
      </c>
      <c r="D6" s="326" t="s">
        <v>2993</v>
      </c>
      <c r="E6" s="326" t="s">
        <v>2896</v>
      </c>
      <c r="F6" s="326" t="s">
        <v>2897</v>
      </c>
      <c r="G6" s="326" t="s">
        <v>2898</v>
      </c>
      <c r="H6" s="326" t="s">
        <v>2994</v>
      </c>
      <c r="I6" s="326" t="s">
        <v>2992</v>
      </c>
      <c r="J6" s="326" t="s">
        <v>2993</v>
      </c>
      <c r="K6" s="326" t="s">
        <v>2896</v>
      </c>
      <c r="L6" s="326" t="s">
        <v>2897</v>
      </c>
      <c r="M6" s="326" t="s">
        <v>2898</v>
      </c>
      <c r="N6" s="326" t="s">
        <v>2994</v>
      </c>
      <c r="O6" s="265" t="s">
        <v>1008</v>
      </c>
      <c r="P6" s="266" t="s">
        <v>1009</v>
      </c>
      <c r="Q6" s="264" t="s">
        <v>1010</v>
      </c>
      <c r="R6" s="637" t="s">
        <v>3216</v>
      </c>
      <c r="S6" s="637" t="s">
        <v>3217</v>
      </c>
      <c r="T6" s="638" t="s">
        <v>3218</v>
      </c>
    </row>
    <row r="7" spans="1:20" ht="25.5">
      <c r="A7" s="426" t="s">
        <v>2089</v>
      </c>
      <c r="B7" s="42" t="s">
        <v>2148</v>
      </c>
      <c r="C7" s="65">
        <v>4691</v>
      </c>
      <c r="D7" s="65">
        <v>178</v>
      </c>
      <c r="E7" s="65">
        <v>306</v>
      </c>
      <c r="F7" s="65">
        <v>404</v>
      </c>
      <c r="G7" s="66">
        <v>110</v>
      </c>
      <c r="H7" s="66">
        <v>2689</v>
      </c>
      <c r="I7" s="65">
        <v>736</v>
      </c>
      <c r="J7" s="65">
        <v>21</v>
      </c>
      <c r="K7" s="65">
        <v>38</v>
      </c>
      <c r="L7" s="65">
        <v>72</v>
      </c>
      <c r="M7" s="66">
        <v>14</v>
      </c>
      <c r="N7" s="66">
        <v>273</v>
      </c>
      <c r="O7" s="89">
        <f t="shared" ref="O7" si="0">SUM(C7:H7)</f>
        <v>8378</v>
      </c>
      <c r="P7" s="89">
        <f t="shared" ref="P7" si="1">SUM(I7:N7)</f>
        <v>1154</v>
      </c>
      <c r="Q7" s="89">
        <f t="shared" ref="Q7" si="2">O7+P7</f>
        <v>9532</v>
      </c>
      <c r="R7" s="37">
        <v>195</v>
      </c>
      <c r="S7" s="37">
        <v>3</v>
      </c>
      <c r="T7" s="89">
        <f>R7+S7</f>
        <v>198</v>
      </c>
    </row>
    <row r="8" spans="1:20" ht="51">
      <c r="A8" s="432">
        <v>10</v>
      </c>
      <c r="B8" s="42" t="s">
        <v>2354</v>
      </c>
      <c r="C8" s="65">
        <f t="shared" ref="C8:T8" si="3">SUM(C9:C16)</f>
        <v>2428</v>
      </c>
      <c r="D8" s="65">
        <f t="shared" si="3"/>
        <v>98</v>
      </c>
      <c r="E8" s="65">
        <f t="shared" si="3"/>
        <v>168</v>
      </c>
      <c r="F8" s="65">
        <f t="shared" si="3"/>
        <v>201</v>
      </c>
      <c r="G8" s="66">
        <f t="shared" si="3"/>
        <v>76</v>
      </c>
      <c r="H8" s="66">
        <f t="shared" si="3"/>
        <v>1342</v>
      </c>
      <c r="I8" s="65">
        <f t="shared" si="3"/>
        <v>447</v>
      </c>
      <c r="J8" s="65">
        <f t="shared" si="3"/>
        <v>10</v>
      </c>
      <c r="K8" s="65">
        <f t="shared" si="3"/>
        <v>12</v>
      </c>
      <c r="L8" s="65">
        <f t="shared" si="3"/>
        <v>22</v>
      </c>
      <c r="M8" s="66">
        <f t="shared" si="3"/>
        <v>5</v>
      </c>
      <c r="N8" s="66">
        <f t="shared" si="3"/>
        <v>82</v>
      </c>
      <c r="O8" s="89">
        <f t="shared" si="3"/>
        <v>4313</v>
      </c>
      <c r="P8" s="89">
        <f t="shared" si="3"/>
        <v>578</v>
      </c>
      <c r="Q8" s="89">
        <f t="shared" si="3"/>
        <v>4891</v>
      </c>
      <c r="R8" s="37">
        <f t="shared" si="3"/>
        <v>82</v>
      </c>
      <c r="S8" s="37">
        <f t="shared" si="3"/>
        <v>0</v>
      </c>
      <c r="T8" s="89">
        <f t="shared" si="3"/>
        <v>82</v>
      </c>
    </row>
    <row r="9" spans="1:20" ht="38.25" hidden="1" outlineLevel="1">
      <c r="A9" s="443">
        <f>+A8+1</f>
        <v>11</v>
      </c>
      <c r="B9" s="428" t="s">
        <v>2355</v>
      </c>
      <c r="C9" s="444">
        <v>328</v>
      </c>
      <c r="D9" s="444">
        <v>11</v>
      </c>
      <c r="E9" s="444">
        <v>19</v>
      </c>
      <c r="F9" s="444">
        <v>23</v>
      </c>
      <c r="G9" s="444">
        <v>11</v>
      </c>
      <c r="H9" s="444">
        <v>167</v>
      </c>
      <c r="I9" s="444">
        <v>11</v>
      </c>
      <c r="J9" s="444">
        <v>0</v>
      </c>
      <c r="K9" s="444">
        <v>0</v>
      </c>
      <c r="L9" s="444">
        <v>1</v>
      </c>
      <c r="M9" s="444">
        <v>0</v>
      </c>
      <c r="N9" s="444">
        <v>2</v>
      </c>
      <c r="O9" s="445">
        <f t="shared" ref="O9:O16" si="4">SUM(C9:H9)</f>
        <v>559</v>
      </c>
      <c r="P9" s="445">
        <f t="shared" ref="P9:P16" si="5">SUM(I9:N9)</f>
        <v>14</v>
      </c>
      <c r="Q9" s="445">
        <f t="shared" ref="Q9:Q16" si="6">O9+P9</f>
        <v>573</v>
      </c>
      <c r="R9" s="446">
        <v>2</v>
      </c>
      <c r="S9" s="446">
        <v>0</v>
      </c>
      <c r="T9" s="445">
        <f>R9+S9</f>
        <v>2</v>
      </c>
    </row>
    <row r="10" spans="1:20" ht="51" hidden="1" outlineLevel="1">
      <c r="A10" s="443">
        <f t="shared" ref="A10:A52" si="7">+A9+1</f>
        <v>12</v>
      </c>
      <c r="B10" s="428" t="s">
        <v>2356</v>
      </c>
      <c r="C10" s="444">
        <v>752</v>
      </c>
      <c r="D10" s="444">
        <v>23</v>
      </c>
      <c r="E10" s="444">
        <v>29</v>
      </c>
      <c r="F10" s="444">
        <v>47</v>
      </c>
      <c r="G10" s="444">
        <v>24</v>
      </c>
      <c r="H10" s="444">
        <v>283</v>
      </c>
      <c r="I10" s="444">
        <v>83</v>
      </c>
      <c r="J10" s="444">
        <v>4</v>
      </c>
      <c r="K10" s="444">
        <v>2</v>
      </c>
      <c r="L10" s="444">
        <v>10</v>
      </c>
      <c r="M10" s="444">
        <v>0</v>
      </c>
      <c r="N10" s="444">
        <v>3</v>
      </c>
      <c r="O10" s="445">
        <f t="shared" si="4"/>
        <v>1158</v>
      </c>
      <c r="P10" s="445">
        <f t="shared" si="5"/>
        <v>102</v>
      </c>
      <c r="Q10" s="445">
        <f t="shared" si="6"/>
        <v>1260</v>
      </c>
      <c r="R10" s="446">
        <v>67</v>
      </c>
      <c r="S10" s="446">
        <v>0</v>
      </c>
      <c r="T10" s="445">
        <f t="shared" ref="T10:T16" si="8">R10+S10</f>
        <v>67</v>
      </c>
    </row>
    <row r="11" spans="1:20" ht="51" hidden="1" outlineLevel="1">
      <c r="A11" s="443">
        <f t="shared" si="7"/>
        <v>13</v>
      </c>
      <c r="B11" s="428" t="s">
        <v>2357</v>
      </c>
      <c r="C11" s="444">
        <v>518</v>
      </c>
      <c r="D11" s="444">
        <v>25</v>
      </c>
      <c r="E11" s="444">
        <v>57</v>
      </c>
      <c r="F11" s="444">
        <v>58</v>
      </c>
      <c r="G11" s="444">
        <v>23</v>
      </c>
      <c r="H11" s="444">
        <v>525</v>
      </c>
      <c r="I11" s="444">
        <v>208</v>
      </c>
      <c r="J11" s="444">
        <v>3</v>
      </c>
      <c r="K11" s="444">
        <v>7</v>
      </c>
      <c r="L11" s="444">
        <v>6</v>
      </c>
      <c r="M11" s="444">
        <v>3</v>
      </c>
      <c r="N11" s="444">
        <v>50</v>
      </c>
      <c r="O11" s="445">
        <f t="shared" si="4"/>
        <v>1206</v>
      </c>
      <c r="P11" s="445">
        <f t="shared" si="5"/>
        <v>277</v>
      </c>
      <c r="Q11" s="445">
        <f t="shared" si="6"/>
        <v>1483</v>
      </c>
      <c r="R11" s="446">
        <v>3</v>
      </c>
      <c r="S11" s="446">
        <v>0</v>
      </c>
      <c r="T11" s="445">
        <f t="shared" si="8"/>
        <v>3</v>
      </c>
    </row>
    <row r="12" spans="1:20" ht="51" hidden="1" outlineLevel="1">
      <c r="A12" s="443">
        <f t="shared" si="7"/>
        <v>14</v>
      </c>
      <c r="B12" s="428" t="s">
        <v>2358</v>
      </c>
      <c r="C12" s="444">
        <v>8</v>
      </c>
      <c r="D12" s="444">
        <v>1</v>
      </c>
      <c r="E12" s="444">
        <v>2</v>
      </c>
      <c r="F12" s="444">
        <v>3</v>
      </c>
      <c r="G12" s="444">
        <v>0</v>
      </c>
      <c r="H12" s="444">
        <v>6</v>
      </c>
      <c r="I12" s="444">
        <v>5</v>
      </c>
      <c r="J12" s="444">
        <v>0</v>
      </c>
      <c r="K12" s="444">
        <v>0</v>
      </c>
      <c r="L12" s="444">
        <v>0</v>
      </c>
      <c r="M12" s="444">
        <v>0</v>
      </c>
      <c r="N12" s="444">
        <v>0</v>
      </c>
      <c r="O12" s="445">
        <f t="shared" si="4"/>
        <v>20</v>
      </c>
      <c r="P12" s="445">
        <f t="shared" si="5"/>
        <v>5</v>
      </c>
      <c r="Q12" s="445">
        <f t="shared" si="6"/>
        <v>25</v>
      </c>
      <c r="R12" s="446">
        <v>0</v>
      </c>
      <c r="S12" s="446">
        <v>0</v>
      </c>
      <c r="T12" s="445">
        <f t="shared" si="8"/>
        <v>0</v>
      </c>
    </row>
    <row r="13" spans="1:20" ht="51" hidden="1" outlineLevel="1">
      <c r="A13" s="443">
        <f t="shared" si="7"/>
        <v>15</v>
      </c>
      <c r="B13" s="428" t="s">
        <v>2359</v>
      </c>
      <c r="C13" s="444">
        <v>139</v>
      </c>
      <c r="D13" s="444">
        <v>4</v>
      </c>
      <c r="E13" s="444">
        <v>9</v>
      </c>
      <c r="F13" s="444">
        <v>5</v>
      </c>
      <c r="G13" s="444">
        <v>2</v>
      </c>
      <c r="H13" s="444">
        <v>29</v>
      </c>
      <c r="I13" s="444">
        <v>20</v>
      </c>
      <c r="J13" s="444">
        <v>0</v>
      </c>
      <c r="K13" s="444">
        <v>0</v>
      </c>
      <c r="L13" s="444">
        <v>0</v>
      </c>
      <c r="M13" s="444">
        <v>1</v>
      </c>
      <c r="N13" s="444">
        <v>0</v>
      </c>
      <c r="O13" s="445">
        <f t="shared" si="4"/>
        <v>188</v>
      </c>
      <c r="P13" s="445">
        <f t="shared" si="5"/>
        <v>21</v>
      </c>
      <c r="Q13" s="445">
        <f t="shared" si="6"/>
        <v>209</v>
      </c>
      <c r="R13" s="446">
        <v>1</v>
      </c>
      <c r="S13" s="446">
        <v>0</v>
      </c>
      <c r="T13" s="445">
        <f t="shared" si="8"/>
        <v>1</v>
      </c>
    </row>
    <row r="14" spans="1:20" ht="51" hidden="1" outlineLevel="1">
      <c r="A14" s="443">
        <f t="shared" si="7"/>
        <v>16</v>
      </c>
      <c r="B14" s="428" t="s">
        <v>2360</v>
      </c>
      <c r="C14" s="444">
        <v>403</v>
      </c>
      <c r="D14" s="444">
        <v>27</v>
      </c>
      <c r="E14" s="444">
        <v>39</v>
      </c>
      <c r="F14" s="444">
        <v>45</v>
      </c>
      <c r="G14" s="444">
        <v>12</v>
      </c>
      <c r="H14" s="444">
        <v>158</v>
      </c>
      <c r="I14" s="444">
        <v>68</v>
      </c>
      <c r="J14" s="444">
        <v>2</v>
      </c>
      <c r="K14" s="444">
        <v>2</v>
      </c>
      <c r="L14" s="444">
        <v>3</v>
      </c>
      <c r="M14" s="444">
        <v>0</v>
      </c>
      <c r="N14" s="444">
        <v>13</v>
      </c>
      <c r="O14" s="445">
        <f t="shared" si="4"/>
        <v>684</v>
      </c>
      <c r="P14" s="445">
        <f t="shared" si="5"/>
        <v>88</v>
      </c>
      <c r="Q14" s="445">
        <f t="shared" si="6"/>
        <v>772</v>
      </c>
      <c r="R14" s="446">
        <v>2</v>
      </c>
      <c r="S14" s="446">
        <v>0</v>
      </c>
      <c r="T14" s="445">
        <f t="shared" si="8"/>
        <v>2</v>
      </c>
    </row>
    <row r="15" spans="1:20" ht="51" hidden="1" outlineLevel="1">
      <c r="A15" s="443">
        <f t="shared" si="7"/>
        <v>17</v>
      </c>
      <c r="B15" s="428" t="s">
        <v>2361</v>
      </c>
      <c r="C15" s="444">
        <v>15</v>
      </c>
      <c r="D15" s="444">
        <v>0</v>
      </c>
      <c r="E15" s="444">
        <v>0</v>
      </c>
      <c r="F15" s="444">
        <v>1</v>
      </c>
      <c r="G15" s="444">
        <v>1</v>
      </c>
      <c r="H15" s="444">
        <v>1</v>
      </c>
      <c r="I15" s="444">
        <v>0</v>
      </c>
      <c r="J15" s="444">
        <v>0</v>
      </c>
      <c r="K15" s="444">
        <v>0</v>
      </c>
      <c r="L15" s="444">
        <v>0</v>
      </c>
      <c r="M15" s="444">
        <v>0</v>
      </c>
      <c r="N15" s="444">
        <v>2</v>
      </c>
      <c r="O15" s="445">
        <f t="shared" si="4"/>
        <v>18</v>
      </c>
      <c r="P15" s="445">
        <f t="shared" si="5"/>
        <v>2</v>
      </c>
      <c r="Q15" s="445">
        <f t="shared" si="6"/>
        <v>20</v>
      </c>
      <c r="R15" s="446">
        <v>1</v>
      </c>
      <c r="S15" s="446">
        <v>0</v>
      </c>
      <c r="T15" s="445">
        <f t="shared" si="8"/>
        <v>1</v>
      </c>
    </row>
    <row r="16" spans="1:20" ht="38.25" hidden="1" outlineLevel="1">
      <c r="A16" s="443">
        <v>19</v>
      </c>
      <c r="B16" s="428" t="s">
        <v>2362</v>
      </c>
      <c r="C16" s="444">
        <v>265</v>
      </c>
      <c r="D16" s="444">
        <v>7</v>
      </c>
      <c r="E16" s="444">
        <v>13</v>
      </c>
      <c r="F16" s="444">
        <v>19</v>
      </c>
      <c r="G16" s="444">
        <v>3</v>
      </c>
      <c r="H16" s="444">
        <v>173</v>
      </c>
      <c r="I16" s="444">
        <v>52</v>
      </c>
      <c r="J16" s="444">
        <v>1</v>
      </c>
      <c r="K16" s="444">
        <v>1</v>
      </c>
      <c r="L16" s="444">
        <v>2</v>
      </c>
      <c r="M16" s="444">
        <v>1</v>
      </c>
      <c r="N16" s="444">
        <v>12</v>
      </c>
      <c r="O16" s="445">
        <f t="shared" si="4"/>
        <v>480</v>
      </c>
      <c r="P16" s="445">
        <f t="shared" si="5"/>
        <v>69</v>
      </c>
      <c r="Q16" s="445">
        <f t="shared" si="6"/>
        <v>549</v>
      </c>
      <c r="R16" s="446">
        <v>6</v>
      </c>
      <c r="S16" s="446">
        <v>0</v>
      </c>
      <c r="T16" s="445">
        <f t="shared" si="8"/>
        <v>6</v>
      </c>
    </row>
    <row r="17" spans="1:20" ht="31.5" customHeight="1" collapsed="1">
      <c r="A17" s="432">
        <f t="shared" si="7"/>
        <v>20</v>
      </c>
      <c r="B17" s="42" t="s">
        <v>2363</v>
      </c>
      <c r="C17" s="65">
        <f t="shared" ref="C17:T17" si="9">SUM(C18:C21)</f>
        <v>151</v>
      </c>
      <c r="D17" s="65">
        <f t="shared" si="9"/>
        <v>3</v>
      </c>
      <c r="E17" s="65">
        <f t="shared" si="9"/>
        <v>8</v>
      </c>
      <c r="F17" s="65">
        <f t="shared" si="9"/>
        <v>11</v>
      </c>
      <c r="G17" s="66">
        <f t="shared" si="9"/>
        <v>3</v>
      </c>
      <c r="H17" s="66">
        <f t="shared" si="9"/>
        <v>32</v>
      </c>
      <c r="I17" s="65">
        <f t="shared" si="9"/>
        <v>13</v>
      </c>
      <c r="J17" s="65">
        <f t="shared" si="9"/>
        <v>1</v>
      </c>
      <c r="K17" s="65">
        <f t="shared" si="9"/>
        <v>1</v>
      </c>
      <c r="L17" s="65">
        <f t="shared" si="9"/>
        <v>1</v>
      </c>
      <c r="M17" s="66">
        <f t="shared" si="9"/>
        <v>3</v>
      </c>
      <c r="N17" s="66">
        <f t="shared" si="9"/>
        <v>1</v>
      </c>
      <c r="O17" s="89">
        <f t="shared" si="9"/>
        <v>208</v>
      </c>
      <c r="P17" s="89">
        <f t="shared" si="9"/>
        <v>20</v>
      </c>
      <c r="Q17" s="89">
        <f t="shared" si="9"/>
        <v>228</v>
      </c>
      <c r="R17" s="37">
        <f t="shared" si="9"/>
        <v>43</v>
      </c>
      <c r="S17" s="37">
        <f t="shared" si="9"/>
        <v>0</v>
      </c>
      <c r="T17" s="89">
        <f t="shared" si="9"/>
        <v>43</v>
      </c>
    </row>
    <row r="18" spans="1:20" ht="25.5" hidden="1" outlineLevel="1">
      <c r="A18" s="443">
        <f t="shared" si="7"/>
        <v>21</v>
      </c>
      <c r="B18" s="428" t="s">
        <v>2364</v>
      </c>
      <c r="C18" s="444">
        <v>14</v>
      </c>
      <c r="D18" s="444">
        <v>0</v>
      </c>
      <c r="E18" s="444">
        <v>0</v>
      </c>
      <c r="F18" s="444">
        <v>0</v>
      </c>
      <c r="G18" s="444">
        <v>0</v>
      </c>
      <c r="H18" s="444">
        <v>0</v>
      </c>
      <c r="I18" s="444">
        <v>0</v>
      </c>
      <c r="J18" s="444">
        <v>0</v>
      </c>
      <c r="K18" s="444">
        <v>0</v>
      </c>
      <c r="L18" s="444">
        <v>0</v>
      </c>
      <c r="M18" s="444">
        <v>0</v>
      </c>
      <c r="N18" s="444">
        <v>0</v>
      </c>
      <c r="O18" s="445">
        <f>SUM(C18:N18)</f>
        <v>14</v>
      </c>
      <c r="P18" s="445">
        <f t="shared" ref="P18:P21" si="10">SUM(I18:N18)</f>
        <v>0</v>
      </c>
      <c r="Q18" s="445">
        <f t="shared" ref="Q18:Q21" si="11">O18+P18</f>
        <v>14</v>
      </c>
      <c r="R18" s="446">
        <v>10</v>
      </c>
      <c r="S18" s="446">
        <v>0</v>
      </c>
      <c r="T18" s="445">
        <f>R18+S18</f>
        <v>10</v>
      </c>
    </row>
    <row r="19" spans="1:20" ht="25.5" hidden="1" outlineLevel="1">
      <c r="A19" s="443">
        <f t="shared" si="7"/>
        <v>22</v>
      </c>
      <c r="B19" s="428" t="s">
        <v>2365</v>
      </c>
      <c r="C19" s="444">
        <v>47</v>
      </c>
      <c r="D19" s="444">
        <v>0</v>
      </c>
      <c r="E19" s="444">
        <v>1</v>
      </c>
      <c r="F19" s="444">
        <v>1</v>
      </c>
      <c r="G19" s="444">
        <v>0</v>
      </c>
      <c r="H19" s="444">
        <v>13</v>
      </c>
      <c r="I19" s="444">
        <v>2</v>
      </c>
      <c r="J19" s="444">
        <v>0</v>
      </c>
      <c r="K19" s="444">
        <v>0</v>
      </c>
      <c r="L19" s="444">
        <v>0</v>
      </c>
      <c r="M19" s="444">
        <v>0</v>
      </c>
      <c r="N19" s="444">
        <v>0</v>
      </c>
      <c r="O19" s="445">
        <f t="shared" ref="O19:O21" si="12">SUM(C19:H19)</f>
        <v>62</v>
      </c>
      <c r="P19" s="445">
        <f t="shared" si="10"/>
        <v>2</v>
      </c>
      <c r="Q19" s="445">
        <f t="shared" si="11"/>
        <v>64</v>
      </c>
      <c r="R19" s="446">
        <v>23</v>
      </c>
      <c r="S19" s="446">
        <v>0</v>
      </c>
      <c r="T19" s="445">
        <f t="shared" ref="T19:T21" si="13">R19+S19</f>
        <v>23</v>
      </c>
    </row>
    <row r="20" spans="1:20" ht="38.25" hidden="1" outlineLevel="1">
      <c r="A20" s="443">
        <f t="shared" si="7"/>
        <v>23</v>
      </c>
      <c r="B20" s="428" t="s">
        <v>2366</v>
      </c>
      <c r="C20" s="444">
        <v>64</v>
      </c>
      <c r="D20" s="444">
        <v>3</v>
      </c>
      <c r="E20" s="444">
        <v>5</v>
      </c>
      <c r="F20" s="444">
        <v>9</v>
      </c>
      <c r="G20" s="444">
        <v>0</v>
      </c>
      <c r="H20" s="444">
        <v>12</v>
      </c>
      <c r="I20" s="444">
        <v>8</v>
      </c>
      <c r="J20" s="444">
        <v>1</v>
      </c>
      <c r="K20" s="444">
        <v>1</v>
      </c>
      <c r="L20" s="444">
        <v>1</v>
      </c>
      <c r="M20" s="444">
        <v>2</v>
      </c>
      <c r="N20" s="444">
        <v>0</v>
      </c>
      <c r="O20" s="445">
        <f t="shared" si="12"/>
        <v>93</v>
      </c>
      <c r="P20" s="445">
        <f t="shared" si="10"/>
        <v>13</v>
      </c>
      <c r="Q20" s="445">
        <f t="shared" si="11"/>
        <v>106</v>
      </c>
      <c r="R20" s="446">
        <v>2</v>
      </c>
      <c r="S20" s="446">
        <v>0</v>
      </c>
      <c r="T20" s="445">
        <f t="shared" si="13"/>
        <v>2</v>
      </c>
    </row>
    <row r="21" spans="1:20" ht="38.25" hidden="1" outlineLevel="1">
      <c r="A21" s="443">
        <v>29</v>
      </c>
      <c r="B21" s="428" t="s">
        <v>2367</v>
      </c>
      <c r="C21" s="444">
        <v>26</v>
      </c>
      <c r="D21" s="444">
        <v>0</v>
      </c>
      <c r="E21" s="444">
        <v>2</v>
      </c>
      <c r="F21" s="444">
        <v>1</v>
      </c>
      <c r="G21" s="444">
        <v>3</v>
      </c>
      <c r="H21" s="444">
        <v>7</v>
      </c>
      <c r="I21" s="444">
        <v>3</v>
      </c>
      <c r="J21" s="444">
        <v>0</v>
      </c>
      <c r="K21" s="444">
        <v>0</v>
      </c>
      <c r="L21" s="444">
        <v>0</v>
      </c>
      <c r="M21" s="444">
        <v>1</v>
      </c>
      <c r="N21" s="444">
        <v>1</v>
      </c>
      <c r="O21" s="445">
        <f t="shared" si="12"/>
        <v>39</v>
      </c>
      <c r="P21" s="445">
        <f t="shared" si="10"/>
        <v>5</v>
      </c>
      <c r="Q21" s="445">
        <f t="shared" si="11"/>
        <v>44</v>
      </c>
      <c r="R21" s="446">
        <v>8</v>
      </c>
      <c r="S21" s="446">
        <v>0</v>
      </c>
      <c r="T21" s="445">
        <f t="shared" si="13"/>
        <v>8</v>
      </c>
    </row>
    <row r="22" spans="1:20" ht="63.75" collapsed="1">
      <c r="A22" s="432">
        <f t="shared" si="7"/>
        <v>30</v>
      </c>
      <c r="B22" s="42" t="s">
        <v>2368</v>
      </c>
      <c r="C22" s="65">
        <f t="shared" ref="C22:T22" si="14">SUM(C23:C25)</f>
        <v>11146</v>
      </c>
      <c r="D22" s="65">
        <f t="shared" si="14"/>
        <v>497</v>
      </c>
      <c r="E22" s="65">
        <f t="shared" si="14"/>
        <v>813</v>
      </c>
      <c r="F22" s="65">
        <f t="shared" si="14"/>
        <v>1155</v>
      </c>
      <c r="G22" s="66">
        <f t="shared" si="14"/>
        <v>350</v>
      </c>
      <c r="H22" s="66">
        <f t="shared" si="14"/>
        <v>7424</v>
      </c>
      <c r="I22" s="65">
        <f t="shared" si="14"/>
        <v>1820</v>
      </c>
      <c r="J22" s="65">
        <f t="shared" si="14"/>
        <v>89</v>
      </c>
      <c r="K22" s="65">
        <f t="shared" si="14"/>
        <v>106</v>
      </c>
      <c r="L22" s="65">
        <f t="shared" si="14"/>
        <v>153</v>
      </c>
      <c r="M22" s="66">
        <f t="shared" si="14"/>
        <v>50</v>
      </c>
      <c r="N22" s="66">
        <f t="shared" si="14"/>
        <v>630</v>
      </c>
      <c r="O22" s="89">
        <f t="shared" si="14"/>
        <v>21385</v>
      </c>
      <c r="P22" s="89">
        <f t="shared" si="14"/>
        <v>2848</v>
      </c>
      <c r="Q22" s="89">
        <f t="shared" si="14"/>
        <v>24233</v>
      </c>
      <c r="R22" s="37">
        <f t="shared" si="14"/>
        <v>137</v>
      </c>
      <c r="S22" s="37">
        <f t="shared" si="14"/>
        <v>3</v>
      </c>
      <c r="T22" s="89">
        <f t="shared" si="14"/>
        <v>140</v>
      </c>
    </row>
    <row r="23" spans="1:20" ht="51" hidden="1" outlineLevel="1">
      <c r="A23" s="443">
        <f t="shared" si="7"/>
        <v>31</v>
      </c>
      <c r="B23" s="428" t="s">
        <v>2369</v>
      </c>
      <c r="C23" s="444">
        <v>5891</v>
      </c>
      <c r="D23" s="444">
        <v>231</v>
      </c>
      <c r="E23" s="444">
        <v>410</v>
      </c>
      <c r="F23" s="444">
        <v>561</v>
      </c>
      <c r="G23" s="444">
        <v>147</v>
      </c>
      <c r="H23" s="444">
        <v>4157</v>
      </c>
      <c r="I23" s="444">
        <v>1029</v>
      </c>
      <c r="J23" s="444">
        <v>54</v>
      </c>
      <c r="K23" s="444">
        <v>56</v>
      </c>
      <c r="L23" s="444">
        <v>81</v>
      </c>
      <c r="M23" s="444">
        <v>25</v>
      </c>
      <c r="N23" s="444">
        <v>370</v>
      </c>
      <c r="O23" s="445">
        <f t="shared" ref="O23:O25" si="15">SUM(C23:H23)</f>
        <v>11397</v>
      </c>
      <c r="P23" s="445">
        <f t="shared" ref="P23:P25" si="16">SUM(I23:N23)</f>
        <v>1615</v>
      </c>
      <c r="Q23" s="445">
        <f t="shared" ref="Q23:Q25" si="17">O23+P23</f>
        <v>13012</v>
      </c>
      <c r="R23" s="446">
        <v>101</v>
      </c>
      <c r="S23" s="446">
        <v>2</v>
      </c>
      <c r="T23" s="445">
        <f>R23+S23</f>
        <v>103</v>
      </c>
    </row>
    <row r="24" spans="1:20" ht="25.5" hidden="1" outlineLevel="1">
      <c r="A24" s="443">
        <f t="shared" si="7"/>
        <v>32</v>
      </c>
      <c r="B24" s="428" t="s">
        <v>2370</v>
      </c>
      <c r="C24" s="444">
        <v>2976</v>
      </c>
      <c r="D24" s="444">
        <v>162</v>
      </c>
      <c r="E24" s="444">
        <v>248</v>
      </c>
      <c r="F24" s="444">
        <v>345</v>
      </c>
      <c r="G24" s="444">
        <v>118</v>
      </c>
      <c r="H24" s="444">
        <v>1649</v>
      </c>
      <c r="I24" s="444">
        <v>492</v>
      </c>
      <c r="J24" s="444">
        <v>18</v>
      </c>
      <c r="K24" s="444">
        <v>29</v>
      </c>
      <c r="L24" s="444">
        <v>47</v>
      </c>
      <c r="M24" s="444">
        <v>17</v>
      </c>
      <c r="N24" s="444">
        <v>135</v>
      </c>
      <c r="O24" s="445">
        <f t="shared" si="15"/>
        <v>5498</v>
      </c>
      <c r="P24" s="445">
        <f t="shared" si="16"/>
        <v>738</v>
      </c>
      <c r="Q24" s="445">
        <f t="shared" si="17"/>
        <v>6236</v>
      </c>
      <c r="R24" s="446">
        <v>18</v>
      </c>
      <c r="S24" s="446">
        <v>1</v>
      </c>
      <c r="T24" s="445">
        <f t="shared" ref="T24:T25" si="18">R24+S24</f>
        <v>19</v>
      </c>
    </row>
    <row r="25" spans="1:20" ht="38.25" hidden="1" outlineLevel="1">
      <c r="A25" s="443">
        <v>39</v>
      </c>
      <c r="B25" s="428" t="s">
        <v>2371</v>
      </c>
      <c r="C25" s="444">
        <v>2279</v>
      </c>
      <c r="D25" s="444">
        <v>104</v>
      </c>
      <c r="E25" s="444">
        <v>155</v>
      </c>
      <c r="F25" s="444">
        <v>249</v>
      </c>
      <c r="G25" s="444">
        <v>85</v>
      </c>
      <c r="H25" s="444">
        <v>1618</v>
      </c>
      <c r="I25" s="444">
        <v>299</v>
      </c>
      <c r="J25" s="444">
        <v>17</v>
      </c>
      <c r="K25" s="444">
        <v>21</v>
      </c>
      <c r="L25" s="444">
        <v>25</v>
      </c>
      <c r="M25" s="444">
        <v>8</v>
      </c>
      <c r="N25" s="444">
        <v>125</v>
      </c>
      <c r="O25" s="445">
        <f t="shared" si="15"/>
        <v>4490</v>
      </c>
      <c r="P25" s="445">
        <f t="shared" si="16"/>
        <v>495</v>
      </c>
      <c r="Q25" s="445">
        <f t="shared" si="17"/>
        <v>4985</v>
      </c>
      <c r="R25" s="446">
        <v>18</v>
      </c>
      <c r="S25" s="446">
        <v>0</v>
      </c>
      <c r="T25" s="445">
        <f t="shared" si="18"/>
        <v>18</v>
      </c>
    </row>
    <row r="26" spans="1:20" ht="55.5" customHeight="1" collapsed="1">
      <c r="A26" s="432">
        <f t="shared" si="7"/>
        <v>40</v>
      </c>
      <c r="B26" s="42" t="s">
        <v>3167</v>
      </c>
      <c r="C26" s="65">
        <f t="shared" ref="C26:T26" si="19">SUM(C27:C32)</f>
        <v>10576</v>
      </c>
      <c r="D26" s="65">
        <f t="shared" si="19"/>
        <v>551</v>
      </c>
      <c r="E26" s="65">
        <f t="shared" si="19"/>
        <v>848</v>
      </c>
      <c r="F26" s="65">
        <f t="shared" si="19"/>
        <v>1065</v>
      </c>
      <c r="G26" s="66">
        <f t="shared" si="19"/>
        <v>348</v>
      </c>
      <c r="H26" s="66">
        <f t="shared" si="19"/>
        <v>7290</v>
      </c>
      <c r="I26" s="65">
        <f t="shared" si="19"/>
        <v>1215</v>
      </c>
      <c r="J26" s="65">
        <f t="shared" si="19"/>
        <v>47</v>
      </c>
      <c r="K26" s="65">
        <f t="shared" si="19"/>
        <v>74</v>
      </c>
      <c r="L26" s="65">
        <f t="shared" si="19"/>
        <v>95</v>
      </c>
      <c r="M26" s="66">
        <f t="shared" si="19"/>
        <v>25</v>
      </c>
      <c r="N26" s="66">
        <f t="shared" si="19"/>
        <v>400</v>
      </c>
      <c r="O26" s="89">
        <f t="shared" si="19"/>
        <v>20678</v>
      </c>
      <c r="P26" s="89">
        <f t="shared" si="19"/>
        <v>1856</v>
      </c>
      <c r="Q26" s="89">
        <f t="shared" si="19"/>
        <v>22534</v>
      </c>
      <c r="R26" s="37">
        <f t="shared" si="19"/>
        <v>201</v>
      </c>
      <c r="S26" s="37">
        <f t="shared" si="19"/>
        <v>8</v>
      </c>
      <c r="T26" s="89">
        <f t="shared" si="19"/>
        <v>209</v>
      </c>
    </row>
    <row r="27" spans="1:20" ht="25.5" hidden="1" outlineLevel="1">
      <c r="A27" s="443">
        <f t="shared" si="7"/>
        <v>41</v>
      </c>
      <c r="B27" s="428" t="s">
        <v>2372</v>
      </c>
      <c r="C27" s="444">
        <v>752</v>
      </c>
      <c r="D27" s="444">
        <v>66</v>
      </c>
      <c r="E27" s="444">
        <v>61</v>
      </c>
      <c r="F27" s="444">
        <v>75</v>
      </c>
      <c r="G27" s="444">
        <v>26</v>
      </c>
      <c r="H27" s="444">
        <v>301</v>
      </c>
      <c r="I27" s="444">
        <v>28</v>
      </c>
      <c r="J27" s="444">
        <v>1</v>
      </c>
      <c r="K27" s="444">
        <v>4</v>
      </c>
      <c r="L27" s="444">
        <v>2</v>
      </c>
      <c r="M27" s="444">
        <v>0</v>
      </c>
      <c r="N27" s="444">
        <v>6</v>
      </c>
      <c r="O27" s="445">
        <f t="shared" ref="O27:O32" si="20">SUM(C27:H27)</f>
        <v>1281</v>
      </c>
      <c r="P27" s="445">
        <f t="shared" ref="P27:P32" si="21">SUM(I27:N27)</f>
        <v>41</v>
      </c>
      <c r="Q27" s="445">
        <f t="shared" ref="Q27:Q32" si="22">O27+P27</f>
        <v>1322</v>
      </c>
      <c r="R27" s="446">
        <v>0</v>
      </c>
      <c r="S27" s="446">
        <v>0</v>
      </c>
      <c r="T27" s="445">
        <f>R27+S27</f>
        <v>0</v>
      </c>
    </row>
    <row r="28" spans="1:20" ht="25.5" hidden="1" outlineLevel="1">
      <c r="A28" s="443">
        <f t="shared" si="7"/>
        <v>42</v>
      </c>
      <c r="B28" s="428" t="s">
        <v>2373</v>
      </c>
      <c r="C28" s="444">
        <v>3159</v>
      </c>
      <c r="D28" s="444">
        <v>188</v>
      </c>
      <c r="E28" s="444">
        <v>295</v>
      </c>
      <c r="F28" s="444">
        <v>367</v>
      </c>
      <c r="G28" s="444">
        <v>127</v>
      </c>
      <c r="H28" s="444">
        <v>2673</v>
      </c>
      <c r="I28" s="444">
        <v>358</v>
      </c>
      <c r="J28" s="444">
        <v>17</v>
      </c>
      <c r="K28" s="444">
        <v>22</v>
      </c>
      <c r="L28" s="444">
        <v>38</v>
      </c>
      <c r="M28" s="444">
        <v>12</v>
      </c>
      <c r="N28" s="444">
        <v>109</v>
      </c>
      <c r="O28" s="445">
        <f t="shared" si="20"/>
        <v>6809</v>
      </c>
      <c r="P28" s="445">
        <f t="shared" si="21"/>
        <v>556</v>
      </c>
      <c r="Q28" s="445">
        <f t="shared" si="22"/>
        <v>7365</v>
      </c>
      <c r="R28" s="446">
        <v>35</v>
      </c>
      <c r="S28" s="446">
        <v>0</v>
      </c>
      <c r="T28" s="445">
        <f t="shared" ref="T28:T32" si="23">R28+S28</f>
        <v>35</v>
      </c>
    </row>
    <row r="29" spans="1:20" ht="25.5" hidden="1" outlineLevel="1">
      <c r="A29" s="443">
        <f t="shared" si="7"/>
        <v>43</v>
      </c>
      <c r="B29" s="428" t="s">
        <v>2374</v>
      </c>
      <c r="C29" s="444">
        <v>1035</v>
      </c>
      <c r="D29" s="444">
        <v>75</v>
      </c>
      <c r="E29" s="444">
        <v>120</v>
      </c>
      <c r="F29" s="444">
        <v>163</v>
      </c>
      <c r="G29" s="444">
        <v>41</v>
      </c>
      <c r="H29" s="444">
        <v>787</v>
      </c>
      <c r="I29" s="444">
        <v>83</v>
      </c>
      <c r="J29" s="444">
        <v>5</v>
      </c>
      <c r="K29" s="444">
        <v>4</v>
      </c>
      <c r="L29" s="444">
        <v>4</v>
      </c>
      <c r="M29" s="444">
        <v>1</v>
      </c>
      <c r="N29" s="444">
        <v>25</v>
      </c>
      <c r="O29" s="445">
        <f t="shared" si="20"/>
        <v>2221</v>
      </c>
      <c r="P29" s="445">
        <f t="shared" si="21"/>
        <v>122</v>
      </c>
      <c r="Q29" s="445">
        <f t="shared" si="22"/>
        <v>2343</v>
      </c>
      <c r="R29" s="446">
        <v>5</v>
      </c>
      <c r="S29" s="446">
        <v>0</v>
      </c>
      <c r="T29" s="445">
        <f t="shared" si="23"/>
        <v>5</v>
      </c>
    </row>
    <row r="30" spans="1:20" ht="51" hidden="1" outlineLevel="1">
      <c r="A30" s="443">
        <f t="shared" si="7"/>
        <v>44</v>
      </c>
      <c r="B30" s="428" t="s">
        <v>2375</v>
      </c>
      <c r="C30" s="444">
        <v>2627</v>
      </c>
      <c r="D30" s="444">
        <v>102</v>
      </c>
      <c r="E30" s="444">
        <v>196</v>
      </c>
      <c r="F30" s="444">
        <v>219</v>
      </c>
      <c r="G30" s="444">
        <v>71</v>
      </c>
      <c r="H30" s="444">
        <v>1889</v>
      </c>
      <c r="I30" s="444">
        <v>309</v>
      </c>
      <c r="J30" s="444">
        <v>13</v>
      </c>
      <c r="K30" s="444">
        <v>21</v>
      </c>
      <c r="L30" s="444">
        <v>20</v>
      </c>
      <c r="M30" s="444">
        <v>7</v>
      </c>
      <c r="N30" s="444">
        <v>130</v>
      </c>
      <c r="O30" s="445">
        <f t="shared" si="20"/>
        <v>5104</v>
      </c>
      <c r="P30" s="445">
        <f t="shared" si="21"/>
        <v>500</v>
      </c>
      <c r="Q30" s="445">
        <f t="shared" si="22"/>
        <v>5604</v>
      </c>
      <c r="R30" s="446">
        <v>66</v>
      </c>
      <c r="S30" s="446">
        <v>2</v>
      </c>
      <c r="T30" s="445">
        <f t="shared" si="23"/>
        <v>68</v>
      </c>
    </row>
    <row r="31" spans="1:20" ht="63.75" hidden="1" outlineLevel="1">
      <c r="A31" s="443">
        <f t="shared" si="7"/>
        <v>45</v>
      </c>
      <c r="B31" s="428" t="s">
        <v>2376</v>
      </c>
      <c r="C31" s="444">
        <v>1656</v>
      </c>
      <c r="D31" s="444">
        <v>40</v>
      </c>
      <c r="E31" s="444">
        <v>52</v>
      </c>
      <c r="F31" s="444">
        <v>94</v>
      </c>
      <c r="G31" s="444">
        <v>39</v>
      </c>
      <c r="H31" s="444">
        <v>666</v>
      </c>
      <c r="I31" s="444">
        <v>265</v>
      </c>
      <c r="J31" s="444">
        <v>3</v>
      </c>
      <c r="K31" s="444">
        <v>10</v>
      </c>
      <c r="L31" s="444">
        <v>20</v>
      </c>
      <c r="M31" s="444">
        <v>2</v>
      </c>
      <c r="N31" s="444">
        <v>73</v>
      </c>
      <c r="O31" s="445">
        <f t="shared" si="20"/>
        <v>2547</v>
      </c>
      <c r="P31" s="445">
        <f t="shared" si="21"/>
        <v>373</v>
      </c>
      <c r="Q31" s="445">
        <f t="shared" si="22"/>
        <v>2920</v>
      </c>
      <c r="R31" s="446">
        <v>82</v>
      </c>
      <c r="S31" s="446">
        <v>5</v>
      </c>
      <c r="T31" s="445">
        <f t="shared" si="23"/>
        <v>87</v>
      </c>
    </row>
    <row r="32" spans="1:20" ht="38.25" hidden="1" outlineLevel="1">
      <c r="A32" s="443">
        <v>49</v>
      </c>
      <c r="B32" s="428" t="s">
        <v>2377</v>
      </c>
      <c r="C32" s="444">
        <v>1347</v>
      </c>
      <c r="D32" s="444">
        <v>80</v>
      </c>
      <c r="E32" s="444">
        <v>124</v>
      </c>
      <c r="F32" s="444">
        <v>147</v>
      </c>
      <c r="G32" s="444">
        <v>44</v>
      </c>
      <c r="H32" s="444">
        <v>974</v>
      </c>
      <c r="I32" s="444">
        <v>172</v>
      </c>
      <c r="J32" s="444">
        <v>8</v>
      </c>
      <c r="K32" s="444">
        <v>13</v>
      </c>
      <c r="L32" s="444">
        <v>11</v>
      </c>
      <c r="M32" s="444">
        <v>3</v>
      </c>
      <c r="N32" s="444">
        <v>57</v>
      </c>
      <c r="O32" s="445">
        <f t="shared" si="20"/>
        <v>2716</v>
      </c>
      <c r="P32" s="445">
        <f t="shared" si="21"/>
        <v>264</v>
      </c>
      <c r="Q32" s="445">
        <f t="shared" si="22"/>
        <v>2980</v>
      </c>
      <c r="R32" s="446">
        <v>13</v>
      </c>
      <c r="S32" s="446">
        <v>1</v>
      </c>
      <c r="T32" s="445">
        <f t="shared" si="23"/>
        <v>14</v>
      </c>
    </row>
    <row r="33" spans="1:20" ht="51" collapsed="1">
      <c r="A33" s="432">
        <f t="shared" si="7"/>
        <v>50</v>
      </c>
      <c r="B33" s="42" t="s">
        <v>2378</v>
      </c>
      <c r="C33" s="65">
        <f t="shared" ref="C33:T33" si="24">SUM(C34:C37)</f>
        <v>14359</v>
      </c>
      <c r="D33" s="65">
        <f t="shared" si="24"/>
        <v>658</v>
      </c>
      <c r="E33" s="65">
        <f t="shared" si="24"/>
        <v>1171</v>
      </c>
      <c r="F33" s="65">
        <f t="shared" si="24"/>
        <v>1595</v>
      </c>
      <c r="G33" s="66">
        <f t="shared" si="24"/>
        <v>452</v>
      </c>
      <c r="H33" s="66">
        <f t="shared" si="24"/>
        <v>9405</v>
      </c>
      <c r="I33" s="65">
        <f t="shared" si="24"/>
        <v>2751</v>
      </c>
      <c r="J33" s="65">
        <f t="shared" si="24"/>
        <v>119</v>
      </c>
      <c r="K33" s="65">
        <f t="shared" si="24"/>
        <v>165</v>
      </c>
      <c r="L33" s="65">
        <f t="shared" si="24"/>
        <v>250</v>
      </c>
      <c r="M33" s="66">
        <f t="shared" si="24"/>
        <v>67</v>
      </c>
      <c r="N33" s="66">
        <f t="shared" si="24"/>
        <v>915</v>
      </c>
      <c r="O33" s="89">
        <f t="shared" si="24"/>
        <v>27640</v>
      </c>
      <c r="P33" s="89">
        <f t="shared" si="24"/>
        <v>4267</v>
      </c>
      <c r="Q33" s="89">
        <f t="shared" si="24"/>
        <v>31907</v>
      </c>
      <c r="R33" s="37">
        <f t="shared" si="24"/>
        <v>19</v>
      </c>
      <c r="S33" s="37">
        <f t="shared" si="24"/>
        <v>1</v>
      </c>
      <c r="T33" s="89">
        <f t="shared" si="24"/>
        <v>20</v>
      </c>
    </row>
    <row r="34" spans="1:20" ht="51" hidden="1" outlineLevel="1">
      <c r="A34" s="443">
        <f t="shared" si="7"/>
        <v>51</v>
      </c>
      <c r="B34" s="428" t="s">
        <v>2379</v>
      </c>
      <c r="C34" s="444">
        <v>5605</v>
      </c>
      <c r="D34" s="444">
        <v>188</v>
      </c>
      <c r="E34" s="444">
        <v>405</v>
      </c>
      <c r="F34" s="444">
        <v>635</v>
      </c>
      <c r="G34" s="444">
        <v>166</v>
      </c>
      <c r="H34" s="444">
        <v>4002</v>
      </c>
      <c r="I34" s="444">
        <v>1115</v>
      </c>
      <c r="J34" s="444">
        <v>48</v>
      </c>
      <c r="K34" s="444">
        <v>74</v>
      </c>
      <c r="L34" s="444">
        <v>124</v>
      </c>
      <c r="M34" s="444">
        <v>37</v>
      </c>
      <c r="N34" s="444">
        <v>523</v>
      </c>
      <c r="O34" s="445">
        <f t="shared" ref="O34:O37" si="25">SUM(C34:H34)</f>
        <v>11001</v>
      </c>
      <c r="P34" s="445">
        <f t="shared" ref="P34:P37" si="26">SUM(I34:N34)</f>
        <v>1921</v>
      </c>
      <c r="Q34" s="445">
        <f t="shared" ref="Q34:Q37" si="27">O34+P34</f>
        <v>12922</v>
      </c>
      <c r="R34" s="446">
        <v>5</v>
      </c>
      <c r="S34" s="446">
        <v>1</v>
      </c>
      <c r="T34" s="445">
        <f>R34+S34</f>
        <v>6</v>
      </c>
    </row>
    <row r="35" spans="1:20" ht="38.25" hidden="1" outlineLevel="1">
      <c r="A35" s="443">
        <f t="shared" si="7"/>
        <v>52</v>
      </c>
      <c r="B35" s="428" t="s">
        <v>2380</v>
      </c>
      <c r="C35" s="444">
        <v>2031</v>
      </c>
      <c r="D35" s="444">
        <v>96</v>
      </c>
      <c r="E35" s="444">
        <v>146</v>
      </c>
      <c r="F35" s="444">
        <v>183</v>
      </c>
      <c r="G35" s="444">
        <v>65</v>
      </c>
      <c r="H35" s="444">
        <v>904</v>
      </c>
      <c r="I35" s="444">
        <v>793</v>
      </c>
      <c r="J35" s="444">
        <v>33</v>
      </c>
      <c r="K35" s="444">
        <v>32</v>
      </c>
      <c r="L35" s="444">
        <v>46</v>
      </c>
      <c r="M35" s="444">
        <v>8</v>
      </c>
      <c r="N35" s="444">
        <v>111</v>
      </c>
      <c r="O35" s="445">
        <f t="shared" si="25"/>
        <v>3425</v>
      </c>
      <c r="P35" s="445">
        <f t="shared" si="26"/>
        <v>1023</v>
      </c>
      <c r="Q35" s="445">
        <f t="shared" si="27"/>
        <v>4448</v>
      </c>
      <c r="R35" s="446">
        <v>2</v>
      </c>
      <c r="S35" s="446">
        <v>0</v>
      </c>
      <c r="T35" s="445">
        <f t="shared" ref="T35:T37" si="28">R35+S35</f>
        <v>2</v>
      </c>
    </row>
    <row r="36" spans="1:20" ht="25.5" hidden="1" outlineLevel="1">
      <c r="A36" s="443">
        <f t="shared" si="7"/>
        <v>53</v>
      </c>
      <c r="B36" s="428" t="s">
        <v>2381</v>
      </c>
      <c r="C36" s="444">
        <v>5681</v>
      </c>
      <c r="D36" s="444">
        <v>318</v>
      </c>
      <c r="E36" s="444">
        <v>537</v>
      </c>
      <c r="F36" s="444">
        <v>666</v>
      </c>
      <c r="G36" s="444">
        <v>189</v>
      </c>
      <c r="H36" s="444">
        <v>3935</v>
      </c>
      <c r="I36" s="444">
        <v>624</v>
      </c>
      <c r="J36" s="444">
        <v>29</v>
      </c>
      <c r="K36" s="444">
        <v>49</v>
      </c>
      <c r="L36" s="444">
        <v>72</v>
      </c>
      <c r="M36" s="444">
        <v>21</v>
      </c>
      <c r="N36" s="444">
        <v>230</v>
      </c>
      <c r="O36" s="445">
        <f t="shared" si="25"/>
        <v>11326</v>
      </c>
      <c r="P36" s="445">
        <f t="shared" si="26"/>
        <v>1025</v>
      </c>
      <c r="Q36" s="445">
        <f t="shared" si="27"/>
        <v>12351</v>
      </c>
      <c r="R36" s="446">
        <v>10</v>
      </c>
      <c r="S36" s="446">
        <v>0</v>
      </c>
      <c r="T36" s="445">
        <f t="shared" si="28"/>
        <v>10</v>
      </c>
    </row>
    <row r="37" spans="1:20" ht="38.25" hidden="1" outlineLevel="1">
      <c r="A37" s="443">
        <v>59</v>
      </c>
      <c r="B37" s="428" t="s">
        <v>2382</v>
      </c>
      <c r="C37" s="444">
        <v>1042</v>
      </c>
      <c r="D37" s="444">
        <v>56</v>
      </c>
      <c r="E37" s="444">
        <v>83</v>
      </c>
      <c r="F37" s="444">
        <v>111</v>
      </c>
      <c r="G37" s="444">
        <v>32</v>
      </c>
      <c r="H37" s="444">
        <v>564</v>
      </c>
      <c r="I37" s="444">
        <v>219</v>
      </c>
      <c r="J37" s="444">
        <v>9</v>
      </c>
      <c r="K37" s="444">
        <v>10</v>
      </c>
      <c r="L37" s="444">
        <v>8</v>
      </c>
      <c r="M37" s="444">
        <v>1</v>
      </c>
      <c r="N37" s="444">
        <v>51</v>
      </c>
      <c r="O37" s="445">
        <f t="shared" si="25"/>
        <v>1888</v>
      </c>
      <c r="P37" s="445">
        <f t="shared" si="26"/>
        <v>298</v>
      </c>
      <c r="Q37" s="445">
        <f t="shared" si="27"/>
        <v>2186</v>
      </c>
      <c r="R37" s="446">
        <v>2</v>
      </c>
      <c r="S37" s="446">
        <v>0</v>
      </c>
      <c r="T37" s="445">
        <f t="shared" si="28"/>
        <v>2</v>
      </c>
    </row>
    <row r="38" spans="1:20" ht="25.5" collapsed="1">
      <c r="A38" s="432">
        <f t="shared" si="7"/>
        <v>60</v>
      </c>
      <c r="B38" s="42" t="s">
        <v>2383</v>
      </c>
      <c r="C38" s="65">
        <f t="shared" ref="C38:T38" si="29">SUM(C39:C43)</f>
        <v>9124</v>
      </c>
      <c r="D38" s="65">
        <f t="shared" si="29"/>
        <v>462</v>
      </c>
      <c r="E38" s="65">
        <f t="shared" si="29"/>
        <v>913</v>
      </c>
      <c r="F38" s="65">
        <f t="shared" si="29"/>
        <v>1293</v>
      </c>
      <c r="G38" s="66">
        <f t="shared" si="29"/>
        <v>360</v>
      </c>
      <c r="H38" s="66">
        <f t="shared" si="29"/>
        <v>11015</v>
      </c>
      <c r="I38" s="65">
        <f t="shared" si="29"/>
        <v>1391</v>
      </c>
      <c r="J38" s="65">
        <f t="shared" si="29"/>
        <v>70</v>
      </c>
      <c r="K38" s="65">
        <f t="shared" si="29"/>
        <v>102</v>
      </c>
      <c r="L38" s="65">
        <f t="shared" si="29"/>
        <v>168</v>
      </c>
      <c r="M38" s="66">
        <f t="shared" si="29"/>
        <v>43</v>
      </c>
      <c r="N38" s="66">
        <f t="shared" si="29"/>
        <v>957</v>
      </c>
      <c r="O38" s="89">
        <f t="shared" si="29"/>
        <v>23167</v>
      </c>
      <c r="P38" s="89">
        <f t="shared" si="29"/>
        <v>2731</v>
      </c>
      <c r="Q38" s="89">
        <f t="shared" si="29"/>
        <v>25898</v>
      </c>
      <c r="R38" s="37">
        <f t="shared" si="29"/>
        <v>84</v>
      </c>
      <c r="S38" s="37">
        <f t="shared" si="29"/>
        <v>2</v>
      </c>
      <c r="T38" s="89">
        <f t="shared" si="29"/>
        <v>86</v>
      </c>
    </row>
    <row r="39" spans="1:20" ht="25.5" hidden="1" outlineLevel="1">
      <c r="A39" s="443">
        <f t="shared" si="7"/>
        <v>61</v>
      </c>
      <c r="B39" s="428" t="s">
        <v>2384</v>
      </c>
      <c r="C39" s="444">
        <v>593</v>
      </c>
      <c r="D39" s="444">
        <v>19</v>
      </c>
      <c r="E39" s="444">
        <v>37</v>
      </c>
      <c r="F39" s="444">
        <v>61</v>
      </c>
      <c r="G39" s="444">
        <v>13</v>
      </c>
      <c r="H39" s="444">
        <v>585</v>
      </c>
      <c r="I39" s="444">
        <v>79</v>
      </c>
      <c r="J39" s="444">
        <v>1</v>
      </c>
      <c r="K39" s="444">
        <v>5</v>
      </c>
      <c r="L39" s="444">
        <v>7</v>
      </c>
      <c r="M39" s="444">
        <v>3</v>
      </c>
      <c r="N39" s="444">
        <v>60</v>
      </c>
      <c r="O39" s="445">
        <f t="shared" ref="O39:O43" si="30">SUM(C39:H39)</f>
        <v>1308</v>
      </c>
      <c r="P39" s="445">
        <f t="shared" ref="P39:P43" si="31">SUM(I39:N39)</f>
        <v>155</v>
      </c>
      <c r="Q39" s="445">
        <f t="shared" ref="Q39:Q43" si="32">O39+P39</f>
        <v>1463</v>
      </c>
      <c r="R39" s="446">
        <v>14</v>
      </c>
      <c r="S39" s="446">
        <v>0</v>
      </c>
      <c r="T39" s="445">
        <f>R39+S39</f>
        <v>14</v>
      </c>
    </row>
    <row r="40" spans="1:20" ht="25.5" hidden="1" outlineLevel="1">
      <c r="A40" s="443">
        <f t="shared" si="7"/>
        <v>62</v>
      </c>
      <c r="B40" s="428" t="s">
        <v>2385</v>
      </c>
      <c r="C40" s="444">
        <v>2401</v>
      </c>
      <c r="D40" s="444">
        <v>126</v>
      </c>
      <c r="E40" s="444">
        <v>261</v>
      </c>
      <c r="F40" s="444">
        <v>356</v>
      </c>
      <c r="G40" s="444">
        <v>110</v>
      </c>
      <c r="H40" s="444">
        <v>2641</v>
      </c>
      <c r="I40" s="444">
        <v>298</v>
      </c>
      <c r="J40" s="444">
        <v>22</v>
      </c>
      <c r="K40" s="444">
        <v>30</v>
      </c>
      <c r="L40" s="444">
        <v>43</v>
      </c>
      <c r="M40" s="444">
        <v>8</v>
      </c>
      <c r="N40" s="444">
        <v>162</v>
      </c>
      <c r="O40" s="445">
        <f t="shared" si="30"/>
        <v>5895</v>
      </c>
      <c r="P40" s="445">
        <f t="shared" si="31"/>
        <v>563</v>
      </c>
      <c r="Q40" s="445">
        <f t="shared" si="32"/>
        <v>6458</v>
      </c>
      <c r="R40" s="446">
        <v>46</v>
      </c>
      <c r="S40" s="446">
        <v>0</v>
      </c>
      <c r="T40" s="445">
        <f t="shared" ref="T40:T43" si="33">R40+S40</f>
        <v>46</v>
      </c>
    </row>
    <row r="41" spans="1:20" ht="25.5" hidden="1" outlineLevel="1">
      <c r="A41" s="443">
        <f t="shared" si="7"/>
        <v>63</v>
      </c>
      <c r="B41" s="428" t="s">
        <v>2386</v>
      </c>
      <c r="C41" s="444">
        <v>4996</v>
      </c>
      <c r="D41" s="444">
        <v>284</v>
      </c>
      <c r="E41" s="444">
        <v>544</v>
      </c>
      <c r="F41" s="444">
        <v>774</v>
      </c>
      <c r="G41" s="444">
        <v>202</v>
      </c>
      <c r="H41" s="444">
        <v>6367</v>
      </c>
      <c r="I41" s="444">
        <v>886</v>
      </c>
      <c r="J41" s="444">
        <v>39</v>
      </c>
      <c r="K41" s="444">
        <v>55</v>
      </c>
      <c r="L41" s="444">
        <v>103</v>
      </c>
      <c r="M41" s="444">
        <v>29</v>
      </c>
      <c r="N41" s="444">
        <v>604</v>
      </c>
      <c r="O41" s="445">
        <f t="shared" si="30"/>
        <v>13167</v>
      </c>
      <c r="P41" s="445">
        <f t="shared" si="31"/>
        <v>1716</v>
      </c>
      <c r="Q41" s="445">
        <f t="shared" si="32"/>
        <v>14883</v>
      </c>
      <c r="R41" s="446">
        <v>21</v>
      </c>
      <c r="S41" s="446">
        <v>1</v>
      </c>
      <c r="T41" s="445">
        <f t="shared" si="33"/>
        <v>22</v>
      </c>
    </row>
    <row r="42" spans="1:20" ht="25.5" hidden="1" outlineLevel="1">
      <c r="A42" s="443">
        <f t="shared" si="7"/>
        <v>64</v>
      </c>
      <c r="B42" s="428" t="s">
        <v>2387</v>
      </c>
      <c r="C42" s="444">
        <v>546</v>
      </c>
      <c r="D42" s="444">
        <v>6</v>
      </c>
      <c r="E42" s="444">
        <v>19</v>
      </c>
      <c r="F42" s="444">
        <v>34</v>
      </c>
      <c r="G42" s="444">
        <v>16</v>
      </c>
      <c r="H42" s="444">
        <v>894</v>
      </c>
      <c r="I42" s="444">
        <v>41</v>
      </c>
      <c r="J42" s="444">
        <v>2</v>
      </c>
      <c r="K42" s="444">
        <v>3</v>
      </c>
      <c r="L42" s="444">
        <v>2</v>
      </c>
      <c r="M42" s="444">
        <v>1</v>
      </c>
      <c r="N42" s="444">
        <v>89</v>
      </c>
      <c r="O42" s="445">
        <f t="shared" si="30"/>
        <v>1515</v>
      </c>
      <c r="P42" s="445">
        <f t="shared" si="31"/>
        <v>138</v>
      </c>
      <c r="Q42" s="445">
        <f t="shared" si="32"/>
        <v>1653</v>
      </c>
      <c r="R42" s="446">
        <v>0</v>
      </c>
      <c r="S42" s="446">
        <v>0</v>
      </c>
      <c r="T42" s="445">
        <f t="shared" si="33"/>
        <v>0</v>
      </c>
    </row>
    <row r="43" spans="1:20" ht="38.25" hidden="1" outlineLevel="1">
      <c r="A43" s="443">
        <v>69</v>
      </c>
      <c r="B43" s="428" t="s">
        <v>2388</v>
      </c>
      <c r="C43" s="444">
        <v>588</v>
      </c>
      <c r="D43" s="444">
        <v>27</v>
      </c>
      <c r="E43" s="444">
        <v>52</v>
      </c>
      <c r="F43" s="444">
        <v>68</v>
      </c>
      <c r="G43" s="444">
        <v>19</v>
      </c>
      <c r="H43" s="444">
        <v>528</v>
      </c>
      <c r="I43" s="444">
        <v>87</v>
      </c>
      <c r="J43" s="444">
        <v>6</v>
      </c>
      <c r="K43" s="444">
        <v>9</v>
      </c>
      <c r="L43" s="444">
        <v>13</v>
      </c>
      <c r="M43" s="444">
        <v>2</v>
      </c>
      <c r="N43" s="444">
        <v>42</v>
      </c>
      <c r="O43" s="445">
        <f t="shared" si="30"/>
        <v>1282</v>
      </c>
      <c r="P43" s="445">
        <f t="shared" si="31"/>
        <v>159</v>
      </c>
      <c r="Q43" s="445">
        <f t="shared" si="32"/>
        <v>1441</v>
      </c>
      <c r="R43" s="446">
        <v>3</v>
      </c>
      <c r="S43" s="446">
        <v>1</v>
      </c>
      <c r="T43" s="445">
        <f t="shared" si="33"/>
        <v>4</v>
      </c>
    </row>
    <row r="44" spans="1:20" ht="25.5" collapsed="1">
      <c r="A44" s="432">
        <f t="shared" si="7"/>
        <v>70</v>
      </c>
      <c r="B44" s="42" t="s">
        <v>2389</v>
      </c>
      <c r="C44" s="65">
        <f t="shared" ref="C44:T44" si="34">SUM(C45:C48)</f>
        <v>989</v>
      </c>
      <c r="D44" s="65">
        <f t="shared" si="34"/>
        <v>61</v>
      </c>
      <c r="E44" s="65">
        <f t="shared" si="34"/>
        <v>103</v>
      </c>
      <c r="F44" s="65">
        <f t="shared" si="34"/>
        <v>165</v>
      </c>
      <c r="G44" s="66">
        <f t="shared" si="34"/>
        <v>49</v>
      </c>
      <c r="H44" s="66">
        <f t="shared" si="34"/>
        <v>734</v>
      </c>
      <c r="I44" s="65">
        <f t="shared" si="34"/>
        <v>204</v>
      </c>
      <c r="J44" s="65">
        <f t="shared" si="34"/>
        <v>3</v>
      </c>
      <c r="K44" s="65">
        <f t="shared" si="34"/>
        <v>8</v>
      </c>
      <c r="L44" s="65">
        <f t="shared" si="34"/>
        <v>11</v>
      </c>
      <c r="M44" s="66">
        <f t="shared" si="34"/>
        <v>7</v>
      </c>
      <c r="N44" s="66">
        <f t="shared" si="34"/>
        <v>59</v>
      </c>
      <c r="O44" s="89">
        <f t="shared" si="34"/>
        <v>2101</v>
      </c>
      <c r="P44" s="89">
        <f t="shared" si="34"/>
        <v>292</v>
      </c>
      <c r="Q44" s="89">
        <f t="shared" si="34"/>
        <v>2393</v>
      </c>
      <c r="R44" s="37">
        <f t="shared" si="34"/>
        <v>10</v>
      </c>
      <c r="S44" s="37">
        <f t="shared" si="34"/>
        <v>1</v>
      </c>
      <c r="T44" s="89">
        <f t="shared" si="34"/>
        <v>11</v>
      </c>
    </row>
    <row r="45" spans="1:20" ht="25.5" hidden="1" outlineLevel="1">
      <c r="A45" s="443">
        <f t="shared" si="7"/>
        <v>71</v>
      </c>
      <c r="B45" s="428" t="s">
        <v>2390</v>
      </c>
      <c r="C45" s="444">
        <v>785</v>
      </c>
      <c r="D45" s="444">
        <v>56</v>
      </c>
      <c r="E45" s="444">
        <v>94</v>
      </c>
      <c r="F45" s="444">
        <v>138</v>
      </c>
      <c r="G45" s="444">
        <v>43</v>
      </c>
      <c r="H45" s="444">
        <v>646</v>
      </c>
      <c r="I45" s="444">
        <v>146</v>
      </c>
      <c r="J45" s="444">
        <v>2</v>
      </c>
      <c r="K45" s="444">
        <v>6</v>
      </c>
      <c r="L45" s="444">
        <v>10</v>
      </c>
      <c r="M45" s="444">
        <v>7</v>
      </c>
      <c r="N45" s="444">
        <v>52</v>
      </c>
      <c r="O45" s="445">
        <f t="shared" ref="O45:O48" si="35">SUM(C45:H45)</f>
        <v>1762</v>
      </c>
      <c r="P45" s="445">
        <f t="shared" ref="P45:P48" si="36">SUM(I45:N45)</f>
        <v>223</v>
      </c>
      <c r="Q45" s="445">
        <f t="shared" ref="Q45:Q48" si="37">O45+P45</f>
        <v>1985</v>
      </c>
      <c r="R45" s="446">
        <v>5</v>
      </c>
      <c r="S45" s="446">
        <v>0</v>
      </c>
      <c r="T45" s="445">
        <f>R45+S45</f>
        <v>5</v>
      </c>
    </row>
    <row r="46" spans="1:20" ht="51" hidden="1" outlineLevel="1">
      <c r="A46" s="443">
        <f t="shared" si="7"/>
        <v>72</v>
      </c>
      <c r="B46" s="428" t="s">
        <v>2391</v>
      </c>
      <c r="C46" s="444">
        <v>18</v>
      </c>
      <c r="D46" s="444">
        <v>1</v>
      </c>
      <c r="E46" s="444">
        <v>2</v>
      </c>
      <c r="F46" s="444">
        <v>7</v>
      </c>
      <c r="G46" s="444">
        <v>0</v>
      </c>
      <c r="H46" s="444">
        <v>9</v>
      </c>
      <c r="I46" s="444">
        <v>3</v>
      </c>
      <c r="J46" s="444">
        <v>0</v>
      </c>
      <c r="K46" s="444">
        <v>0</v>
      </c>
      <c r="L46" s="444">
        <v>0</v>
      </c>
      <c r="M46" s="444">
        <v>0</v>
      </c>
      <c r="N46" s="444">
        <v>1</v>
      </c>
      <c r="O46" s="445">
        <f t="shared" si="35"/>
        <v>37</v>
      </c>
      <c r="P46" s="445">
        <f t="shared" si="36"/>
        <v>4</v>
      </c>
      <c r="Q46" s="445">
        <f t="shared" si="37"/>
        <v>41</v>
      </c>
      <c r="R46" s="446">
        <v>0</v>
      </c>
      <c r="S46" s="446">
        <v>0</v>
      </c>
      <c r="T46" s="445">
        <f t="shared" ref="T46:T48" si="38">R46+S46</f>
        <v>0</v>
      </c>
    </row>
    <row r="47" spans="1:20" ht="25.5" hidden="1" outlineLevel="1">
      <c r="A47" s="443">
        <f t="shared" si="7"/>
        <v>73</v>
      </c>
      <c r="B47" s="428" t="s">
        <v>2392</v>
      </c>
      <c r="C47" s="444">
        <v>69</v>
      </c>
      <c r="D47" s="444">
        <v>0</v>
      </c>
      <c r="E47" s="444">
        <v>1</v>
      </c>
      <c r="F47" s="444">
        <v>5</v>
      </c>
      <c r="G47" s="444">
        <v>0</v>
      </c>
      <c r="H47" s="444">
        <v>20</v>
      </c>
      <c r="I47" s="444">
        <v>36</v>
      </c>
      <c r="J47" s="444">
        <v>1</v>
      </c>
      <c r="K47" s="444">
        <v>1</v>
      </c>
      <c r="L47" s="444">
        <v>0</v>
      </c>
      <c r="M47" s="444">
        <v>0</v>
      </c>
      <c r="N47" s="444">
        <v>1</v>
      </c>
      <c r="O47" s="445">
        <f t="shared" si="35"/>
        <v>95</v>
      </c>
      <c r="P47" s="445">
        <f t="shared" si="36"/>
        <v>39</v>
      </c>
      <c r="Q47" s="445">
        <f t="shared" si="37"/>
        <v>134</v>
      </c>
      <c r="R47" s="446">
        <v>3</v>
      </c>
      <c r="S47" s="446">
        <v>1</v>
      </c>
      <c r="T47" s="445">
        <f t="shared" si="38"/>
        <v>4</v>
      </c>
    </row>
    <row r="48" spans="1:20" ht="38.25" hidden="1" outlineLevel="1">
      <c r="A48" s="443">
        <v>79</v>
      </c>
      <c r="B48" s="428" t="s">
        <v>2393</v>
      </c>
      <c r="C48" s="444">
        <v>117</v>
      </c>
      <c r="D48" s="444">
        <v>4</v>
      </c>
      <c r="E48" s="444">
        <v>6</v>
      </c>
      <c r="F48" s="444">
        <v>15</v>
      </c>
      <c r="G48" s="444">
        <v>6</v>
      </c>
      <c r="H48" s="444">
        <v>59</v>
      </c>
      <c r="I48" s="444">
        <v>19</v>
      </c>
      <c r="J48" s="444">
        <v>0</v>
      </c>
      <c r="K48" s="444">
        <v>1</v>
      </c>
      <c r="L48" s="444">
        <v>1</v>
      </c>
      <c r="M48" s="444">
        <v>0</v>
      </c>
      <c r="N48" s="444">
        <v>5</v>
      </c>
      <c r="O48" s="445">
        <f t="shared" si="35"/>
        <v>207</v>
      </c>
      <c r="P48" s="445">
        <f t="shared" si="36"/>
        <v>26</v>
      </c>
      <c r="Q48" s="445">
        <f t="shared" si="37"/>
        <v>233</v>
      </c>
      <c r="R48" s="446">
        <v>2</v>
      </c>
      <c r="S48" s="446">
        <v>0</v>
      </c>
      <c r="T48" s="445">
        <f t="shared" si="38"/>
        <v>2</v>
      </c>
    </row>
    <row r="49" spans="1:20" ht="38.25" collapsed="1">
      <c r="A49" s="432">
        <f t="shared" si="7"/>
        <v>80</v>
      </c>
      <c r="B49" s="42" t="s">
        <v>2394</v>
      </c>
      <c r="C49" s="65">
        <f t="shared" ref="C49:T49" si="39">SUM(C50:C53)</f>
        <v>762</v>
      </c>
      <c r="D49" s="65">
        <f t="shared" si="39"/>
        <v>12</v>
      </c>
      <c r="E49" s="65">
        <f t="shared" si="39"/>
        <v>33</v>
      </c>
      <c r="F49" s="65">
        <f t="shared" si="39"/>
        <v>27</v>
      </c>
      <c r="G49" s="66">
        <f t="shared" si="39"/>
        <v>6</v>
      </c>
      <c r="H49" s="66">
        <f t="shared" si="39"/>
        <v>169</v>
      </c>
      <c r="I49" s="65">
        <f t="shared" si="39"/>
        <v>69</v>
      </c>
      <c r="J49" s="65">
        <f t="shared" si="39"/>
        <v>2</v>
      </c>
      <c r="K49" s="65">
        <f t="shared" si="39"/>
        <v>2</v>
      </c>
      <c r="L49" s="65">
        <f t="shared" si="39"/>
        <v>1</v>
      </c>
      <c r="M49" s="66">
        <f t="shared" si="39"/>
        <v>0</v>
      </c>
      <c r="N49" s="66">
        <f t="shared" si="39"/>
        <v>13</v>
      </c>
      <c r="O49" s="89">
        <f t="shared" si="39"/>
        <v>1009</v>
      </c>
      <c r="P49" s="89">
        <f t="shared" si="39"/>
        <v>87</v>
      </c>
      <c r="Q49" s="89">
        <f t="shared" si="39"/>
        <v>1096</v>
      </c>
      <c r="R49" s="37">
        <f t="shared" si="39"/>
        <v>3</v>
      </c>
      <c r="S49" s="37">
        <f t="shared" si="39"/>
        <v>0</v>
      </c>
      <c r="T49" s="89">
        <f t="shared" si="39"/>
        <v>3</v>
      </c>
    </row>
    <row r="50" spans="1:20" ht="25.5" hidden="1" outlineLevel="1">
      <c r="A50" s="443">
        <f t="shared" si="7"/>
        <v>81</v>
      </c>
      <c r="B50" s="428" t="s">
        <v>2395</v>
      </c>
      <c r="C50" s="444">
        <v>189</v>
      </c>
      <c r="D50" s="444">
        <v>4</v>
      </c>
      <c r="E50" s="444">
        <v>6</v>
      </c>
      <c r="F50" s="444">
        <v>2</v>
      </c>
      <c r="G50" s="444">
        <v>1</v>
      </c>
      <c r="H50" s="444">
        <v>22</v>
      </c>
      <c r="I50" s="444">
        <v>11</v>
      </c>
      <c r="J50" s="444">
        <v>0</v>
      </c>
      <c r="K50" s="444">
        <v>1</v>
      </c>
      <c r="L50" s="444">
        <v>0</v>
      </c>
      <c r="M50" s="444">
        <v>0</v>
      </c>
      <c r="N50" s="444">
        <v>1</v>
      </c>
      <c r="O50" s="445">
        <f t="shared" ref="O50:O54" si="40">SUM(C50:H50)</f>
        <v>224</v>
      </c>
      <c r="P50" s="445">
        <f t="shared" ref="P50:P54" si="41">SUM(I50:N50)</f>
        <v>13</v>
      </c>
      <c r="Q50" s="445">
        <f t="shared" ref="Q50:Q54" si="42">O50+P50</f>
        <v>237</v>
      </c>
      <c r="R50" s="446">
        <v>1</v>
      </c>
      <c r="S50" s="446">
        <v>0</v>
      </c>
      <c r="T50" s="445">
        <f>R50+S50</f>
        <v>1</v>
      </c>
    </row>
    <row r="51" spans="1:20" ht="25.5" hidden="1" outlineLevel="1">
      <c r="A51" s="443">
        <f t="shared" si="7"/>
        <v>82</v>
      </c>
      <c r="B51" s="428" t="s">
        <v>2396</v>
      </c>
      <c r="C51" s="444">
        <v>114</v>
      </c>
      <c r="D51" s="444">
        <v>3</v>
      </c>
      <c r="E51" s="444">
        <v>3</v>
      </c>
      <c r="F51" s="444">
        <v>0</v>
      </c>
      <c r="G51" s="444">
        <v>0</v>
      </c>
      <c r="H51" s="444">
        <v>3</v>
      </c>
      <c r="I51" s="444">
        <v>23</v>
      </c>
      <c r="J51" s="444">
        <v>0</v>
      </c>
      <c r="K51" s="444">
        <v>1</v>
      </c>
      <c r="L51" s="444">
        <v>1</v>
      </c>
      <c r="M51" s="444">
        <v>0</v>
      </c>
      <c r="N51" s="444">
        <v>1</v>
      </c>
      <c r="O51" s="445">
        <f t="shared" si="40"/>
        <v>123</v>
      </c>
      <c r="P51" s="445">
        <f t="shared" si="41"/>
        <v>26</v>
      </c>
      <c r="Q51" s="445">
        <f t="shared" si="42"/>
        <v>149</v>
      </c>
      <c r="R51" s="446">
        <v>1</v>
      </c>
      <c r="S51" s="446">
        <v>0</v>
      </c>
      <c r="T51" s="445">
        <f t="shared" ref="T51:T53" si="43">R51+S51</f>
        <v>1</v>
      </c>
    </row>
    <row r="52" spans="1:20" ht="25.5" hidden="1" outlineLevel="1">
      <c r="A52" s="443">
        <f t="shared" si="7"/>
        <v>83</v>
      </c>
      <c r="B52" s="428" t="s">
        <v>2397</v>
      </c>
      <c r="C52" s="444">
        <v>241</v>
      </c>
      <c r="D52" s="444">
        <v>2</v>
      </c>
      <c r="E52" s="444">
        <v>13</v>
      </c>
      <c r="F52" s="444">
        <v>12</v>
      </c>
      <c r="G52" s="444">
        <v>2</v>
      </c>
      <c r="H52" s="444">
        <v>85</v>
      </c>
      <c r="I52" s="444">
        <v>10</v>
      </c>
      <c r="J52" s="444">
        <v>1</v>
      </c>
      <c r="K52" s="444">
        <v>0</v>
      </c>
      <c r="L52" s="444">
        <v>0</v>
      </c>
      <c r="M52" s="444">
        <v>0</v>
      </c>
      <c r="N52" s="444">
        <v>4</v>
      </c>
      <c r="O52" s="445">
        <f t="shared" si="40"/>
        <v>355</v>
      </c>
      <c r="P52" s="445">
        <f t="shared" si="41"/>
        <v>15</v>
      </c>
      <c r="Q52" s="445">
        <f t="shared" si="42"/>
        <v>370</v>
      </c>
      <c r="R52" s="446">
        <v>0</v>
      </c>
      <c r="S52" s="446">
        <v>0</v>
      </c>
      <c r="T52" s="445">
        <f t="shared" si="43"/>
        <v>0</v>
      </c>
    </row>
    <row r="53" spans="1:20" ht="38.25" hidden="1" outlineLevel="1">
      <c r="A53" s="443">
        <v>89</v>
      </c>
      <c r="B53" s="428" t="s">
        <v>2398</v>
      </c>
      <c r="C53" s="444">
        <v>218</v>
      </c>
      <c r="D53" s="444">
        <v>3</v>
      </c>
      <c r="E53" s="444">
        <v>11</v>
      </c>
      <c r="F53" s="444">
        <v>13</v>
      </c>
      <c r="G53" s="444">
        <v>3</v>
      </c>
      <c r="H53" s="444">
        <v>59</v>
      </c>
      <c r="I53" s="444">
        <v>25</v>
      </c>
      <c r="J53" s="444">
        <v>1</v>
      </c>
      <c r="K53" s="444">
        <v>0</v>
      </c>
      <c r="L53" s="444">
        <v>0</v>
      </c>
      <c r="M53" s="444">
        <v>0</v>
      </c>
      <c r="N53" s="444">
        <v>7</v>
      </c>
      <c r="O53" s="445">
        <f t="shared" si="40"/>
        <v>307</v>
      </c>
      <c r="P53" s="445">
        <f t="shared" si="41"/>
        <v>33</v>
      </c>
      <c r="Q53" s="445">
        <f t="shared" si="42"/>
        <v>340</v>
      </c>
      <c r="R53" s="446">
        <v>1</v>
      </c>
      <c r="S53" s="446">
        <v>0</v>
      </c>
      <c r="T53" s="445">
        <f t="shared" si="43"/>
        <v>1</v>
      </c>
    </row>
    <row r="54" spans="1:20" ht="44.25" customHeight="1" collapsed="1">
      <c r="A54" s="432">
        <v>99</v>
      </c>
      <c r="B54" s="42" t="s">
        <v>2399</v>
      </c>
      <c r="C54" s="65">
        <v>45377</v>
      </c>
      <c r="D54" s="65">
        <v>1979</v>
      </c>
      <c r="E54" s="65">
        <v>3200</v>
      </c>
      <c r="F54" s="65">
        <v>4498</v>
      </c>
      <c r="G54" s="66">
        <v>1304</v>
      </c>
      <c r="H54" s="66">
        <v>27955</v>
      </c>
      <c r="I54" s="65">
        <v>9643</v>
      </c>
      <c r="J54" s="65">
        <v>372</v>
      </c>
      <c r="K54" s="65">
        <v>568</v>
      </c>
      <c r="L54" s="65">
        <v>668</v>
      </c>
      <c r="M54" s="66">
        <v>174</v>
      </c>
      <c r="N54" s="66">
        <v>2916</v>
      </c>
      <c r="O54" s="89">
        <f t="shared" si="40"/>
        <v>84313</v>
      </c>
      <c r="P54" s="89">
        <f t="shared" si="41"/>
        <v>14341</v>
      </c>
      <c r="Q54" s="89">
        <f t="shared" si="42"/>
        <v>98654</v>
      </c>
      <c r="R54" s="37">
        <v>815</v>
      </c>
      <c r="S54" s="37">
        <v>19</v>
      </c>
      <c r="T54" s="89">
        <f>R54+S54</f>
        <v>834</v>
      </c>
    </row>
    <row r="55" spans="1:20" ht="18.75" customHeight="1">
      <c r="A55" s="100"/>
      <c r="B55" s="101" t="s">
        <v>2981</v>
      </c>
      <c r="C55" s="102">
        <f>+C54+C49+C44+C38+C33+C26+C22+C17+C8+C7</f>
        <v>99603</v>
      </c>
      <c r="D55" s="102">
        <f t="shared" ref="D55:T55" si="44">+D54+D49+D44+D38+D33+D26+D22+D17+D8+D7</f>
        <v>4499</v>
      </c>
      <c r="E55" s="102">
        <f t="shared" si="44"/>
        <v>7563</v>
      </c>
      <c r="F55" s="102">
        <f t="shared" si="44"/>
        <v>10414</v>
      </c>
      <c r="G55" s="102">
        <f t="shared" si="44"/>
        <v>3058</v>
      </c>
      <c r="H55" s="102">
        <f t="shared" si="44"/>
        <v>68055</v>
      </c>
      <c r="I55" s="102">
        <f t="shared" si="44"/>
        <v>18289</v>
      </c>
      <c r="J55" s="102">
        <f t="shared" si="44"/>
        <v>734</v>
      </c>
      <c r="K55" s="102">
        <f t="shared" si="44"/>
        <v>1076</v>
      </c>
      <c r="L55" s="102">
        <f t="shared" si="44"/>
        <v>1441</v>
      </c>
      <c r="M55" s="102">
        <f t="shared" si="44"/>
        <v>388</v>
      </c>
      <c r="N55" s="102">
        <f t="shared" si="44"/>
        <v>6246</v>
      </c>
      <c r="O55" s="102">
        <f t="shared" si="44"/>
        <v>193192</v>
      </c>
      <c r="P55" s="102">
        <f t="shared" si="44"/>
        <v>28174</v>
      </c>
      <c r="Q55" s="102">
        <f t="shared" si="44"/>
        <v>221366</v>
      </c>
      <c r="R55" s="102">
        <f t="shared" si="44"/>
        <v>1589</v>
      </c>
      <c r="S55" s="102">
        <f t="shared" si="44"/>
        <v>37</v>
      </c>
      <c r="T55" s="102">
        <f t="shared" si="44"/>
        <v>1626</v>
      </c>
    </row>
    <row r="56" spans="1:20" ht="14.25">
      <c r="A56" s="959" t="s">
        <v>3136</v>
      </c>
      <c r="B56" s="959"/>
      <c r="C56" s="959"/>
      <c r="D56" s="959"/>
      <c r="E56" s="959"/>
      <c r="F56" s="959"/>
      <c r="G56" s="959"/>
      <c r="H56" s="959"/>
      <c r="I56" s="959"/>
      <c r="J56" s="959"/>
      <c r="K56" s="959"/>
      <c r="L56" s="959"/>
      <c r="M56" s="959"/>
      <c r="N56" s="959"/>
      <c r="O56" s="959"/>
      <c r="P56" s="959"/>
      <c r="Q56" s="959"/>
      <c r="R56" s="959"/>
      <c r="S56" s="959"/>
      <c r="T56" s="959"/>
    </row>
    <row r="58" spans="1:20">
      <c r="C58" s="479"/>
      <c r="D58" s="479"/>
      <c r="E58" s="479"/>
      <c r="F58" s="479"/>
      <c r="G58" s="479"/>
      <c r="H58" s="479"/>
      <c r="I58" s="479"/>
      <c r="J58" s="479"/>
      <c r="K58" s="479"/>
      <c r="L58" s="479"/>
      <c r="M58" s="479"/>
      <c r="N58" s="479"/>
      <c r="O58" s="479"/>
      <c r="P58" s="479"/>
      <c r="Q58" s="479"/>
      <c r="R58" s="479"/>
      <c r="S58" s="479"/>
      <c r="T58" s="479"/>
    </row>
  </sheetData>
  <mergeCells count="10">
    <mergeCell ref="A56:T56"/>
    <mergeCell ref="A1:T1"/>
    <mergeCell ref="A4:A6"/>
    <mergeCell ref="B4:B6"/>
    <mergeCell ref="C4:Q4"/>
    <mergeCell ref="C5:H5"/>
    <mergeCell ref="I5:N5"/>
    <mergeCell ref="O5:Q5"/>
    <mergeCell ref="A2:T2"/>
    <mergeCell ref="R4:T5"/>
  </mergeCells>
  <printOptions horizontalCentered="1" verticalCentered="1"/>
  <pageMargins left="0" right="0" top="0" bottom="0" header="0" footer="0"/>
  <pageSetup paperSize="9" scale="80" fitToHeight="2" orientation="landscape" r:id="rId1"/>
  <ignoredErrors>
    <ignoredError sqref="E6:M6" numberStoredAsText="1"/>
    <ignoredError sqref="O7:P7 O9:P16 O8 O18:P21 O17 O23:P25 O27:P32 O34:P37 O39:P43 O45:P48 O50:P54 C49:N49" formulaRange="1"/>
    <ignoredError sqref="P8 P17 O22:P22 O26:P26 O33:P33 O38:P38 O44:P44 Q49:T49 O49:P49" formula="1" formulaRange="1"/>
    <ignoredError sqref="Q8:T8 Q17:T17 Q22:T22 Q26:T26 Q33:T33 Q38:T38 Q44:T44" formula="1"/>
  </ignoredErrors>
</worksheet>
</file>

<file path=xl/worksheets/sheet4.xml><?xml version="1.0" encoding="utf-8"?>
<worksheet xmlns="http://schemas.openxmlformats.org/spreadsheetml/2006/main" xmlns:r="http://schemas.openxmlformats.org/officeDocument/2006/relationships">
  <dimension ref="A1:U95"/>
  <sheetViews>
    <sheetView showGridLines="0" workbookViewId="0">
      <pane xSplit="2" ySplit="6" topLeftCell="C76" activePane="bottomRight" state="frozen"/>
      <selection activeCell="A30" sqref="A30:I33"/>
      <selection pane="topRight" activeCell="A30" sqref="A30:I33"/>
      <selection pane="bottomLeft" activeCell="A30" sqref="A30:I33"/>
      <selection pane="bottomRight" activeCell="R95" sqref="R95"/>
    </sheetView>
  </sheetViews>
  <sheetFormatPr defaultColWidth="9.140625" defaultRowHeight="12.75"/>
  <cols>
    <col min="1" max="1" width="4.7109375" style="17" customWidth="1"/>
    <col min="2" max="2" width="16.42578125" style="17" customWidth="1"/>
    <col min="3" max="3" width="10.28515625" style="17" customWidth="1"/>
    <col min="4" max="4" width="10.5703125" style="17" customWidth="1"/>
    <col min="5" max="5" width="5.42578125" style="17" bestFit="1" customWidth="1"/>
    <col min="6" max="6" width="6.42578125" style="17" bestFit="1" customWidth="1"/>
    <col min="7" max="7" width="5.42578125" style="17" bestFit="1" customWidth="1"/>
    <col min="8" max="8" width="6.42578125" style="17" bestFit="1" customWidth="1"/>
    <col min="9" max="9" width="9.28515625" style="17" customWidth="1"/>
    <col min="10" max="10" width="10.28515625" style="17" customWidth="1"/>
    <col min="11" max="12" width="5.42578125" style="17" bestFit="1" customWidth="1"/>
    <col min="13" max="13" width="4" style="17" bestFit="1" customWidth="1"/>
    <col min="14" max="14" width="5.42578125" style="17" bestFit="1" customWidth="1"/>
    <col min="15" max="15" width="7.42578125" style="17" bestFit="1" customWidth="1"/>
    <col min="16" max="16" width="6.42578125" style="17" bestFit="1" customWidth="1"/>
    <col min="17" max="17" width="7.42578125" style="17" bestFit="1" customWidth="1"/>
    <col min="18" max="19" width="8" style="17" customWidth="1"/>
    <col min="20" max="20" width="9.28515625" style="17" customWidth="1"/>
    <col min="21" max="16384" width="9.140625" style="17"/>
  </cols>
  <sheetData>
    <row r="1" spans="1:21">
      <c r="A1" s="718" t="s">
        <v>3034</v>
      </c>
      <c r="B1" s="718"/>
      <c r="C1" s="718"/>
      <c r="D1" s="718"/>
      <c r="E1" s="718"/>
      <c r="F1" s="718"/>
      <c r="G1" s="718"/>
      <c r="H1" s="718"/>
      <c r="I1" s="718"/>
      <c r="J1" s="718"/>
      <c r="K1" s="718"/>
      <c r="L1" s="718"/>
      <c r="M1" s="718"/>
      <c r="N1" s="718"/>
      <c r="O1" s="718"/>
      <c r="P1" s="718"/>
      <c r="Q1" s="718"/>
      <c r="R1" s="718"/>
      <c r="S1" s="718"/>
      <c r="T1" s="718"/>
    </row>
    <row r="2" spans="1:21">
      <c r="A2" s="719" t="s">
        <v>3035</v>
      </c>
      <c r="B2" s="719"/>
      <c r="C2" s="719"/>
      <c r="D2" s="719"/>
      <c r="E2" s="719"/>
      <c r="F2" s="719"/>
      <c r="G2" s="719"/>
      <c r="H2" s="719"/>
      <c r="I2" s="719"/>
      <c r="J2" s="719"/>
      <c r="K2" s="719"/>
      <c r="L2" s="719"/>
      <c r="M2" s="719"/>
      <c r="N2" s="719"/>
      <c r="O2" s="719"/>
      <c r="P2" s="719"/>
      <c r="Q2" s="719"/>
      <c r="R2" s="719"/>
      <c r="S2" s="719"/>
      <c r="T2" s="719"/>
    </row>
    <row r="3" spans="1:21" ht="12" customHeight="1">
      <c r="A3" s="18"/>
      <c r="B3" s="19"/>
      <c r="C3" s="112"/>
      <c r="D3" s="112"/>
      <c r="E3" s="112"/>
      <c r="F3" s="112"/>
      <c r="G3" s="112"/>
      <c r="H3" s="112"/>
      <c r="I3" s="112"/>
      <c r="J3" s="112"/>
      <c r="K3" s="112"/>
      <c r="L3" s="112"/>
      <c r="M3" s="112"/>
      <c r="N3" s="112"/>
      <c r="O3" s="112"/>
      <c r="P3" s="112"/>
      <c r="Q3" s="112"/>
      <c r="R3" s="112"/>
      <c r="S3" s="112"/>
      <c r="T3" s="257" t="s">
        <v>2947</v>
      </c>
    </row>
    <row r="4" spans="1:21" s="3" customFormat="1" ht="24" customHeight="1">
      <c r="A4" s="712" t="s">
        <v>3212</v>
      </c>
      <c r="B4" s="715" t="s">
        <v>3213</v>
      </c>
      <c r="C4" s="1024" t="s">
        <v>3233</v>
      </c>
      <c r="D4" s="1025"/>
      <c r="E4" s="1025"/>
      <c r="F4" s="1025"/>
      <c r="G4" s="1025"/>
      <c r="H4" s="1025"/>
      <c r="I4" s="1025"/>
      <c r="J4" s="1025"/>
      <c r="K4" s="1025"/>
      <c r="L4" s="1025"/>
      <c r="M4" s="1025"/>
      <c r="N4" s="1025"/>
      <c r="O4" s="1025"/>
      <c r="P4" s="1025"/>
      <c r="Q4" s="1025"/>
      <c r="R4" s="1014" t="s">
        <v>3154</v>
      </c>
      <c r="S4" s="1015"/>
      <c r="T4" s="1016"/>
      <c r="U4" s="262"/>
    </row>
    <row r="5" spans="1:21" s="3" customFormat="1" ht="27.75" customHeight="1">
      <c r="A5" s="713"/>
      <c r="B5" s="716"/>
      <c r="C5" s="685" t="s">
        <v>3080</v>
      </c>
      <c r="D5" s="686"/>
      <c r="E5" s="686"/>
      <c r="F5" s="686"/>
      <c r="G5" s="686"/>
      <c r="H5" s="686"/>
      <c r="I5" s="685" t="s">
        <v>3081</v>
      </c>
      <c r="J5" s="686"/>
      <c r="K5" s="686"/>
      <c r="L5" s="686"/>
      <c r="M5" s="686"/>
      <c r="N5" s="686"/>
      <c r="O5" s="685" t="s">
        <v>2934</v>
      </c>
      <c r="P5" s="686"/>
      <c r="Q5" s="686"/>
      <c r="R5" s="1015"/>
      <c r="S5" s="1015"/>
      <c r="T5" s="1016"/>
      <c r="U5" s="262"/>
    </row>
    <row r="6" spans="1:21" s="3" customFormat="1" ht="51.75" customHeight="1">
      <c r="A6" s="714"/>
      <c r="B6" s="717"/>
      <c r="C6" s="325" t="s">
        <v>2979</v>
      </c>
      <c r="D6" s="312" t="s">
        <v>2966</v>
      </c>
      <c r="E6" s="246" t="s">
        <v>2896</v>
      </c>
      <c r="F6" s="246" t="s">
        <v>2897</v>
      </c>
      <c r="G6" s="246" t="s">
        <v>2898</v>
      </c>
      <c r="H6" s="312" t="s">
        <v>2967</v>
      </c>
      <c r="I6" s="325" t="s">
        <v>2979</v>
      </c>
      <c r="J6" s="312" t="s">
        <v>2966</v>
      </c>
      <c r="K6" s="246" t="s">
        <v>2896</v>
      </c>
      <c r="L6" s="246" t="s">
        <v>2897</v>
      </c>
      <c r="M6" s="246" t="s">
        <v>2898</v>
      </c>
      <c r="N6" s="312" t="s">
        <v>2967</v>
      </c>
      <c r="O6" s="387" t="s">
        <v>3080</v>
      </c>
      <c r="P6" s="635" t="s">
        <v>3081</v>
      </c>
      <c r="Q6" s="1026" t="s">
        <v>2934</v>
      </c>
      <c r="R6" s="387" t="s">
        <v>3080</v>
      </c>
      <c r="S6" s="635" t="s">
        <v>3081</v>
      </c>
      <c r="T6" s="1017" t="s">
        <v>2934</v>
      </c>
      <c r="U6" s="262"/>
    </row>
    <row r="7" spans="1:21" ht="12.95" customHeight="1">
      <c r="A7" s="113" t="s">
        <v>1011</v>
      </c>
      <c r="B7" s="24" t="s">
        <v>1112</v>
      </c>
      <c r="C7" s="23">
        <v>1603</v>
      </c>
      <c r="D7" s="23">
        <v>13</v>
      </c>
      <c r="E7" s="23">
        <v>52</v>
      </c>
      <c r="F7" s="23">
        <v>131</v>
      </c>
      <c r="G7" s="23">
        <v>22</v>
      </c>
      <c r="H7" s="28">
        <v>928</v>
      </c>
      <c r="I7" s="23">
        <v>158</v>
      </c>
      <c r="J7" s="23">
        <v>0</v>
      </c>
      <c r="K7" s="23">
        <v>4</v>
      </c>
      <c r="L7" s="23">
        <v>7</v>
      </c>
      <c r="M7" s="23">
        <v>0</v>
      </c>
      <c r="N7" s="28">
        <v>50</v>
      </c>
      <c r="O7" s="114">
        <f>SUM(C7:H7)</f>
        <v>2749</v>
      </c>
      <c r="P7" s="114">
        <f>SUM(I7:N7)</f>
        <v>219</v>
      </c>
      <c r="Q7" s="1022">
        <f>+P7+O7</f>
        <v>2968</v>
      </c>
      <c r="R7" s="23">
        <v>0</v>
      </c>
      <c r="S7" s="23">
        <v>0</v>
      </c>
      <c r="T7" s="1018">
        <f>+S7+R7</f>
        <v>0</v>
      </c>
      <c r="U7" s="263"/>
    </row>
    <row r="8" spans="1:21" ht="12.95" customHeight="1">
      <c r="A8" s="113" t="s">
        <v>1013</v>
      </c>
      <c r="B8" s="24" t="s">
        <v>1113</v>
      </c>
      <c r="C8" s="23">
        <v>117</v>
      </c>
      <c r="D8" s="23">
        <v>4</v>
      </c>
      <c r="E8" s="23">
        <v>5</v>
      </c>
      <c r="F8" s="23">
        <v>15</v>
      </c>
      <c r="G8" s="23">
        <v>4</v>
      </c>
      <c r="H8" s="28">
        <v>82</v>
      </c>
      <c r="I8" s="23">
        <v>22</v>
      </c>
      <c r="J8" s="23">
        <v>2</v>
      </c>
      <c r="K8" s="23">
        <v>3</v>
      </c>
      <c r="L8" s="23">
        <v>10</v>
      </c>
      <c r="M8" s="23">
        <v>3</v>
      </c>
      <c r="N8" s="28">
        <v>12</v>
      </c>
      <c r="O8" s="114">
        <f t="shared" ref="O8:O45" si="0">SUM(C8:H8)</f>
        <v>227</v>
      </c>
      <c r="P8" s="114">
        <f t="shared" ref="P8:P45" si="1">SUM(I8:N8)</f>
        <v>52</v>
      </c>
      <c r="Q8" s="1022">
        <f t="shared" ref="Q8:Q45" si="2">+P8+O8</f>
        <v>279</v>
      </c>
      <c r="R8" s="23">
        <v>0</v>
      </c>
      <c r="S8" s="23">
        <v>0</v>
      </c>
      <c r="T8" s="1018">
        <f t="shared" ref="T8:T46" si="3">+S8+R8</f>
        <v>0</v>
      </c>
      <c r="U8" s="263"/>
    </row>
    <row r="9" spans="1:21" ht="12.95" customHeight="1">
      <c r="A9" s="113" t="s">
        <v>1015</v>
      </c>
      <c r="B9" s="24" t="s">
        <v>1114</v>
      </c>
      <c r="C9" s="23">
        <v>333</v>
      </c>
      <c r="D9" s="23">
        <v>14</v>
      </c>
      <c r="E9" s="23">
        <v>30</v>
      </c>
      <c r="F9" s="23">
        <v>45</v>
      </c>
      <c r="G9" s="23">
        <v>11</v>
      </c>
      <c r="H9" s="28">
        <v>229</v>
      </c>
      <c r="I9" s="23">
        <v>23</v>
      </c>
      <c r="J9" s="23">
        <v>0</v>
      </c>
      <c r="K9" s="23">
        <v>1</v>
      </c>
      <c r="L9" s="23">
        <v>3</v>
      </c>
      <c r="M9" s="23">
        <v>0</v>
      </c>
      <c r="N9" s="28">
        <v>8</v>
      </c>
      <c r="O9" s="114">
        <f t="shared" si="0"/>
        <v>662</v>
      </c>
      <c r="P9" s="114">
        <f t="shared" si="1"/>
        <v>35</v>
      </c>
      <c r="Q9" s="1022">
        <f t="shared" si="2"/>
        <v>697</v>
      </c>
      <c r="R9" s="23">
        <v>0</v>
      </c>
      <c r="S9" s="23">
        <v>0</v>
      </c>
      <c r="T9" s="1018">
        <f t="shared" si="3"/>
        <v>0</v>
      </c>
      <c r="U9" s="263"/>
    </row>
    <row r="10" spans="1:21" ht="12.95" customHeight="1">
      <c r="A10" s="113" t="s">
        <v>1115</v>
      </c>
      <c r="B10" s="24" t="s">
        <v>1116</v>
      </c>
      <c r="C10" s="23">
        <v>80</v>
      </c>
      <c r="D10" s="23">
        <v>0</v>
      </c>
      <c r="E10" s="23">
        <v>0</v>
      </c>
      <c r="F10" s="23">
        <v>0</v>
      </c>
      <c r="G10" s="23">
        <v>0</v>
      </c>
      <c r="H10" s="28">
        <v>0</v>
      </c>
      <c r="I10" s="23">
        <v>0</v>
      </c>
      <c r="J10" s="23">
        <v>0</v>
      </c>
      <c r="K10" s="23">
        <v>0</v>
      </c>
      <c r="L10" s="23">
        <v>0</v>
      </c>
      <c r="M10" s="23">
        <v>0</v>
      </c>
      <c r="N10" s="28">
        <v>0</v>
      </c>
      <c r="O10" s="114">
        <f t="shared" ref="O10" si="4">SUM(C10:H10)</f>
        <v>80</v>
      </c>
      <c r="P10" s="114">
        <f t="shared" ref="P10" si="5">SUM(I10:N10)</f>
        <v>0</v>
      </c>
      <c r="Q10" s="1022">
        <f t="shared" ref="Q10" si="6">+P10+O10</f>
        <v>80</v>
      </c>
      <c r="R10" s="23">
        <v>0</v>
      </c>
      <c r="S10" s="23">
        <v>0</v>
      </c>
      <c r="T10" s="1018">
        <f t="shared" si="3"/>
        <v>0</v>
      </c>
      <c r="U10" s="263"/>
    </row>
    <row r="11" spans="1:21" ht="12.95" customHeight="1">
      <c r="A11" s="113" t="s">
        <v>1017</v>
      </c>
      <c r="B11" s="24" t="s">
        <v>1117</v>
      </c>
      <c r="C11" s="23">
        <v>144</v>
      </c>
      <c r="D11" s="23">
        <v>6</v>
      </c>
      <c r="E11" s="23">
        <v>6</v>
      </c>
      <c r="F11" s="23">
        <v>36</v>
      </c>
      <c r="G11" s="23">
        <v>12</v>
      </c>
      <c r="H11" s="28">
        <v>164</v>
      </c>
      <c r="I11" s="23">
        <v>8</v>
      </c>
      <c r="J11" s="23">
        <v>0</v>
      </c>
      <c r="K11" s="23">
        <v>0</v>
      </c>
      <c r="L11" s="23">
        <v>0</v>
      </c>
      <c r="M11" s="23">
        <v>0</v>
      </c>
      <c r="N11" s="28">
        <v>2</v>
      </c>
      <c r="O11" s="114">
        <f t="shared" si="0"/>
        <v>368</v>
      </c>
      <c r="P11" s="114">
        <f t="shared" si="1"/>
        <v>10</v>
      </c>
      <c r="Q11" s="1022">
        <f t="shared" si="2"/>
        <v>378</v>
      </c>
      <c r="R11" s="23">
        <v>0</v>
      </c>
      <c r="S11" s="23">
        <v>0</v>
      </c>
      <c r="T11" s="1018">
        <f t="shared" si="3"/>
        <v>0</v>
      </c>
      <c r="U11" s="263"/>
    </row>
    <row r="12" spans="1:21" ht="12.95" customHeight="1">
      <c r="A12" s="113" t="s">
        <v>1019</v>
      </c>
      <c r="B12" s="24" t="s">
        <v>1118</v>
      </c>
      <c r="C12" s="23">
        <v>7939</v>
      </c>
      <c r="D12" s="23">
        <v>379</v>
      </c>
      <c r="E12" s="23">
        <v>749</v>
      </c>
      <c r="F12" s="23">
        <v>666</v>
      </c>
      <c r="G12" s="23">
        <v>188</v>
      </c>
      <c r="H12" s="28">
        <v>4178</v>
      </c>
      <c r="I12" s="23">
        <v>1179</v>
      </c>
      <c r="J12" s="23">
        <v>11</v>
      </c>
      <c r="K12" s="23">
        <v>46</v>
      </c>
      <c r="L12" s="23">
        <v>56</v>
      </c>
      <c r="M12" s="23">
        <v>8</v>
      </c>
      <c r="N12" s="28">
        <v>196</v>
      </c>
      <c r="O12" s="114">
        <f t="shared" si="0"/>
        <v>14099</v>
      </c>
      <c r="P12" s="114">
        <f t="shared" si="1"/>
        <v>1496</v>
      </c>
      <c r="Q12" s="1022">
        <f t="shared" si="2"/>
        <v>15595</v>
      </c>
      <c r="R12" s="23">
        <v>9</v>
      </c>
      <c r="S12" s="23">
        <v>0</v>
      </c>
      <c r="T12" s="1018">
        <f t="shared" si="3"/>
        <v>9</v>
      </c>
      <c r="U12" s="263"/>
    </row>
    <row r="13" spans="1:21" ht="12.95" customHeight="1">
      <c r="A13" s="113" t="s">
        <v>1021</v>
      </c>
      <c r="B13" s="24" t="s">
        <v>1119</v>
      </c>
      <c r="C13" s="23">
        <v>4328</v>
      </c>
      <c r="D13" s="23">
        <v>60</v>
      </c>
      <c r="E13" s="23">
        <v>231</v>
      </c>
      <c r="F13" s="23">
        <v>290</v>
      </c>
      <c r="G13" s="23">
        <v>65</v>
      </c>
      <c r="H13" s="28">
        <v>1334</v>
      </c>
      <c r="I13" s="23">
        <v>1495</v>
      </c>
      <c r="J13" s="23">
        <v>20</v>
      </c>
      <c r="K13" s="23">
        <v>59</v>
      </c>
      <c r="L13" s="23">
        <v>69</v>
      </c>
      <c r="M13" s="23">
        <v>22</v>
      </c>
      <c r="N13" s="28">
        <v>282</v>
      </c>
      <c r="O13" s="114">
        <f t="shared" si="0"/>
        <v>6308</v>
      </c>
      <c r="P13" s="114">
        <f t="shared" si="1"/>
        <v>1947</v>
      </c>
      <c r="Q13" s="1022">
        <f t="shared" si="2"/>
        <v>8255</v>
      </c>
      <c r="R13" s="23">
        <v>2</v>
      </c>
      <c r="S13" s="23">
        <v>0</v>
      </c>
      <c r="T13" s="1018">
        <f t="shared" si="3"/>
        <v>2</v>
      </c>
      <c r="U13" s="263"/>
    </row>
    <row r="14" spans="1:21" ht="12.95" customHeight="1">
      <c r="A14" s="113" t="s">
        <v>1023</v>
      </c>
      <c r="B14" s="24" t="s">
        <v>1120</v>
      </c>
      <c r="C14" s="23">
        <v>258</v>
      </c>
      <c r="D14" s="23">
        <v>5</v>
      </c>
      <c r="E14" s="23">
        <v>10</v>
      </c>
      <c r="F14" s="23">
        <v>18</v>
      </c>
      <c r="G14" s="23">
        <v>6</v>
      </c>
      <c r="H14" s="28">
        <v>94</v>
      </c>
      <c r="I14" s="23">
        <v>6</v>
      </c>
      <c r="J14" s="23">
        <v>0</v>
      </c>
      <c r="K14" s="23">
        <v>0</v>
      </c>
      <c r="L14" s="23">
        <v>0</v>
      </c>
      <c r="M14" s="23">
        <v>0</v>
      </c>
      <c r="N14" s="28">
        <v>0</v>
      </c>
      <c r="O14" s="114">
        <f t="shared" si="0"/>
        <v>391</v>
      </c>
      <c r="P14" s="114">
        <f t="shared" si="1"/>
        <v>6</v>
      </c>
      <c r="Q14" s="1022">
        <f t="shared" si="2"/>
        <v>397</v>
      </c>
      <c r="R14" s="23">
        <v>0</v>
      </c>
      <c r="S14" s="23">
        <v>0</v>
      </c>
      <c r="T14" s="1018">
        <f t="shared" si="3"/>
        <v>0</v>
      </c>
      <c r="U14" s="263"/>
    </row>
    <row r="15" spans="1:21" ht="12.95" customHeight="1">
      <c r="A15" s="113" t="s">
        <v>1025</v>
      </c>
      <c r="B15" s="24" t="s">
        <v>1121</v>
      </c>
      <c r="C15" s="23">
        <v>911</v>
      </c>
      <c r="D15" s="23">
        <v>46</v>
      </c>
      <c r="E15" s="23">
        <v>52</v>
      </c>
      <c r="F15" s="23">
        <v>124</v>
      </c>
      <c r="G15" s="23">
        <v>30</v>
      </c>
      <c r="H15" s="28">
        <v>767</v>
      </c>
      <c r="I15" s="23">
        <v>202</v>
      </c>
      <c r="J15" s="23">
        <v>7</v>
      </c>
      <c r="K15" s="23">
        <v>9</v>
      </c>
      <c r="L15" s="23">
        <v>23</v>
      </c>
      <c r="M15" s="23">
        <v>1</v>
      </c>
      <c r="N15" s="28">
        <v>103</v>
      </c>
      <c r="O15" s="114">
        <f t="shared" si="0"/>
        <v>1930</v>
      </c>
      <c r="P15" s="114">
        <f t="shared" si="1"/>
        <v>345</v>
      </c>
      <c r="Q15" s="1022">
        <f t="shared" si="2"/>
        <v>2275</v>
      </c>
      <c r="R15" s="23">
        <v>3</v>
      </c>
      <c r="S15" s="23">
        <v>2</v>
      </c>
      <c r="T15" s="1018">
        <f t="shared" si="3"/>
        <v>5</v>
      </c>
      <c r="U15" s="263"/>
    </row>
    <row r="16" spans="1:21" ht="12.95" customHeight="1">
      <c r="A16" s="115">
        <f t="shared" ref="A16:A45" si="7">+A15+1</f>
        <v>10</v>
      </c>
      <c r="B16" s="24" t="s">
        <v>1122</v>
      </c>
      <c r="C16" s="23">
        <v>919</v>
      </c>
      <c r="D16" s="23">
        <v>69</v>
      </c>
      <c r="E16" s="23">
        <v>82</v>
      </c>
      <c r="F16" s="23">
        <v>169</v>
      </c>
      <c r="G16" s="23">
        <v>32</v>
      </c>
      <c r="H16" s="28">
        <v>783</v>
      </c>
      <c r="I16" s="23">
        <v>159</v>
      </c>
      <c r="J16" s="23">
        <v>16</v>
      </c>
      <c r="K16" s="23">
        <v>18</v>
      </c>
      <c r="L16" s="23">
        <v>40</v>
      </c>
      <c r="M16" s="23">
        <v>6</v>
      </c>
      <c r="N16" s="28">
        <v>99</v>
      </c>
      <c r="O16" s="114">
        <f t="shared" si="0"/>
        <v>2054</v>
      </c>
      <c r="P16" s="114">
        <f t="shared" si="1"/>
        <v>338</v>
      </c>
      <c r="Q16" s="1022">
        <f t="shared" si="2"/>
        <v>2392</v>
      </c>
      <c r="R16" s="23">
        <v>3</v>
      </c>
      <c r="S16" s="23">
        <v>0</v>
      </c>
      <c r="T16" s="1018">
        <f t="shared" si="3"/>
        <v>3</v>
      </c>
      <c r="U16" s="263"/>
    </row>
    <row r="17" spans="1:21" ht="12.95" customHeight="1">
      <c r="A17" s="115">
        <f t="shared" si="7"/>
        <v>11</v>
      </c>
      <c r="B17" s="24" t="s">
        <v>1123</v>
      </c>
      <c r="C17" s="23">
        <v>475</v>
      </c>
      <c r="D17" s="23">
        <v>56</v>
      </c>
      <c r="E17" s="23">
        <v>151</v>
      </c>
      <c r="F17" s="23">
        <v>316</v>
      </c>
      <c r="G17" s="23">
        <v>60</v>
      </c>
      <c r="H17" s="28">
        <v>952</v>
      </c>
      <c r="I17" s="23">
        <v>118</v>
      </c>
      <c r="J17" s="23">
        <v>15</v>
      </c>
      <c r="K17" s="23">
        <v>36</v>
      </c>
      <c r="L17" s="23">
        <v>68</v>
      </c>
      <c r="M17" s="23">
        <v>15</v>
      </c>
      <c r="N17" s="28">
        <v>152</v>
      </c>
      <c r="O17" s="114">
        <f t="shared" si="0"/>
        <v>2010</v>
      </c>
      <c r="P17" s="114">
        <f t="shared" si="1"/>
        <v>404</v>
      </c>
      <c r="Q17" s="1022">
        <f t="shared" si="2"/>
        <v>2414</v>
      </c>
      <c r="R17" s="23">
        <v>30</v>
      </c>
      <c r="S17" s="23">
        <v>1</v>
      </c>
      <c r="T17" s="1018">
        <f t="shared" si="3"/>
        <v>31</v>
      </c>
      <c r="U17" s="263"/>
    </row>
    <row r="18" spans="1:21" ht="12.95" customHeight="1">
      <c r="A18" s="115">
        <f t="shared" si="7"/>
        <v>12</v>
      </c>
      <c r="B18" s="24" t="s">
        <v>1124</v>
      </c>
      <c r="C18" s="23">
        <v>97</v>
      </c>
      <c r="D18" s="23">
        <v>0</v>
      </c>
      <c r="E18" s="23">
        <v>0</v>
      </c>
      <c r="F18" s="23">
        <v>1</v>
      </c>
      <c r="G18" s="23">
        <v>0</v>
      </c>
      <c r="H18" s="28">
        <v>33</v>
      </c>
      <c r="I18" s="23">
        <v>5</v>
      </c>
      <c r="J18" s="23">
        <v>0</v>
      </c>
      <c r="K18" s="23">
        <v>0</v>
      </c>
      <c r="L18" s="23">
        <v>0</v>
      </c>
      <c r="M18" s="23">
        <v>0</v>
      </c>
      <c r="N18" s="28">
        <v>0</v>
      </c>
      <c r="O18" s="114">
        <f t="shared" si="0"/>
        <v>131</v>
      </c>
      <c r="P18" s="114">
        <f t="shared" si="1"/>
        <v>5</v>
      </c>
      <c r="Q18" s="1022">
        <f t="shared" si="2"/>
        <v>136</v>
      </c>
      <c r="R18" s="23">
        <v>0</v>
      </c>
      <c r="S18" s="23">
        <v>0</v>
      </c>
      <c r="T18" s="1018">
        <f t="shared" si="3"/>
        <v>0</v>
      </c>
      <c r="U18" s="263"/>
    </row>
    <row r="19" spans="1:21" ht="12.95" customHeight="1">
      <c r="A19" s="115">
        <f t="shared" si="7"/>
        <v>13</v>
      </c>
      <c r="B19" s="24" t="s">
        <v>1125</v>
      </c>
      <c r="C19" s="23">
        <v>32</v>
      </c>
      <c r="D19" s="23">
        <v>1</v>
      </c>
      <c r="E19" s="23">
        <v>5</v>
      </c>
      <c r="F19" s="23">
        <v>2</v>
      </c>
      <c r="G19" s="23">
        <v>0</v>
      </c>
      <c r="H19" s="28">
        <v>31</v>
      </c>
      <c r="I19" s="23">
        <v>0</v>
      </c>
      <c r="J19" s="23">
        <v>0</v>
      </c>
      <c r="K19" s="23">
        <v>0</v>
      </c>
      <c r="L19" s="23">
        <v>0</v>
      </c>
      <c r="M19" s="23">
        <v>0</v>
      </c>
      <c r="N19" s="28">
        <v>0</v>
      </c>
      <c r="O19" s="114">
        <f t="shared" ref="O19" si="8">SUM(C19:H19)</f>
        <v>71</v>
      </c>
      <c r="P19" s="114">
        <f t="shared" ref="P19" si="9">SUM(I19:N19)</f>
        <v>0</v>
      </c>
      <c r="Q19" s="1022">
        <f t="shared" si="2"/>
        <v>71</v>
      </c>
      <c r="R19" s="23">
        <v>0</v>
      </c>
      <c r="S19" s="23">
        <v>0</v>
      </c>
      <c r="T19" s="1018">
        <f t="shared" si="3"/>
        <v>0</v>
      </c>
      <c r="U19" s="263"/>
    </row>
    <row r="20" spans="1:21" ht="12.95" customHeight="1">
      <c r="A20" s="115">
        <f t="shared" si="7"/>
        <v>14</v>
      </c>
      <c r="B20" s="24" t="s">
        <v>1126</v>
      </c>
      <c r="C20" s="23">
        <v>528</v>
      </c>
      <c r="D20" s="23">
        <v>38</v>
      </c>
      <c r="E20" s="23">
        <v>54</v>
      </c>
      <c r="F20" s="23">
        <v>91</v>
      </c>
      <c r="G20" s="23">
        <v>23</v>
      </c>
      <c r="H20" s="28">
        <v>415</v>
      </c>
      <c r="I20" s="23">
        <v>112</v>
      </c>
      <c r="J20" s="23">
        <v>18</v>
      </c>
      <c r="K20" s="23">
        <v>14</v>
      </c>
      <c r="L20" s="23">
        <v>21</v>
      </c>
      <c r="M20" s="23">
        <v>7</v>
      </c>
      <c r="N20" s="28">
        <v>84</v>
      </c>
      <c r="O20" s="114">
        <f t="shared" si="0"/>
        <v>1149</v>
      </c>
      <c r="P20" s="114">
        <f t="shared" si="1"/>
        <v>256</v>
      </c>
      <c r="Q20" s="1022">
        <f t="shared" si="2"/>
        <v>1405</v>
      </c>
      <c r="R20" s="23">
        <v>2</v>
      </c>
      <c r="S20" s="23">
        <v>0</v>
      </c>
      <c r="T20" s="1018">
        <f t="shared" si="3"/>
        <v>2</v>
      </c>
      <c r="U20" s="263"/>
    </row>
    <row r="21" spans="1:21" ht="12.95" customHeight="1">
      <c r="A21" s="115">
        <f t="shared" si="7"/>
        <v>15</v>
      </c>
      <c r="B21" s="24" t="s">
        <v>1127</v>
      </c>
      <c r="C21" s="23">
        <v>274</v>
      </c>
      <c r="D21" s="23">
        <v>1</v>
      </c>
      <c r="E21" s="23">
        <v>6</v>
      </c>
      <c r="F21" s="23">
        <v>9</v>
      </c>
      <c r="G21" s="23">
        <v>3</v>
      </c>
      <c r="H21" s="28">
        <v>93</v>
      </c>
      <c r="I21" s="23">
        <v>15</v>
      </c>
      <c r="J21" s="23">
        <v>0</v>
      </c>
      <c r="K21" s="23">
        <v>0</v>
      </c>
      <c r="L21" s="23">
        <v>0</v>
      </c>
      <c r="M21" s="23">
        <v>0</v>
      </c>
      <c r="N21" s="28">
        <v>7</v>
      </c>
      <c r="O21" s="114">
        <f t="shared" si="0"/>
        <v>386</v>
      </c>
      <c r="P21" s="114">
        <f t="shared" si="1"/>
        <v>22</v>
      </c>
      <c r="Q21" s="1022">
        <f t="shared" si="2"/>
        <v>408</v>
      </c>
      <c r="R21" s="23">
        <v>0</v>
      </c>
      <c r="S21" s="23">
        <v>0</v>
      </c>
      <c r="T21" s="1018">
        <f t="shared" si="3"/>
        <v>0</v>
      </c>
      <c r="U21" s="263"/>
    </row>
    <row r="22" spans="1:21" ht="12.95" customHeight="1">
      <c r="A22" s="115">
        <f t="shared" si="7"/>
        <v>16</v>
      </c>
      <c r="B22" s="24" t="s">
        <v>1128</v>
      </c>
      <c r="C22" s="23">
        <v>7275</v>
      </c>
      <c r="D22" s="23">
        <v>523</v>
      </c>
      <c r="E22" s="23">
        <v>543</v>
      </c>
      <c r="F22" s="23">
        <v>769</v>
      </c>
      <c r="G22" s="23">
        <v>240</v>
      </c>
      <c r="H22" s="28">
        <v>4127</v>
      </c>
      <c r="I22" s="23">
        <v>1673</v>
      </c>
      <c r="J22" s="23">
        <v>132</v>
      </c>
      <c r="K22" s="23">
        <v>121</v>
      </c>
      <c r="L22" s="23">
        <v>141</v>
      </c>
      <c r="M22" s="23">
        <v>36</v>
      </c>
      <c r="N22" s="28">
        <v>553</v>
      </c>
      <c r="O22" s="114">
        <f t="shared" si="0"/>
        <v>13477</v>
      </c>
      <c r="P22" s="114">
        <f t="shared" si="1"/>
        <v>2656</v>
      </c>
      <c r="Q22" s="1022">
        <f t="shared" si="2"/>
        <v>16133</v>
      </c>
      <c r="R22" s="23">
        <v>1</v>
      </c>
      <c r="S22" s="23">
        <v>0</v>
      </c>
      <c r="T22" s="1018">
        <f t="shared" si="3"/>
        <v>1</v>
      </c>
      <c r="U22" s="263"/>
    </row>
    <row r="23" spans="1:21" ht="12.95" customHeight="1">
      <c r="A23" s="115">
        <f t="shared" si="7"/>
        <v>17</v>
      </c>
      <c r="B23" s="24" t="s">
        <v>1129</v>
      </c>
      <c r="C23" s="23">
        <v>468</v>
      </c>
      <c r="D23" s="23">
        <v>20</v>
      </c>
      <c r="E23" s="23">
        <v>29</v>
      </c>
      <c r="F23" s="23">
        <v>49</v>
      </c>
      <c r="G23" s="23">
        <v>13</v>
      </c>
      <c r="H23" s="28">
        <v>267</v>
      </c>
      <c r="I23" s="23">
        <v>71</v>
      </c>
      <c r="J23" s="23">
        <v>0</v>
      </c>
      <c r="K23" s="23">
        <v>3</v>
      </c>
      <c r="L23" s="23">
        <v>6</v>
      </c>
      <c r="M23" s="23">
        <v>1</v>
      </c>
      <c r="N23" s="28">
        <v>25</v>
      </c>
      <c r="O23" s="114">
        <f t="shared" si="0"/>
        <v>846</v>
      </c>
      <c r="P23" s="114">
        <f t="shared" si="1"/>
        <v>106</v>
      </c>
      <c r="Q23" s="1022">
        <f t="shared" si="2"/>
        <v>952</v>
      </c>
      <c r="R23" s="23">
        <v>5</v>
      </c>
      <c r="S23" s="23">
        <v>0</v>
      </c>
      <c r="T23" s="1018">
        <f t="shared" si="3"/>
        <v>5</v>
      </c>
      <c r="U23" s="263"/>
    </row>
    <row r="24" spans="1:21" ht="12.95" customHeight="1">
      <c r="A24" s="115">
        <f t="shared" si="7"/>
        <v>18</v>
      </c>
      <c r="B24" s="24" t="s">
        <v>1130</v>
      </c>
      <c r="C24" s="23">
        <v>95</v>
      </c>
      <c r="D24" s="23">
        <v>100</v>
      </c>
      <c r="E24" s="23">
        <v>2</v>
      </c>
      <c r="F24" s="23">
        <v>12</v>
      </c>
      <c r="G24" s="23">
        <v>1</v>
      </c>
      <c r="H24" s="28">
        <v>99</v>
      </c>
      <c r="I24" s="23">
        <v>11</v>
      </c>
      <c r="J24" s="23">
        <v>6</v>
      </c>
      <c r="K24" s="23">
        <v>1</v>
      </c>
      <c r="L24" s="23">
        <v>2</v>
      </c>
      <c r="M24" s="23">
        <v>0</v>
      </c>
      <c r="N24" s="28">
        <v>2</v>
      </c>
      <c r="O24" s="114">
        <f t="shared" si="0"/>
        <v>309</v>
      </c>
      <c r="P24" s="114">
        <f t="shared" si="1"/>
        <v>22</v>
      </c>
      <c r="Q24" s="1022">
        <f t="shared" si="2"/>
        <v>331</v>
      </c>
      <c r="R24" s="23">
        <v>0</v>
      </c>
      <c r="S24" s="23">
        <v>0</v>
      </c>
      <c r="T24" s="1018">
        <f t="shared" si="3"/>
        <v>0</v>
      </c>
      <c r="U24" s="263"/>
    </row>
    <row r="25" spans="1:21" ht="12.95" customHeight="1">
      <c r="A25" s="115">
        <f t="shared" si="7"/>
        <v>19</v>
      </c>
      <c r="B25" s="24" t="s">
        <v>1131</v>
      </c>
      <c r="C25" s="23">
        <v>330</v>
      </c>
      <c r="D25" s="23">
        <v>24</v>
      </c>
      <c r="E25" s="23">
        <v>5</v>
      </c>
      <c r="F25" s="23">
        <v>32</v>
      </c>
      <c r="G25" s="23">
        <v>6</v>
      </c>
      <c r="H25" s="28">
        <v>144</v>
      </c>
      <c r="I25" s="23">
        <v>10</v>
      </c>
      <c r="J25" s="23">
        <v>1</v>
      </c>
      <c r="K25" s="23">
        <v>0</v>
      </c>
      <c r="L25" s="23">
        <v>3</v>
      </c>
      <c r="M25" s="23">
        <v>0</v>
      </c>
      <c r="N25" s="28">
        <v>3</v>
      </c>
      <c r="O25" s="114">
        <f t="shared" si="0"/>
        <v>541</v>
      </c>
      <c r="P25" s="114">
        <f t="shared" si="1"/>
        <v>17</v>
      </c>
      <c r="Q25" s="1022">
        <f t="shared" si="2"/>
        <v>558</v>
      </c>
      <c r="R25" s="23">
        <v>0</v>
      </c>
      <c r="S25" s="23">
        <v>0</v>
      </c>
      <c r="T25" s="1018">
        <f t="shared" si="3"/>
        <v>0</v>
      </c>
      <c r="U25" s="263"/>
    </row>
    <row r="26" spans="1:21" ht="12.95" customHeight="1">
      <c r="A26" s="115">
        <f t="shared" si="7"/>
        <v>20</v>
      </c>
      <c r="B26" s="24" t="s">
        <v>1132</v>
      </c>
      <c r="C26" s="23">
        <v>1675</v>
      </c>
      <c r="D26" s="23">
        <v>51</v>
      </c>
      <c r="E26" s="23">
        <v>152</v>
      </c>
      <c r="F26" s="23">
        <v>434</v>
      </c>
      <c r="G26" s="23">
        <v>58</v>
      </c>
      <c r="H26" s="28">
        <v>1767</v>
      </c>
      <c r="I26" s="23">
        <v>406</v>
      </c>
      <c r="J26" s="23">
        <v>15</v>
      </c>
      <c r="K26" s="23">
        <v>28</v>
      </c>
      <c r="L26" s="23">
        <v>101</v>
      </c>
      <c r="M26" s="23">
        <v>12</v>
      </c>
      <c r="N26" s="28">
        <v>284</v>
      </c>
      <c r="O26" s="114">
        <f t="shared" si="0"/>
        <v>4137</v>
      </c>
      <c r="P26" s="114">
        <f t="shared" si="1"/>
        <v>846</v>
      </c>
      <c r="Q26" s="1022">
        <f t="shared" si="2"/>
        <v>4983</v>
      </c>
      <c r="R26" s="23">
        <v>0</v>
      </c>
      <c r="S26" s="23">
        <v>0</v>
      </c>
      <c r="T26" s="1018">
        <f t="shared" si="3"/>
        <v>0</v>
      </c>
      <c r="U26" s="263"/>
    </row>
    <row r="27" spans="1:21" ht="12.95" customHeight="1">
      <c r="A27" s="115">
        <f t="shared" si="7"/>
        <v>21</v>
      </c>
      <c r="B27" s="24" t="s">
        <v>1133</v>
      </c>
      <c r="C27" s="23">
        <v>538</v>
      </c>
      <c r="D27" s="23">
        <v>1</v>
      </c>
      <c r="E27" s="23">
        <v>1</v>
      </c>
      <c r="F27" s="23">
        <v>9</v>
      </c>
      <c r="G27" s="23">
        <v>3</v>
      </c>
      <c r="H27" s="28">
        <v>187</v>
      </c>
      <c r="I27" s="23">
        <v>38</v>
      </c>
      <c r="J27" s="23">
        <v>0</v>
      </c>
      <c r="K27" s="23">
        <v>0</v>
      </c>
      <c r="L27" s="23">
        <v>1</v>
      </c>
      <c r="M27" s="23">
        <v>0</v>
      </c>
      <c r="N27" s="28">
        <v>11</v>
      </c>
      <c r="O27" s="114">
        <f t="shared" si="0"/>
        <v>739</v>
      </c>
      <c r="P27" s="114">
        <f t="shared" si="1"/>
        <v>50</v>
      </c>
      <c r="Q27" s="1022">
        <f t="shared" si="2"/>
        <v>789</v>
      </c>
      <c r="R27" s="23">
        <v>0</v>
      </c>
      <c r="S27" s="23">
        <v>0</v>
      </c>
      <c r="T27" s="1018">
        <f t="shared" si="3"/>
        <v>0</v>
      </c>
      <c r="U27" s="263"/>
    </row>
    <row r="28" spans="1:21" ht="12.95" customHeight="1">
      <c r="A28" s="115">
        <f t="shared" si="7"/>
        <v>22</v>
      </c>
      <c r="B28" s="24" t="s">
        <v>1134</v>
      </c>
      <c r="C28" s="23">
        <v>391</v>
      </c>
      <c r="D28" s="23">
        <v>15</v>
      </c>
      <c r="E28" s="23">
        <v>16</v>
      </c>
      <c r="F28" s="23">
        <v>20</v>
      </c>
      <c r="G28" s="23">
        <v>6</v>
      </c>
      <c r="H28" s="28">
        <v>148</v>
      </c>
      <c r="I28" s="23">
        <v>141</v>
      </c>
      <c r="J28" s="23">
        <v>25</v>
      </c>
      <c r="K28" s="23">
        <v>20</v>
      </c>
      <c r="L28" s="23">
        <v>16</v>
      </c>
      <c r="M28" s="23">
        <v>1</v>
      </c>
      <c r="N28" s="28">
        <v>25</v>
      </c>
      <c r="O28" s="114">
        <f t="shared" si="0"/>
        <v>596</v>
      </c>
      <c r="P28" s="114">
        <f t="shared" si="1"/>
        <v>228</v>
      </c>
      <c r="Q28" s="1022">
        <f t="shared" si="2"/>
        <v>824</v>
      </c>
      <c r="R28" s="23">
        <v>0</v>
      </c>
      <c r="S28" s="23">
        <v>0</v>
      </c>
      <c r="T28" s="1018">
        <f t="shared" si="3"/>
        <v>0</v>
      </c>
      <c r="U28" s="263"/>
    </row>
    <row r="29" spans="1:21" ht="12.95" customHeight="1">
      <c r="A29" s="115">
        <f t="shared" si="7"/>
        <v>23</v>
      </c>
      <c r="B29" s="24" t="s">
        <v>1135</v>
      </c>
      <c r="C29" s="23">
        <v>281</v>
      </c>
      <c r="D29" s="23">
        <v>7</v>
      </c>
      <c r="E29" s="23">
        <v>3</v>
      </c>
      <c r="F29" s="23">
        <v>28</v>
      </c>
      <c r="G29" s="23">
        <v>1</v>
      </c>
      <c r="H29" s="28">
        <v>196</v>
      </c>
      <c r="I29" s="23">
        <v>11</v>
      </c>
      <c r="J29" s="23">
        <v>2</v>
      </c>
      <c r="K29" s="23">
        <v>1</v>
      </c>
      <c r="L29" s="23">
        <v>2</v>
      </c>
      <c r="M29" s="23">
        <v>2</v>
      </c>
      <c r="N29" s="28">
        <v>6</v>
      </c>
      <c r="O29" s="114">
        <f t="shared" si="0"/>
        <v>516</v>
      </c>
      <c r="P29" s="114">
        <f t="shared" si="1"/>
        <v>24</v>
      </c>
      <c r="Q29" s="1022">
        <f t="shared" si="2"/>
        <v>540</v>
      </c>
      <c r="R29" s="23">
        <v>0</v>
      </c>
      <c r="S29" s="23">
        <v>0</v>
      </c>
      <c r="T29" s="1018">
        <f t="shared" si="3"/>
        <v>0</v>
      </c>
      <c r="U29" s="263"/>
    </row>
    <row r="30" spans="1:21" ht="12.95" customHeight="1">
      <c r="A30" s="115">
        <f t="shared" si="7"/>
        <v>24</v>
      </c>
      <c r="B30" s="24" t="s">
        <v>1136</v>
      </c>
      <c r="C30" s="23">
        <v>116</v>
      </c>
      <c r="D30" s="23">
        <v>1</v>
      </c>
      <c r="E30" s="23">
        <v>3</v>
      </c>
      <c r="F30" s="23">
        <v>8</v>
      </c>
      <c r="G30" s="23">
        <v>2</v>
      </c>
      <c r="H30" s="28">
        <v>75</v>
      </c>
      <c r="I30" s="23">
        <v>9</v>
      </c>
      <c r="J30" s="23">
        <v>0</v>
      </c>
      <c r="K30" s="23">
        <v>1</v>
      </c>
      <c r="L30" s="23">
        <v>0</v>
      </c>
      <c r="M30" s="23">
        <v>0</v>
      </c>
      <c r="N30" s="28">
        <v>1</v>
      </c>
      <c r="O30" s="114">
        <f t="shared" si="0"/>
        <v>205</v>
      </c>
      <c r="P30" s="114">
        <f t="shared" si="1"/>
        <v>11</v>
      </c>
      <c r="Q30" s="1022">
        <f t="shared" si="2"/>
        <v>216</v>
      </c>
      <c r="R30" s="23">
        <v>0</v>
      </c>
      <c r="S30" s="23">
        <v>0</v>
      </c>
      <c r="T30" s="1018">
        <f t="shared" si="3"/>
        <v>0</v>
      </c>
      <c r="U30" s="263"/>
    </row>
    <row r="31" spans="1:21" ht="12.95" customHeight="1">
      <c r="A31" s="115">
        <f t="shared" si="7"/>
        <v>25</v>
      </c>
      <c r="B31" s="24" t="s">
        <v>1137</v>
      </c>
      <c r="C31" s="23">
        <v>344</v>
      </c>
      <c r="D31" s="23">
        <v>6</v>
      </c>
      <c r="E31" s="23">
        <v>32</v>
      </c>
      <c r="F31" s="23">
        <v>24</v>
      </c>
      <c r="G31" s="23">
        <v>11</v>
      </c>
      <c r="H31" s="28">
        <v>172</v>
      </c>
      <c r="I31" s="23">
        <v>29</v>
      </c>
      <c r="J31" s="23">
        <v>0</v>
      </c>
      <c r="K31" s="23">
        <v>0</v>
      </c>
      <c r="L31" s="23">
        <v>0</v>
      </c>
      <c r="M31" s="23">
        <v>1</v>
      </c>
      <c r="N31" s="28">
        <v>3</v>
      </c>
      <c r="O31" s="114">
        <f t="shared" si="0"/>
        <v>589</v>
      </c>
      <c r="P31" s="114">
        <f t="shared" si="1"/>
        <v>33</v>
      </c>
      <c r="Q31" s="1022">
        <f t="shared" si="2"/>
        <v>622</v>
      </c>
      <c r="R31" s="23">
        <v>0</v>
      </c>
      <c r="S31" s="23">
        <v>0</v>
      </c>
      <c r="T31" s="1018">
        <f t="shared" si="3"/>
        <v>0</v>
      </c>
      <c r="U31" s="263"/>
    </row>
    <row r="32" spans="1:21" ht="12.95" customHeight="1">
      <c r="A32" s="115">
        <f t="shared" si="7"/>
        <v>26</v>
      </c>
      <c r="B32" s="24" t="s">
        <v>1138</v>
      </c>
      <c r="C32" s="23">
        <v>3673</v>
      </c>
      <c r="D32" s="23">
        <v>29</v>
      </c>
      <c r="E32" s="23">
        <v>45</v>
      </c>
      <c r="F32" s="23">
        <v>62</v>
      </c>
      <c r="G32" s="23">
        <v>25</v>
      </c>
      <c r="H32" s="28">
        <v>458</v>
      </c>
      <c r="I32" s="23">
        <v>603</v>
      </c>
      <c r="J32" s="23">
        <v>4</v>
      </c>
      <c r="K32" s="23">
        <v>5</v>
      </c>
      <c r="L32" s="23">
        <v>5</v>
      </c>
      <c r="M32" s="23">
        <v>4</v>
      </c>
      <c r="N32" s="28">
        <v>50</v>
      </c>
      <c r="O32" s="114">
        <f t="shared" si="0"/>
        <v>4292</v>
      </c>
      <c r="P32" s="114">
        <f t="shared" si="1"/>
        <v>671</v>
      </c>
      <c r="Q32" s="1022">
        <f t="shared" si="2"/>
        <v>4963</v>
      </c>
      <c r="R32" s="23">
        <v>0</v>
      </c>
      <c r="S32" s="23">
        <v>0</v>
      </c>
      <c r="T32" s="1018">
        <f t="shared" si="3"/>
        <v>0</v>
      </c>
      <c r="U32" s="263"/>
    </row>
    <row r="33" spans="1:21" ht="12.95" customHeight="1">
      <c r="A33" s="115">
        <f t="shared" si="7"/>
        <v>27</v>
      </c>
      <c r="B33" s="24" t="s">
        <v>1139</v>
      </c>
      <c r="C33" s="23">
        <v>810</v>
      </c>
      <c r="D33" s="23">
        <v>22</v>
      </c>
      <c r="E33" s="23">
        <v>83</v>
      </c>
      <c r="F33" s="23">
        <v>154</v>
      </c>
      <c r="G33" s="23">
        <v>48</v>
      </c>
      <c r="H33" s="28">
        <v>1335</v>
      </c>
      <c r="I33" s="23">
        <v>53</v>
      </c>
      <c r="J33" s="23">
        <v>2</v>
      </c>
      <c r="K33" s="23">
        <v>3</v>
      </c>
      <c r="L33" s="23">
        <v>8</v>
      </c>
      <c r="M33" s="23">
        <v>1</v>
      </c>
      <c r="N33" s="28">
        <v>36</v>
      </c>
      <c r="O33" s="114">
        <f t="shared" si="0"/>
        <v>2452</v>
      </c>
      <c r="P33" s="114">
        <f t="shared" si="1"/>
        <v>103</v>
      </c>
      <c r="Q33" s="1022">
        <f t="shared" si="2"/>
        <v>2555</v>
      </c>
      <c r="R33" s="23">
        <v>0</v>
      </c>
      <c r="S33" s="23">
        <v>0</v>
      </c>
      <c r="T33" s="1018">
        <f t="shared" si="3"/>
        <v>0</v>
      </c>
      <c r="U33" s="263"/>
    </row>
    <row r="34" spans="1:21" ht="12.95" customHeight="1">
      <c r="A34" s="115">
        <f t="shared" si="7"/>
        <v>28</v>
      </c>
      <c r="B34" s="24" t="s">
        <v>1140</v>
      </c>
      <c r="C34" s="23">
        <v>175</v>
      </c>
      <c r="D34" s="23">
        <v>0</v>
      </c>
      <c r="E34" s="23">
        <v>3</v>
      </c>
      <c r="F34" s="23">
        <v>2</v>
      </c>
      <c r="G34" s="23">
        <v>0</v>
      </c>
      <c r="H34" s="28">
        <v>94</v>
      </c>
      <c r="I34" s="23">
        <v>15</v>
      </c>
      <c r="J34" s="23">
        <v>0</v>
      </c>
      <c r="K34" s="23">
        <v>1</v>
      </c>
      <c r="L34" s="23">
        <v>0</v>
      </c>
      <c r="M34" s="23">
        <v>0</v>
      </c>
      <c r="N34" s="28">
        <v>5</v>
      </c>
      <c r="O34" s="114">
        <f t="shared" si="0"/>
        <v>274</v>
      </c>
      <c r="P34" s="114">
        <f t="shared" si="1"/>
        <v>21</v>
      </c>
      <c r="Q34" s="1022">
        <f t="shared" si="2"/>
        <v>295</v>
      </c>
      <c r="R34" s="23">
        <v>0</v>
      </c>
      <c r="S34" s="23">
        <v>0</v>
      </c>
      <c r="T34" s="1018">
        <f t="shared" si="3"/>
        <v>0</v>
      </c>
      <c r="U34" s="263"/>
    </row>
    <row r="35" spans="1:21" ht="12.95" customHeight="1">
      <c r="A35" s="115">
        <f t="shared" si="7"/>
        <v>29</v>
      </c>
      <c r="B35" s="24" t="s">
        <v>1141</v>
      </c>
      <c r="C35" s="23">
        <v>59</v>
      </c>
      <c r="D35" s="23">
        <v>0</v>
      </c>
      <c r="E35" s="23">
        <v>0</v>
      </c>
      <c r="F35" s="23">
        <v>2</v>
      </c>
      <c r="G35" s="23">
        <v>1</v>
      </c>
      <c r="H35" s="28">
        <v>37</v>
      </c>
      <c r="I35" s="23">
        <v>1</v>
      </c>
      <c r="J35" s="23">
        <v>0</v>
      </c>
      <c r="K35" s="23">
        <v>0</v>
      </c>
      <c r="L35" s="23">
        <v>0</v>
      </c>
      <c r="M35" s="23">
        <v>0</v>
      </c>
      <c r="N35" s="28">
        <v>0</v>
      </c>
      <c r="O35" s="114">
        <f t="shared" si="0"/>
        <v>99</v>
      </c>
      <c r="P35" s="114">
        <f t="shared" si="1"/>
        <v>1</v>
      </c>
      <c r="Q35" s="1022">
        <f t="shared" si="2"/>
        <v>100</v>
      </c>
      <c r="R35" s="23">
        <v>0</v>
      </c>
      <c r="S35" s="23">
        <v>0</v>
      </c>
      <c r="T35" s="1018">
        <f t="shared" si="3"/>
        <v>0</v>
      </c>
      <c r="U35" s="263"/>
    </row>
    <row r="36" spans="1:21" ht="12.95" customHeight="1">
      <c r="A36" s="115">
        <f t="shared" si="7"/>
        <v>30</v>
      </c>
      <c r="B36" s="24" t="s">
        <v>1142</v>
      </c>
      <c r="C36" s="23">
        <v>30</v>
      </c>
      <c r="D36" s="23">
        <v>0</v>
      </c>
      <c r="E36" s="23">
        <v>0</v>
      </c>
      <c r="F36" s="23">
        <v>0</v>
      </c>
      <c r="G36" s="23">
        <v>0</v>
      </c>
      <c r="H36" s="28">
        <v>1</v>
      </c>
      <c r="I36" s="23">
        <v>0</v>
      </c>
      <c r="J36" s="23">
        <v>0</v>
      </c>
      <c r="K36" s="23">
        <v>0</v>
      </c>
      <c r="L36" s="23">
        <v>0</v>
      </c>
      <c r="M36" s="23">
        <v>0</v>
      </c>
      <c r="N36" s="28">
        <v>0</v>
      </c>
      <c r="O36" s="114">
        <f t="shared" ref="O36" si="10">SUM(C36:H36)</f>
        <v>31</v>
      </c>
      <c r="P36" s="114">
        <f t="shared" ref="P36" si="11">SUM(I36:N36)</f>
        <v>0</v>
      </c>
      <c r="Q36" s="1022">
        <f t="shared" ref="Q36" si="12">+P36+O36</f>
        <v>31</v>
      </c>
      <c r="R36" s="23">
        <v>0</v>
      </c>
      <c r="S36" s="23">
        <v>0</v>
      </c>
      <c r="T36" s="1018">
        <f t="shared" si="3"/>
        <v>0</v>
      </c>
      <c r="U36" s="263"/>
    </row>
    <row r="37" spans="1:21" ht="12.95" customHeight="1">
      <c r="A37" s="115">
        <f t="shared" si="7"/>
        <v>31</v>
      </c>
      <c r="B37" s="24" t="s">
        <v>1143</v>
      </c>
      <c r="C37" s="23">
        <v>526</v>
      </c>
      <c r="D37" s="23">
        <v>38</v>
      </c>
      <c r="E37" s="23">
        <v>67</v>
      </c>
      <c r="F37" s="23">
        <v>94</v>
      </c>
      <c r="G37" s="23">
        <v>22</v>
      </c>
      <c r="H37" s="28">
        <v>866</v>
      </c>
      <c r="I37" s="23">
        <v>13</v>
      </c>
      <c r="J37" s="23">
        <v>3</v>
      </c>
      <c r="K37" s="23">
        <v>0</v>
      </c>
      <c r="L37" s="23">
        <v>2</v>
      </c>
      <c r="M37" s="23">
        <v>0</v>
      </c>
      <c r="N37" s="28">
        <v>8</v>
      </c>
      <c r="O37" s="114">
        <f t="shared" si="0"/>
        <v>1613</v>
      </c>
      <c r="P37" s="114">
        <f t="shared" si="1"/>
        <v>26</v>
      </c>
      <c r="Q37" s="1022">
        <f t="shared" si="2"/>
        <v>1639</v>
      </c>
      <c r="R37" s="23">
        <v>0</v>
      </c>
      <c r="S37" s="23">
        <v>0</v>
      </c>
      <c r="T37" s="1018">
        <f t="shared" si="3"/>
        <v>0</v>
      </c>
      <c r="U37" s="263"/>
    </row>
    <row r="38" spans="1:21" ht="12.95" customHeight="1">
      <c r="A38" s="115">
        <f t="shared" si="7"/>
        <v>32</v>
      </c>
      <c r="B38" s="24" t="s">
        <v>1144</v>
      </c>
      <c r="C38" s="23">
        <v>220</v>
      </c>
      <c r="D38" s="23">
        <v>9</v>
      </c>
      <c r="E38" s="23">
        <v>12</v>
      </c>
      <c r="F38" s="23">
        <v>21</v>
      </c>
      <c r="G38" s="23">
        <v>8</v>
      </c>
      <c r="H38" s="28">
        <v>243</v>
      </c>
      <c r="I38" s="23">
        <v>20</v>
      </c>
      <c r="J38" s="23">
        <v>1</v>
      </c>
      <c r="K38" s="23">
        <v>2</v>
      </c>
      <c r="L38" s="23">
        <v>5</v>
      </c>
      <c r="M38" s="23">
        <v>0</v>
      </c>
      <c r="N38" s="28">
        <v>15</v>
      </c>
      <c r="O38" s="114">
        <f t="shared" si="0"/>
        <v>513</v>
      </c>
      <c r="P38" s="114">
        <f t="shared" si="1"/>
        <v>43</v>
      </c>
      <c r="Q38" s="1022">
        <f t="shared" si="2"/>
        <v>556</v>
      </c>
      <c r="R38" s="23">
        <v>0</v>
      </c>
      <c r="S38" s="23">
        <v>0</v>
      </c>
      <c r="T38" s="1018">
        <f t="shared" si="3"/>
        <v>0</v>
      </c>
      <c r="U38" s="263"/>
    </row>
    <row r="39" spans="1:21" ht="12.95" customHeight="1">
      <c r="A39" s="115">
        <f t="shared" si="7"/>
        <v>33</v>
      </c>
      <c r="B39" s="24" t="s">
        <v>1145</v>
      </c>
      <c r="C39" s="23">
        <v>625</v>
      </c>
      <c r="D39" s="23">
        <v>37</v>
      </c>
      <c r="E39" s="23">
        <v>32</v>
      </c>
      <c r="F39" s="23">
        <v>87</v>
      </c>
      <c r="G39" s="23">
        <v>21</v>
      </c>
      <c r="H39" s="28">
        <v>978</v>
      </c>
      <c r="I39" s="23">
        <v>53</v>
      </c>
      <c r="J39" s="23">
        <v>1</v>
      </c>
      <c r="K39" s="23">
        <v>3</v>
      </c>
      <c r="L39" s="23">
        <v>12</v>
      </c>
      <c r="M39" s="23">
        <v>3</v>
      </c>
      <c r="N39" s="28">
        <v>37</v>
      </c>
      <c r="O39" s="114">
        <f t="shared" si="0"/>
        <v>1780</v>
      </c>
      <c r="P39" s="114">
        <f t="shared" si="1"/>
        <v>109</v>
      </c>
      <c r="Q39" s="1022">
        <f t="shared" si="2"/>
        <v>1889</v>
      </c>
      <c r="R39" s="23">
        <v>0</v>
      </c>
      <c r="S39" s="23">
        <v>0</v>
      </c>
      <c r="T39" s="1018">
        <f t="shared" si="3"/>
        <v>0</v>
      </c>
      <c r="U39" s="263"/>
    </row>
    <row r="40" spans="1:21" ht="12.95" customHeight="1">
      <c r="A40" s="115">
        <f t="shared" si="7"/>
        <v>34</v>
      </c>
      <c r="B40" s="24" t="s">
        <v>1146</v>
      </c>
      <c r="C40" s="23">
        <v>22811</v>
      </c>
      <c r="D40" s="23">
        <v>514</v>
      </c>
      <c r="E40" s="23">
        <v>1257</v>
      </c>
      <c r="F40" s="23">
        <v>1673</v>
      </c>
      <c r="G40" s="23">
        <v>502</v>
      </c>
      <c r="H40" s="28">
        <v>12658</v>
      </c>
      <c r="I40" s="23">
        <v>5168</v>
      </c>
      <c r="J40" s="23">
        <v>126</v>
      </c>
      <c r="K40" s="23">
        <v>210</v>
      </c>
      <c r="L40" s="23">
        <v>243</v>
      </c>
      <c r="M40" s="23">
        <v>78</v>
      </c>
      <c r="N40" s="28">
        <v>1319</v>
      </c>
      <c r="O40" s="114">
        <f t="shared" si="0"/>
        <v>39415</v>
      </c>
      <c r="P40" s="114">
        <f t="shared" si="1"/>
        <v>7144</v>
      </c>
      <c r="Q40" s="1022">
        <f t="shared" si="2"/>
        <v>46559</v>
      </c>
      <c r="R40" s="23">
        <v>108</v>
      </c>
      <c r="S40" s="23">
        <v>9</v>
      </c>
      <c r="T40" s="1018">
        <f t="shared" si="3"/>
        <v>117</v>
      </c>
      <c r="U40" s="263"/>
    </row>
    <row r="41" spans="1:21" ht="12.95" customHeight="1">
      <c r="A41" s="115">
        <f t="shared" si="7"/>
        <v>35</v>
      </c>
      <c r="B41" s="24" t="s">
        <v>1147</v>
      </c>
      <c r="C41" s="23">
        <v>10730</v>
      </c>
      <c r="D41" s="23">
        <v>279</v>
      </c>
      <c r="E41" s="23">
        <v>553</v>
      </c>
      <c r="F41" s="23">
        <v>644</v>
      </c>
      <c r="G41" s="23">
        <v>256</v>
      </c>
      <c r="H41" s="28">
        <v>5541</v>
      </c>
      <c r="I41" s="23">
        <v>2002</v>
      </c>
      <c r="J41" s="23">
        <v>38</v>
      </c>
      <c r="K41" s="23">
        <v>66</v>
      </c>
      <c r="L41" s="23">
        <v>89</v>
      </c>
      <c r="M41" s="23">
        <v>19</v>
      </c>
      <c r="N41" s="28">
        <v>597</v>
      </c>
      <c r="O41" s="114">
        <f t="shared" si="0"/>
        <v>18003</v>
      </c>
      <c r="P41" s="114">
        <f t="shared" si="1"/>
        <v>2811</v>
      </c>
      <c r="Q41" s="1022">
        <f t="shared" si="2"/>
        <v>20814</v>
      </c>
      <c r="R41" s="23">
        <v>9</v>
      </c>
      <c r="S41" s="23">
        <v>1</v>
      </c>
      <c r="T41" s="1018">
        <f t="shared" si="3"/>
        <v>10</v>
      </c>
      <c r="U41" s="263"/>
    </row>
    <row r="42" spans="1:21" ht="12.95" customHeight="1">
      <c r="A42" s="115">
        <f t="shared" si="7"/>
        <v>36</v>
      </c>
      <c r="B42" s="24" t="s">
        <v>1148</v>
      </c>
      <c r="C42" s="23">
        <v>73</v>
      </c>
      <c r="D42" s="23">
        <v>0</v>
      </c>
      <c r="E42" s="23">
        <v>1</v>
      </c>
      <c r="F42" s="23">
        <v>0</v>
      </c>
      <c r="G42" s="23">
        <v>0</v>
      </c>
      <c r="H42" s="28">
        <v>25</v>
      </c>
      <c r="I42" s="23">
        <v>2</v>
      </c>
      <c r="J42" s="23">
        <v>0</v>
      </c>
      <c r="K42" s="23">
        <v>0</v>
      </c>
      <c r="L42" s="23">
        <v>1</v>
      </c>
      <c r="M42" s="23">
        <v>0</v>
      </c>
      <c r="N42" s="28">
        <v>0</v>
      </c>
      <c r="O42" s="114">
        <f t="shared" si="0"/>
        <v>99</v>
      </c>
      <c r="P42" s="114">
        <f t="shared" si="1"/>
        <v>3</v>
      </c>
      <c r="Q42" s="1022">
        <f t="shared" si="2"/>
        <v>102</v>
      </c>
      <c r="R42" s="23">
        <v>0</v>
      </c>
      <c r="S42" s="23">
        <v>0</v>
      </c>
      <c r="T42" s="1018">
        <f t="shared" si="3"/>
        <v>0</v>
      </c>
      <c r="U42" s="263"/>
    </row>
    <row r="43" spans="1:21" ht="12.95" customHeight="1">
      <c r="A43" s="115">
        <f t="shared" si="7"/>
        <v>37</v>
      </c>
      <c r="B43" s="24" t="s">
        <v>1149</v>
      </c>
      <c r="C43" s="23">
        <v>177</v>
      </c>
      <c r="D43" s="23">
        <v>4</v>
      </c>
      <c r="E43" s="23">
        <v>9</v>
      </c>
      <c r="F43" s="23">
        <v>17</v>
      </c>
      <c r="G43" s="23">
        <v>3</v>
      </c>
      <c r="H43" s="28">
        <v>84</v>
      </c>
      <c r="I43" s="23">
        <v>21</v>
      </c>
      <c r="J43" s="23">
        <v>1</v>
      </c>
      <c r="K43" s="23">
        <v>1</v>
      </c>
      <c r="L43" s="23">
        <v>0</v>
      </c>
      <c r="M43" s="23">
        <v>0</v>
      </c>
      <c r="N43" s="28">
        <v>7</v>
      </c>
      <c r="O43" s="114">
        <f t="shared" si="0"/>
        <v>294</v>
      </c>
      <c r="P43" s="114">
        <f t="shared" si="1"/>
        <v>30</v>
      </c>
      <c r="Q43" s="1022">
        <f t="shared" si="2"/>
        <v>324</v>
      </c>
      <c r="R43" s="23">
        <v>0</v>
      </c>
      <c r="S43" s="23">
        <v>0</v>
      </c>
      <c r="T43" s="1018">
        <f t="shared" si="3"/>
        <v>0</v>
      </c>
      <c r="U43" s="263"/>
    </row>
    <row r="44" spans="1:21" ht="12.95" customHeight="1">
      <c r="A44" s="115">
        <f t="shared" si="7"/>
        <v>38</v>
      </c>
      <c r="B44" s="24" t="s">
        <v>1150</v>
      </c>
      <c r="C44" s="23">
        <v>2869</v>
      </c>
      <c r="D44" s="23">
        <v>422</v>
      </c>
      <c r="E44" s="23">
        <v>341</v>
      </c>
      <c r="F44" s="23">
        <v>492</v>
      </c>
      <c r="G44" s="23">
        <v>173</v>
      </c>
      <c r="H44" s="28">
        <v>2522</v>
      </c>
      <c r="I44" s="23">
        <v>290</v>
      </c>
      <c r="J44" s="23">
        <v>28</v>
      </c>
      <c r="K44" s="23">
        <v>26</v>
      </c>
      <c r="L44" s="23">
        <v>29</v>
      </c>
      <c r="M44" s="23">
        <v>6</v>
      </c>
      <c r="N44" s="28">
        <v>106</v>
      </c>
      <c r="O44" s="114">
        <f t="shared" si="0"/>
        <v>6819</v>
      </c>
      <c r="P44" s="114">
        <f t="shared" si="1"/>
        <v>485</v>
      </c>
      <c r="Q44" s="1022">
        <f t="shared" si="2"/>
        <v>7304</v>
      </c>
      <c r="R44" s="23">
        <v>1</v>
      </c>
      <c r="S44" s="23">
        <v>0</v>
      </c>
      <c r="T44" s="1018">
        <f t="shared" si="3"/>
        <v>1</v>
      </c>
      <c r="U44" s="263"/>
    </row>
    <row r="45" spans="1:21" ht="12.95" customHeight="1">
      <c r="A45" s="115">
        <f t="shared" si="7"/>
        <v>39</v>
      </c>
      <c r="B45" s="24" t="s">
        <v>1151</v>
      </c>
      <c r="C45" s="23">
        <v>441</v>
      </c>
      <c r="D45" s="23">
        <v>56</v>
      </c>
      <c r="E45" s="23">
        <v>56</v>
      </c>
      <c r="F45" s="23">
        <v>105</v>
      </c>
      <c r="G45" s="23">
        <v>36</v>
      </c>
      <c r="H45" s="28">
        <v>453</v>
      </c>
      <c r="I45" s="23">
        <v>120</v>
      </c>
      <c r="J45" s="23">
        <v>15</v>
      </c>
      <c r="K45" s="23">
        <v>14</v>
      </c>
      <c r="L45" s="23">
        <v>17</v>
      </c>
      <c r="M45" s="23">
        <v>4</v>
      </c>
      <c r="N45" s="28">
        <v>92</v>
      </c>
      <c r="O45" s="114">
        <f t="shared" si="0"/>
        <v>1147</v>
      </c>
      <c r="P45" s="114">
        <f t="shared" si="1"/>
        <v>262</v>
      </c>
      <c r="Q45" s="1022">
        <f t="shared" si="2"/>
        <v>1409</v>
      </c>
      <c r="R45" s="23">
        <v>2</v>
      </c>
      <c r="S45" s="23">
        <v>0</v>
      </c>
      <c r="T45" s="1018">
        <f t="shared" si="3"/>
        <v>2</v>
      </c>
      <c r="U45" s="263"/>
    </row>
    <row r="46" spans="1:21" ht="13.5" customHeight="1">
      <c r="A46" s="154">
        <f>+A45+1</f>
        <v>40</v>
      </c>
      <c r="B46" s="155" t="s">
        <v>1152</v>
      </c>
      <c r="C46" s="156">
        <v>334</v>
      </c>
      <c r="D46" s="156">
        <v>17</v>
      </c>
      <c r="E46" s="156">
        <v>56</v>
      </c>
      <c r="F46" s="156">
        <v>61</v>
      </c>
      <c r="G46" s="156">
        <v>30</v>
      </c>
      <c r="H46" s="157">
        <v>272</v>
      </c>
      <c r="I46" s="156">
        <v>0</v>
      </c>
      <c r="J46" s="156">
        <v>0</v>
      </c>
      <c r="K46" s="156">
        <v>0</v>
      </c>
      <c r="L46" s="156">
        <v>0</v>
      </c>
      <c r="M46" s="156">
        <v>1</v>
      </c>
      <c r="N46" s="157">
        <v>3</v>
      </c>
      <c r="O46" s="158">
        <f>SUM(C46:H46)</f>
        <v>770</v>
      </c>
      <c r="P46" s="158">
        <f>SUM(I46:N46)</f>
        <v>4</v>
      </c>
      <c r="Q46" s="1023">
        <f>+P46+O46</f>
        <v>774</v>
      </c>
      <c r="R46" s="156">
        <v>0</v>
      </c>
      <c r="S46" s="156">
        <v>0</v>
      </c>
      <c r="T46" s="1019">
        <f t="shared" si="3"/>
        <v>0</v>
      </c>
      <c r="U46" s="263"/>
    </row>
    <row r="47" spans="1:21">
      <c r="A47" s="115"/>
      <c r="B47" s="21"/>
      <c r="C47" s="23"/>
      <c r="D47" s="23"/>
      <c r="E47" s="23"/>
      <c r="F47" s="23"/>
      <c r="G47" s="23"/>
      <c r="H47" s="28"/>
      <c r="I47" s="23"/>
      <c r="J47" s="23"/>
      <c r="K47" s="23"/>
      <c r="L47" s="23"/>
      <c r="M47" s="23"/>
      <c r="N47" s="28"/>
      <c r="O47" s="114"/>
      <c r="P47" s="114"/>
      <c r="Q47" s="114"/>
      <c r="R47" s="23"/>
      <c r="S47" s="23"/>
      <c r="T47" s="23" t="s">
        <v>2948</v>
      </c>
      <c r="U47" s="263"/>
    </row>
    <row r="48" spans="1:21" s="3" customFormat="1" ht="24" customHeight="1">
      <c r="A48" s="712" t="s">
        <v>3212</v>
      </c>
      <c r="B48" s="715" t="s">
        <v>3213</v>
      </c>
      <c r="C48" s="685" t="s">
        <v>3153</v>
      </c>
      <c r="D48" s="686"/>
      <c r="E48" s="686"/>
      <c r="F48" s="686"/>
      <c r="G48" s="686"/>
      <c r="H48" s="686"/>
      <c r="I48" s="686"/>
      <c r="J48" s="686"/>
      <c r="K48" s="686"/>
      <c r="L48" s="686"/>
      <c r="M48" s="686"/>
      <c r="N48" s="686"/>
      <c r="O48" s="686"/>
      <c r="P48" s="686"/>
      <c r="Q48" s="686"/>
      <c r="R48" s="706" t="s">
        <v>3154</v>
      </c>
      <c r="S48" s="707"/>
      <c r="T48" s="708"/>
      <c r="U48" s="262"/>
    </row>
    <row r="49" spans="1:21" s="3" customFormat="1" ht="25.5" customHeight="1">
      <c r="A49" s="713"/>
      <c r="B49" s="716"/>
      <c r="C49" s="685" t="s">
        <v>3080</v>
      </c>
      <c r="D49" s="686"/>
      <c r="E49" s="686"/>
      <c r="F49" s="686"/>
      <c r="G49" s="686"/>
      <c r="H49" s="686"/>
      <c r="I49" s="685" t="s">
        <v>3081</v>
      </c>
      <c r="J49" s="686"/>
      <c r="K49" s="686"/>
      <c r="L49" s="686"/>
      <c r="M49" s="686"/>
      <c r="N49" s="686"/>
      <c r="O49" s="685" t="s">
        <v>2934</v>
      </c>
      <c r="P49" s="686"/>
      <c r="Q49" s="686"/>
      <c r="R49" s="707"/>
      <c r="S49" s="707"/>
      <c r="T49" s="708"/>
      <c r="U49" s="262"/>
    </row>
    <row r="50" spans="1:21" s="3" customFormat="1" ht="42.75" customHeight="1">
      <c r="A50" s="714"/>
      <c r="B50" s="717"/>
      <c r="C50" s="312" t="s">
        <v>2979</v>
      </c>
      <c r="D50" s="312" t="s">
        <v>2966</v>
      </c>
      <c r="E50" s="246" t="s">
        <v>2896</v>
      </c>
      <c r="F50" s="246" t="s">
        <v>2897</v>
      </c>
      <c r="G50" s="246" t="s">
        <v>2898</v>
      </c>
      <c r="H50" s="312" t="s">
        <v>2967</v>
      </c>
      <c r="I50" s="312" t="s">
        <v>2979</v>
      </c>
      <c r="J50" s="312" t="s">
        <v>2966</v>
      </c>
      <c r="K50" s="246" t="s">
        <v>2896</v>
      </c>
      <c r="L50" s="246" t="s">
        <v>2897</v>
      </c>
      <c r="M50" s="246" t="s">
        <v>2898</v>
      </c>
      <c r="N50" s="312" t="s">
        <v>2967</v>
      </c>
      <c r="O50" s="387" t="s">
        <v>3080</v>
      </c>
      <c r="P50" s="635" t="s">
        <v>3081</v>
      </c>
      <c r="Q50" s="387" t="s">
        <v>2934</v>
      </c>
      <c r="R50" s="387" t="s">
        <v>3080</v>
      </c>
      <c r="S50" s="635" t="s">
        <v>3081</v>
      </c>
      <c r="T50" s="632" t="s">
        <v>2934</v>
      </c>
      <c r="U50" s="262"/>
    </row>
    <row r="51" spans="1:21" ht="12.95" customHeight="1">
      <c r="A51" s="115">
        <v>41</v>
      </c>
      <c r="B51" s="24" t="s">
        <v>1153</v>
      </c>
      <c r="C51" s="23">
        <v>4977</v>
      </c>
      <c r="D51" s="23">
        <v>462</v>
      </c>
      <c r="E51" s="23">
        <v>792</v>
      </c>
      <c r="F51" s="23">
        <v>917</v>
      </c>
      <c r="G51" s="23">
        <v>296</v>
      </c>
      <c r="H51" s="28">
        <v>6339</v>
      </c>
      <c r="I51" s="23">
        <v>833</v>
      </c>
      <c r="J51" s="23">
        <v>41</v>
      </c>
      <c r="K51" s="23">
        <v>56</v>
      </c>
      <c r="L51" s="23">
        <v>79</v>
      </c>
      <c r="M51" s="23">
        <v>33</v>
      </c>
      <c r="N51" s="28">
        <v>475</v>
      </c>
      <c r="O51" s="114">
        <f t="shared" ref="O51" si="13">SUM(C51:H51)</f>
        <v>13783</v>
      </c>
      <c r="P51" s="114">
        <f t="shared" ref="P51" si="14">SUM(I51:N51)</f>
        <v>1517</v>
      </c>
      <c r="Q51" s="1022">
        <f t="shared" ref="Q51" si="15">+P51+O51</f>
        <v>15300</v>
      </c>
      <c r="R51" s="23">
        <v>25</v>
      </c>
      <c r="S51" s="23">
        <v>8</v>
      </c>
      <c r="T51" s="1018">
        <f>+S51+R51</f>
        <v>33</v>
      </c>
      <c r="U51" s="263"/>
    </row>
    <row r="52" spans="1:21" ht="12.95" customHeight="1">
      <c r="A52" s="115">
        <v>42</v>
      </c>
      <c r="B52" s="24" t="s">
        <v>1154</v>
      </c>
      <c r="C52" s="23">
        <v>2732</v>
      </c>
      <c r="D52" s="23">
        <v>31</v>
      </c>
      <c r="E52" s="23">
        <v>90</v>
      </c>
      <c r="F52" s="23">
        <v>142</v>
      </c>
      <c r="G52" s="23">
        <v>45</v>
      </c>
      <c r="H52" s="28">
        <v>860</v>
      </c>
      <c r="I52" s="23">
        <v>182</v>
      </c>
      <c r="J52" s="23">
        <v>2</v>
      </c>
      <c r="K52" s="23">
        <v>4</v>
      </c>
      <c r="L52" s="23">
        <v>9</v>
      </c>
      <c r="M52" s="23">
        <v>1</v>
      </c>
      <c r="N52" s="28">
        <v>33</v>
      </c>
      <c r="O52" s="114">
        <f t="shared" ref="O52:O91" si="16">SUM(C52:H52)</f>
        <v>3900</v>
      </c>
      <c r="P52" s="114">
        <f t="shared" ref="P52:P91" si="17">SUM(I52:N52)</f>
        <v>231</v>
      </c>
      <c r="Q52" s="1022">
        <f t="shared" ref="Q52:Q91" si="18">+P52+O52</f>
        <v>4131</v>
      </c>
      <c r="R52" s="23">
        <v>0</v>
      </c>
      <c r="S52" s="23">
        <v>0</v>
      </c>
      <c r="T52" s="1018">
        <f t="shared" ref="T52:T91" si="19">+S52+R52</f>
        <v>0</v>
      </c>
      <c r="U52" s="263"/>
    </row>
    <row r="53" spans="1:21" ht="12.95" customHeight="1">
      <c r="A53" s="115">
        <v>43</v>
      </c>
      <c r="B53" s="24" t="s">
        <v>1155</v>
      </c>
      <c r="C53" s="23">
        <v>998</v>
      </c>
      <c r="D53" s="23">
        <v>137</v>
      </c>
      <c r="E53" s="23">
        <v>187</v>
      </c>
      <c r="F53" s="23">
        <v>230</v>
      </c>
      <c r="G53" s="23">
        <v>33</v>
      </c>
      <c r="H53" s="28">
        <v>580</v>
      </c>
      <c r="I53" s="23">
        <v>126</v>
      </c>
      <c r="J53" s="23">
        <v>6</v>
      </c>
      <c r="K53" s="23">
        <v>13</v>
      </c>
      <c r="L53" s="23">
        <v>18</v>
      </c>
      <c r="M53" s="23">
        <v>2</v>
      </c>
      <c r="N53" s="28">
        <v>31</v>
      </c>
      <c r="O53" s="114">
        <f t="shared" si="16"/>
        <v>2165</v>
      </c>
      <c r="P53" s="114">
        <f t="shared" si="17"/>
        <v>196</v>
      </c>
      <c r="Q53" s="1022">
        <f t="shared" si="18"/>
        <v>2361</v>
      </c>
      <c r="R53" s="23">
        <v>6</v>
      </c>
      <c r="S53" s="23">
        <v>0</v>
      </c>
      <c r="T53" s="1018">
        <f t="shared" si="19"/>
        <v>6</v>
      </c>
      <c r="U53" s="263"/>
    </row>
    <row r="54" spans="1:21" ht="12.95" customHeight="1">
      <c r="A54" s="115">
        <v>44</v>
      </c>
      <c r="B54" s="24" t="s">
        <v>1156</v>
      </c>
      <c r="C54" s="23">
        <v>427</v>
      </c>
      <c r="D54" s="23">
        <v>0</v>
      </c>
      <c r="E54" s="23">
        <v>1</v>
      </c>
      <c r="F54" s="23">
        <v>12</v>
      </c>
      <c r="G54" s="23">
        <v>3</v>
      </c>
      <c r="H54" s="28">
        <v>236</v>
      </c>
      <c r="I54" s="23">
        <v>34</v>
      </c>
      <c r="J54" s="23">
        <v>1</v>
      </c>
      <c r="K54" s="23">
        <v>0</v>
      </c>
      <c r="L54" s="23">
        <v>0</v>
      </c>
      <c r="M54" s="23">
        <v>0</v>
      </c>
      <c r="N54" s="28">
        <v>7</v>
      </c>
      <c r="O54" s="114">
        <f t="shared" si="16"/>
        <v>679</v>
      </c>
      <c r="P54" s="114">
        <f t="shared" si="17"/>
        <v>42</v>
      </c>
      <c r="Q54" s="1022">
        <f t="shared" si="18"/>
        <v>721</v>
      </c>
      <c r="R54" s="23">
        <v>1</v>
      </c>
      <c r="S54" s="23">
        <v>0</v>
      </c>
      <c r="T54" s="1018">
        <f t="shared" si="19"/>
        <v>1</v>
      </c>
      <c r="U54" s="263"/>
    </row>
    <row r="55" spans="1:21" ht="12.95" customHeight="1">
      <c r="A55" s="115">
        <v>45</v>
      </c>
      <c r="B55" s="24" t="s">
        <v>1157</v>
      </c>
      <c r="C55" s="23">
        <v>3484</v>
      </c>
      <c r="D55" s="23">
        <v>268</v>
      </c>
      <c r="E55" s="23">
        <v>429</v>
      </c>
      <c r="F55" s="23">
        <v>550</v>
      </c>
      <c r="G55" s="23">
        <v>300</v>
      </c>
      <c r="H55" s="28">
        <v>4603</v>
      </c>
      <c r="I55" s="23">
        <v>858</v>
      </c>
      <c r="J55" s="23">
        <v>56</v>
      </c>
      <c r="K55" s="23">
        <v>120</v>
      </c>
      <c r="L55" s="23">
        <v>101</v>
      </c>
      <c r="M55" s="23">
        <v>58</v>
      </c>
      <c r="N55" s="28">
        <v>456</v>
      </c>
      <c r="O55" s="114">
        <f t="shared" si="16"/>
        <v>9634</v>
      </c>
      <c r="P55" s="114">
        <f t="shared" si="17"/>
        <v>1649</v>
      </c>
      <c r="Q55" s="1022">
        <f t="shared" si="18"/>
        <v>11283</v>
      </c>
      <c r="R55" s="23">
        <v>0</v>
      </c>
      <c r="S55" s="23">
        <v>2</v>
      </c>
      <c r="T55" s="1018">
        <f t="shared" si="19"/>
        <v>2</v>
      </c>
      <c r="U55" s="263"/>
    </row>
    <row r="56" spans="1:21" ht="12.95" customHeight="1">
      <c r="A56" s="115">
        <v>46</v>
      </c>
      <c r="B56" s="24" t="s">
        <v>1158</v>
      </c>
      <c r="C56" s="23">
        <v>505</v>
      </c>
      <c r="D56" s="23">
        <v>13</v>
      </c>
      <c r="E56" s="23">
        <v>19</v>
      </c>
      <c r="F56" s="23">
        <v>53</v>
      </c>
      <c r="G56" s="23">
        <v>10</v>
      </c>
      <c r="H56" s="28">
        <v>515</v>
      </c>
      <c r="I56" s="23">
        <v>43</v>
      </c>
      <c r="J56" s="23">
        <v>0</v>
      </c>
      <c r="K56" s="23">
        <v>2</v>
      </c>
      <c r="L56" s="23">
        <v>11</v>
      </c>
      <c r="M56" s="23">
        <v>0</v>
      </c>
      <c r="N56" s="28">
        <v>29</v>
      </c>
      <c r="O56" s="114">
        <f t="shared" si="16"/>
        <v>1115</v>
      </c>
      <c r="P56" s="114">
        <f t="shared" si="17"/>
        <v>85</v>
      </c>
      <c r="Q56" s="1022">
        <f t="shared" si="18"/>
        <v>1200</v>
      </c>
      <c r="R56" s="23">
        <v>0</v>
      </c>
      <c r="S56" s="23">
        <v>0</v>
      </c>
      <c r="T56" s="1018">
        <f t="shared" si="19"/>
        <v>0</v>
      </c>
      <c r="U56" s="263"/>
    </row>
    <row r="57" spans="1:21" ht="12.95" customHeight="1">
      <c r="A57" s="115">
        <v>47</v>
      </c>
      <c r="B57" s="24" t="s">
        <v>1159</v>
      </c>
      <c r="C57" s="23">
        <v>114</v>
      </c>
      <c r="D57" s="23">
        <v>2</v>
      </c>
      <c r="E57" s="23">
        <v>1</v>
      </c>
      <c r="F57" s="23">
        <v>3</v>
      </c>
      <c r="G57" s="23">
        <v>1</v>
      </c>
      <c r="H57" s="28">
        <v>53</v>
      </c>
      <c r="I57" s="23">
        <v>2</v>
      </c>
      <c r="J57" s="23">
        <v>0</v>
      </c>
      <c r="K57" s="23">
        <v>0</v>
      </c>
      <c r="L57" s="23">
        <v>0</v>
      </c>
      <c r="M57" s="23">
        <v>0</v>
      </c>
      <c r="N57" s="28">
        <v>1</v>
      </c>
      <c r="O57" s="114">
        <f t="shared" si="16"/>
        <v>174</v>
      </c>
      <c r="P57" s="114">
        <f t="shared" si="17"/>
        <v>3</v>
      </c>
      <c r="Q57" s="1022">
        <f t="shared" si="18"/>
        <v>177</v>
      </c>
      <c r="R57" s="23">
        <v>3</v>
      </c>
      <c r="S57" s="23">
        <v>1</v>
      </c>
      <c r="T57" s="1018">
        <f t="shared" si="19"/>
        <v>4</v>
      </c>
      <c r="U57" s="263"/>
    </row>
    <row r="58" spans="1:21" ht="12.95" customHeight="1">
      <c r="A58" s="115">
        <v>48</v>
      </c>
      <c r="B58" s="24" t="s">
        <v>1160</v>
      </c>
      <c r="C58" s="23">
        <v>936</v>
      </c>
      <c r="D58" s="23">
        <v>35</v>
      </c>
      <c r="E58" s="23">
        <v>90</v>
      </c>
      <c r="F58" s="23">
        <v>124</v>
      </c>
      <c r="G58" s="23">
        <v>16</v>
      </c>
      <c r="H58" s="28">
        <v>807</v>
      </c>
      <c r="I58" s="23">
        <v>236</v>
      </c>
      <c r="J58" s="23">
        <v>16</v>
      </c>
      <c r="K58" s="23">
        <v>20</v>
      </c>
      <c r="L58" s="23">
        <v>33</v>
      </c>
      <c r="M58" s="23">
        <v>2</v>
      </c>
      <c r="N58" s="28">
        <v>111</v>
      </c>
      <c r="O58" s="114">
        <f t="shared" si="16"/>
        <v>2008</v>
      </c>
      <c r="P58" s="114">
        <f t="shared" si="17"/>
        <v>418</v>
      </c>
      <c r="Q58" s="1022">
        <f t="shared" si="18"/>
        <v>2426</v>
      </c>
      <c r="R58" s="23">
        <v>0</v>
      </c>
      <c r="S58" s="23">
        <v>0</v>
      </c>
      <c r="T58" s="1018">
        <f t="shared" si="19"/>
        <v>0</v>
      </c>
      <c r="U58" s="263"/>
    </row>
    <row r="59" spans="1:21" ht="12.95" customHeight="1">
      <c r="A59" s="115">
        <v>49</v>
      </c>
      <c r="B59" s="24" t="s">
        <v>1161</v>
      </c>
      <c r="C59" s="23">
        <v>58</v>
      </c>
      <c r="D59" s="23">
        <v>0</v>
      </c>
      <c r="E59" s="23">
        <v>0</v>
      </c>
      <c r="F59" s="23">
        <v>1</v>
      </c>
      <c r="G59" s="23">
        <v>0</v>
      </c>
      <c r="H59" s="28">
        <v>28</v>
      </c>
      <c r="I59" s="23">
        <v>0</v>
      </c>
      <c r="J59" s="23">
        <v>0</v>
      </c>
      <c r="K59" s="23">
        <v>0</v>
      </c>
      <c r="L59" s="23">
        <v>0</v>
      </c>
      <c r="M59" s="23">
        <v>0</v>
      </c>
      <c r="N59" s="28">
        <v>0</v>
      </c>
      <c r="O59" s="114">
        <f t="shared" ref="O59" si="20">SUM(C59:H59)</f>
        <v>87</v>
      </c>
      <c r="P59" s="114">
        <f t="shared" ref="P59" si="21">SUM(I59:N59)</f>
        <v>0</v>
      </c>
      <c r="Q59" s="1022">
        <f t="shared" ref="Q59" si="22">+P59+O59</f>
        <v>87</v>
      </c>
      <c r="R59" s="23">
        <v>0</v>
      </c>
      <c r="S59" s="23">
        <v>0</v>
      </c>
      <c r="T59" s="1018">
        <f t="shared" si="19"/>
        <v>0</v>
      </c>
      <c r="U59" s="263"/>
    </row>
    <row r="60" spans="1:21" ht="12.95" customHeight="1">
      <c r="A60" s="115">
        <v>50</v>
      </c>
      <c r="B60" s="24" t="s">
        <v>1162</v>
      </c>
      <c r="C60" s="23">
        <v>144</v>
      </c>
      <c r="D60" s="23">
        <v>6</v>
      </c>
      <c r="E60" s="23">
        <v>3</v>
      </c>
      <c r="F60" s="23">
        <v>5</v>
      </c>
      <c r="G60" s="23">
        <v>2</v>
      </c>
      <c r="H60" s="28">
        <v>93</v>
      </c>
      <c r="I60" s="23">
        <v>5</v>
      </c>
      <c r="J60" s="23">
        <v>1</v>
      </c>
      <c r="K60" s="23">
        <v>0</v>
      </c>
      <c r="L60" s="23">
        <v>2</v>
      </c>
      <c r="M60" s="23">
        <v>0</v>
      </c>
      <c r="N60" s="28">
        <v>4</v>
      </c>
      <c r="O60" s="114">
        <f t="shared" si="16"/>
        <v>253</v>
      </c>
      <c r="P60" s="114">
        <f t="shared" si="17"/>
        <v>12</v>
      </c>
      <c r="Q60" s="1022">
        <f t="shared" si="18"/>
        <v>265</v>
      </c>
      <c r="R60" s="23">
        <v>0</v>
      </c>
      <c r="S60" s="23">
        <v>0</v>
      </c>
      <c r="T60" s="1018">
        <f t="shared" si="19"/>
        <v>0</v>
      </c>
      <c r="U60" s="263"/>
    </row>
    <row r="61" spans="1:21" ht="12.95" customHeight="1">
      <c r="A61" s="115">
        <v>51</v>
      </c>
      <c r="B61" s="24" t="s">
        <v>1163</v>
      </c>
      <c r="C61" s="23">
        <v>161</v>
      </c>
      <c r="D61" s="23">
        <v>2</v>
      </c>
      <c r="E61" s="23">
        <v>9</v>
      </c>
      <c r="F61" s="23">
        <v>21</v>
      </c>
      <c r="G61" s="23">
        <v>6</v>
      </c>
      <c r="H61" s="28">
        <v>135</v>
      </c>
      <c r="I61" s="23">
        <v>13</v>
      </c>
      <c r="J61" s="23">
        <v>1</v>
      </c>
      <c r="K61" s="23">
        <v>2</v>
      </c>
      <c r="L61" s="23">
        <v>0</v>
      </c>
      <c r="M61" s="23">
        <v>1</v>
      </c>
      <c r="N61" s="28">
        <v>6</v>
      </c>
      <c r="O61" s="114">
        <f t="shared" si="16"/>
        <v>334</v>
      </c>
      <c r="P61" s="114">
        <f t="shared" si="17"/>
        <v>23</v>
      </c>
      <c r="Q61" s="1022">
        <f t="shared" si="18"/>
        <v>357</v>
      </c>
      <c r="R61" s="23">
        <v>1</v>
      </c>
      <c r="S61" s="23">
        <v>0</v>
      </c>
      <c r="T61" s="1018">
        <f t="shared" si="19"/>
        <v>1</v>
      </c>
      <c r="U61" s="263"/>
    </row>
    <row r="62" spans="1:21" ht="12.95" customHeight="1">
      <c r="A62" s="115">
        <v>52</v>
      </c>
      <c r="B62" s="24" t="s">
        <v>1164</v>
      </c>
      <c r="C62" s="23">
        <v>319</v>
      </c>
      <c r="D62" s="23">
        <v>8</v>
      </c>
      <c r="E62" s="23">
        <v>12</v>
      </c>
      <c r="F62" s="23">
        <v>35</v>
      </c>
      <c r="G62" s="23">
        <v>2</v>
      </c>
      <c r="H62" s="28">
        <v>200</v>
      </c>
      <c r="I62" s="23">
        <v>68</v>
      </c>
      <c r="J62" s="23">
        <v>1</v>
      </c>
      <c r="K62" s="23">
        <v>3</v>
      </c>
      <c r="L62" s="23">
        <v>4</v>
      </c>
      <c r="M62" s="23">
        <v>2</v>
      </c>
      <c r="N62" s="28">
        <v>16</v>
      </c>
      <c r="O62" s="114">
        <f t="shared" si="16"/>
        <v>576</v>
      </c>
      <c r="P62" s="114">
        <f t="shared" si="17"/>
        <v>94</v>
      </c>
      <c r="Q62" s="1022">
        <f t="shared" si="18"/>
        <v>670</v>
      </c>
      <c r="R62" s="23">
        <v>0</v>
      </c>
      <c r="S62" s="23">
        <v>0</v>
      </c>
      <c r="T62" s="1018">
        <f t="shared" si="19"/>
        <v>0</v>
      </c>
      <c r="U62" s="263"/>
    </row>
    <row r="63" spans="1:21" ht="12.95" customHeight="1">
      <c r="A63" s="115">
        <v>53</v>
      </c>
      <c r="B63" s="24" t="s">
        <v>1165</v>
      </c>
      <c r="C63" s="23">
        <v>242</v>
      </c>
      <c r="D63" s="23">
        <v>5</v>
      </c>
      <c r="E63" s="23">
        <v>2</v>
      </c>
      <c r="F63" s="23">
        <v>15</v>
      </c>
      <c r="G63" s="23">
        <v>2</v>
      </c>
      <c r="H63" s="28">
        <v>115</v>
      </c>
      <c r="I63" s="23">
        <v>8</v>
      </c>
      <c r="J63" s="23">
        <v>1</v>
      </c>
      <c r="K63" s="23">
        <v>0</v>
      </c>
      <c r="L63" s="23">
        <v>1</v>
      </c>
      <c r="M63" s="23">
        <v>0</v>
      </c>
      <c r="N63" s="28">
        <v>3</v>
      </c>
      <c r="O63" s="114">
        <f t="shared" si="16"/>
        <v>381</v>
      </c>
      <c r="P63" s="114">
        <f t="shared" si="17"/>
        <v>13</v>
      </c>
      <c r="Q63" s="1022">
        <f t="shared" si="18"/>
        <v>394</v>
      </c>
      <c r="R63" s="23">
        <v>0</v>
      </c>
      <c r="S63" s="23">
        <v>0</v>
      </c>
      <c r="T63" s="1018">
        <f t="shared" si="19"/>
        <v>0</v>
      </c>
      <c r="U63" s="263"/>
    </row>
    <row r="64" spans="1:21" ht="12.95" customHeight="1">
      <c r="A64" s="115">
        <v>54</v>
      </c>
      <c r="B64" s="24" t="s">
        <v>1166</v>
      </c>
      <c r="C64" s="23">
        <v>1720</v>
      </c>
      <c r="D64" s="23">
        <v>139</v>
      </c>
      <c r="E64" s="23">
        <v>249</v>
      </c>
      <c r="F64" s="23">
        <v>233</v>
      </c>
      <c r="G64" s="23">
        <v>61</v>
      </c>
      <c r="H64" s="28">
        <v>842</v>
      </c>
      <c r="I64" s="23">
        <v>254</v>
      </c>
      <c r="J64" s="23">
        <v>13</v>
      </c>
      <c r="K64" s="23">
        <v>14</v>
      </c>
      <c r="L64" s="23">
        <v>28</v>
      </c>
      <c r="M64" s="23">
        <v>5</v>
      </c>
      <c r="N64" s="28">
        <v>53</v>
      </c>
      <c r="O64" s="114">
        <f t="shared" si="16"/>
        <v>3244</v>
      </c>
      <c r="P64" s="114">
        <f t="shared" si="17"/>
        <v>367</v>
      </c>
      <c r="Q64" s="1022">
        <f t="shared" si="18"/>
        <v>3611</v>
      </c>
      <c r="R64" s="23">
        <v>4</v>
      </c>
      <c r="S64" s="23">
        <v>0</v>
      </c>
      <c r="T64" s="1018">
        <f t="shared" si="19"/>
        <v>4</v>
      </c>
      <c r="U64" s="263"/>
    </row>
    <row r="65" spans="1:21" ht="12.95" customHeight="1">
      <c r="A65" s="115">
        <v>55</v>
      </c>
      <c r="B65" s="24" t="s">
        <v>1167</v>
      </c>
      <c r="C65" s="23">
        <v>552</v>
      </c>
      <c r="D65" s="23">
        <v>18</v>
      </c>
      <c r="E65" s="23">
        <v>25</v>
      </c>
      <c r="F65" s="23">
        <v>69</v>
      </c>
      <c r="G65" s="23">
        <v>5</v>
      </c>
      <c r="H65" s="28">
        <v>514</v>
      </c>
      <c r="I65" s="23">
        <v>70</v>
      </c>
      <c r="J65" s="23">
        <v>2</v>
      </c>
      <c r="K65" s="23">
        <v>3</v>
      </c>
      <c r="L65" s="23">
        <v>1</v>
      </c>
      <c r="M65" s="23">
        <v>0</v>
      </c>
      <c r="N65" s="28">
        <v>28</v>
      </c>
      <c r="O65" s="114">
        <f t="shared" si="16"/>
        <v>1183</v>
      </c>
      <c r="P65" s="114">
        <f t="shared" si="17"/>
        <v>104</v>
      </c>
      <c r="Q65" s="1022">
        <f t="shared" si="18"/>
        <v>1287</v>
      </c>
      <c r="R65" s="23">
        <v>0</v>
      </c>
      <c r="S65" s="23">
        <v>0</v>
      </c>
      <c r="T65" s="1018">
        <f t="shared" si="19"/>
        <v>0</v>
      </c>
      <c r="U65" s="263"/>
    </row>
    <row r="66" spans="1:21" ht="12.95" customHeight="1">
      <c r="A66" s="115">
        <v>56</v>
      </c>
      <c r="B66" s="24" t="s">
        <v>1168</v>
      </c>
      <c r="C66" s="23">
        <v>201</v>
      </c>
      <c r="D66" s="23">
        <v>0</v>
      </c>
      <c r="E66" s="23">
        <v>7</v>
      </c>
      <c r="F66" s="23">
        <v>3</v>
      </c>
      <c r="G66" s="23">
        <v>0</v>
      </c>
      <c r="H66" s="28">
        <v>73</v>
      </c>
      <c r="I66" s="23">
        <v>1</v>
      </c>
      <c r="J66" s="23">
        <v>0</v>
      </c>
      <c r="K66" s="23">
        <v>0</v>
      </c>
      <c r="L66" s="23">
        <v>0</v>
      </c>
      <c r="M66" s="23">
        <v>0</v>
      </c>
      <c r="N66" s="28">
        <v>0</v>
      </c>
      <c r="O66" s="114">
        <f t="shared" si="16"/>
        <v>284</v>
      </c>
      <c r="P66" s="114">
        <f t="shared" si="17"/>
        <v>1</v>
      </c>
      <c r="Q66" s="1022">
        <f t="shared" si="18"/>
        <v>285</v>
      </c>
      <c r="R66" s="23">
        <v>0</v>
      </c>
      <c r="S66" s="23">
        <v>0</v>
      </c>
      <c r="T66" s="1018">
        <f t="shared" si="19"/>
        <v>0</v>
      </c>
      <c r="U66" s="263"/>
    </row>
    <row r="67" spans="1:21" ht="12.95" customHeight="1">
      <c r="A67" s="115">
        <v>57</v>
      </c>
      <c r="B67" s="24" t="s">
        <v>1169</v>
      </c>
      <c r="C67" s="23">
        <v>67</v>
      </c>
      <c r="D67" s="23">
        <v>0</v>
      </c>
      <c r="E67" s="23">
        <v>1</v>
      </c>
      <c r="F67" s="23">
        <v>5</v>
      </c>
      <c r="G67" s="23">
        <v>1</v>
      </c>
      <c r="H67" s="28">
        <v>64</v>
      </c>
      <c r="I67" s="23">
        <v>6</v>
      </c>
      <c r="J67" s="23">
        <v>0</v>
      </c>
      <c r="K67" s="23">
        <v>0</v>
      </c>
      <c r="L67" s="23">
        <v>1</v>
      </c>
      <c r="M67" s="23">
        <v>0</v>
      </c>
      <c r="N67" s="28">
        <v>6</v>
      </c>
      <c r="O67" s="114">
        <f t="shared" si="16"/>
        <v>138</v>
      </c>
      <c r="P67" s="114">
        <f t="shared" si="17"/>
        <v>13</v>
      </c>
      <c r="Q67" s="1022">
        <f t="shared" si="18"/>
        <v>151</v>
      </c>
      <c r="R67" s="23">
        <v>0</v>
      </c>
      <c r="S67" s="23">
        <v>0</v>
      </c>
      <c r="T67" s="1018">
        <f t="shared" si="19"/>
        <v>0</v>
      </c>
      <c r="U67" s="263"/>
    </row>
    <row r="68" spans="1:21" ht="12.95" customHeight="1">
      <c r="A68" s="115">
        <v>58</v>
      </c>
      <c r="B68" s="24" t="s">
        <v>1170</v>
      </c>
      <c r="C68" s="23">
        <v>861</v>
      </c>
      <c r="D68" s="23">
        <v>0</v>
      </c>
      <c r="E68" s="23">
        <v>1</v>
      </c>
      <c r="F68" s="23">
        <v>1</v>
      </c>
      <c r="G68" s="23">
        <v>0</v>
      </c>
      <c r="H68" s="28">
        <v>6</v>
      </c>
      <c r="I68" s="23">
        <v>34</v>
      </c>
      <c r="J68" s="23">
        <v>0</v>
      </c>
      <c r="K68" s="23">
        <v>0</v>
      </c>
      <c r="L68" s="23">
        <v>0</v>
      </c>
      <c r="M68" s="23">
        <v>0</v>
      </c>
      <c r="N68" s="28">
        <v>0</v>
      </c>
      <c r="O68" s="114">
        <f t="shared" si="16"/>
        <v>869</v>
      </c>
      <c r="P68" s="114">
        <f t="shared" si="17"/>
        <v>34</v>
      </c>
      <c r="Q68" s="1022">
        <f t="shared" si="18"/>
        <v>903</v>
      </c>
      <c r="R68" s="23">
        <v>0</v>
      </c>
      <c r="S68" s="23">
        <v>0</v>
      </c>
      <c r="T68" s="1018">
        <f t="shared" si="19"/>
        <v>0</v>
      </c>
      <c r="U68" s="263"/>
    </row>
    <row r="69" spans="1:21" ht="12.95" customHeight="1">
      <c r="A69" s="115">
        <v>59</v>
      </c>
      <c r="B69" s="24" t="s">
        <v>1171</v>
      </c>
      <c r="C69" s="23">
        <v>1785</v>
      </c>
      <c r="D69" s="23">
        <v>260</v>
      </c>
      <c r="E69" s="23">
        <v>396</v>
      </c>
      <c r="F69" s="23">
        <v>413</v>
      </c>
      <c r="G69" s="23">
        <v>123</v>
      </c>
      <c r="H69" s="28">
        <v>2384</v>
      </c>
      <c r="I69" s="23">
        <v>493</v>
      </c>
      <c r="J69" s="23">
        <v>74</v>
      </c>
      <c r="K69" s="23">
        <v>83</v>
      </c>
      <c r="L69" s="23">
        <v>91</v>
      </c>
      <c r="M69" s="23">
        <v>33</v>
      </c>
      <c r="N69" s="28">
        <v>461</v>
      </c>
      <c r="O69" s="114">
        <f t="shared" si="16"/>
        <v>5361</v>
      </c>
      <c r="P69" s="114">
        <f t="shared" si="17"/>
        <v>1235</v>
      </c>
      <c r="Q69" s="1022">
        <f t="shared" si="18"/>
        <v>6596</v>
      </c>
      <c r="R69" s="23">
        <v>0</v>
      </c>
      <c r="S69" s="23">
        <v>0</v>
      </c>
      <c r="T69" s="1018">
        <f t="shared" si="19"/>
        <v>0</v>
      </c>
      <c r="U69" s="263"/>
    </row>
    <row r="70" spans="1:21" ht="12.95" customHeight="1">
      <c r="A70" s="115">
        <v>60</v>
      </c>
      <c r="B70" s="24" t="s">
        <v>1172</v>
      </c>
      <c r="C70" s="23">
        <v>170</v>
      </c>
      <c r="D70" s="23">
        <v>5</v>
      </c>
      <c r="E70" s="23">
        <v>15</v>
      </c>
      <c r="F70" s="23">
        <v>20</v>
      </c>
      <c r="G70" s="23">
        <v>4</v>
      </c>
      <c r="H70" s="28">
        <v>123</v>
      </c>
      <c r="I70" s="23">
        <v>15</v>
      </c>
      <c r="J70" s="23">
        <v>0</v>
      </c>
      <c r="K70" s="23">
        <v>0</v>
      </c>
      <c r="L70" s="23">
        <v>0</v>
      </c>
      <c r="M70" s="23">
        <v>0</v>
      </c>
      <c r="N70" s="28">
        <v>5</v>
      </c>
      <c r="O70" s="114">
        <f t="shared" si="16"/>
        <v>337</v>
      </c>
      <c r="P70" s="114">
        <f t="shared" si="17"/>
        <v>20</v>
      </c>
      <c r="Q70" s="1022">
        <f t="shared" si="18"/>
        <v>357</v>
      </c>
      <c r="R70" s="23">
        <v>0</v>
      </c>
      <c r="S70" s="23">
        <v>0</v>
      </c>
      <c r="T70" s="1018">
        <f t="shared" si="19"/>
        <v>0</v>
      </c>
      <c r="U70" s="263"/>
    </row>
    <row r="71" spans="1:21" ht="12.95" customHeight="1">
      <c r="A71" s="115">
        <v>61</v>
      </c>
      <c r="B71" s="24" t="s">
        <v>1173</v>
      </c>
      <c r="C71" s="23">
        <v>319</v>
      </c>
      <c r="D71" s="23">
        <v>0</v>
      </c>
      <c r="E71" s="23">
        <v>1</v>
      </c>
      <c r="F71" s="23">
        <v>2</v>
      </c>
      <c r="G71" s="23">
        <v>0</v>
      </c>
      <c r="H71" s="28">
        <v>137</v>
      </c>
      <c r="I71" s="23">
        <v>28</v>
      </c>
      <c r="J71" s="23">
        <v>0</v>
      </c>
      <c r="K71" s="23">
        <v>0</v>
      </c>
      <c r="L71" s="23">
        <v>0</v>
      </c>
      <c r="M71" s="23">
        <v>0</v>
      </c>
      <c r="N71" s="28">
        <v>7</v>
      </c>
      <c r="O71" s="114">
        <f t="shared" si="16"/>
        <v>459</v>
      </c>
      <c r="P71" s="114">
        <f t="shared" si="17"/>
        <v>35</v>
      </c>
      <c r="Q71" s="1022">
        <f t="shared" si="18"/>
        <v>494</v>
      </c>
      <c r="R71" s="23">
        <v>1</v>
      </c>
      <c r="S71" s="23">
        <v>0</v>
      </c>
      <c r="T71" s="1018">
        <f t="shared" si="19"/>
        <v>1</v>
      </c>
      <c r="U71" s="263"/>
    </row>
    <row r="72" spans="1:21" ht="12.95" customHeight="1">
      <c r="A72" s="115">
        <v>62</v>
      </c>
      <c r="B72" s="24" t="s">
        <v>1174</v>
      </c>
      <c r="C72" s="23">
        <v>14</v>
      </c>
      <c r="D72" s="23">
        <v>0</v>
      </c>
      <c r="E72" s="23">
        <v>0</v>
      </c>
      <c r="F72" s="23">
        <v>1</v>
      </c>
      <c r="G72" s="23">
        <v>0</v>
      </c>
      <c r="H72" s="28">
        <v>13</v>
      </c>
      <c r="I72" s="23">
        <v>0</v>
      </c>
      <c r="J72" s="23">
        <v>0</v>
      </c>
      <c r="K72" s="23">
        <v>0</v>
      </c>
      <c r="L72" s="23">
        <v>0</v>
      </c>
      <c r="M72" s="23">
        <v>0</v>
      </c>
      <c r="N72" s="28">
        <v>0</v>
      </c>
      <c r="O72" s="114">
        <f t="shared" ref="O72" si="23">SUM(C72:H72)</f>
        <v>28</v>
      </c>
      <c r="P72" s="114">
        <f t="shared" ref="P72" si="24">SUM(I72:N72)</f>
        <v>0</v>
      </c>
      <c r="Q72" s="1022">
        <f t="shared" ref="Q72" si="25">+P72+O72</f>
        <v>28</v>
      </c>
      <c r="R72" s="23">
        <v>0</v>
      </c>
      <c r="S72" s="23">
        <v>0</v>
      </c>
      <c r="T72" s="1018">
        <f t="shared" si="19"/>
        <v>0</v>
      </c>
      <c r="U72" s="263"/>
    </row>
    <row r="73" spans="1:21" ht="12.95" customHeight="1">
      <c r="A73" s="115">
        <v>63</v>
      </c>
      <c r="B73" s="24" t="s">
        <v>1175</v>
      </c>
      <c r="C73" s="23">
        <v>249</v>
      </c>
      <c r="D73" s="23">
        <v>4</v>
      </c>
      <c r="E73" s="23">
        <v>8</v>
      </c>
      <c r="F73" s="23">
        <v>11</v>
      </c>
      <c r="G73" s="23">
        <v>3</v>
      </c>
      <c r="H73" s="28">
        <v>156</v>
      </c>
      <c r="I73" s="23">
        <v>7</v>
      </c>
      <c r="J73" s="23">
        <v>0</v>
      </c>
      <c r="K73" s="23">
        <v>0</v>
      </c>
      <c r="L73" s="23">
        <v>0</v>
      </c>
      <c r="M73" s="23">
        <v>0</v>
      </c>
      <c r="N73" s="28">
        <v>1</v>
      </c>
      <c r="O73" s="114">
        <f t="shared" si="16"/>
        <v>431</v>
      </c>
      <c r="P73" s="114">
        <f t="shared" si="17"/>
        <v>8</v>
      </c>
      <c r="Q73" s="1022">
        <f t="shared" si="18"/>
        <v>439</v>
      </c>
      <c r="R73" s="23">
        <v>0</v>
      </c>
      <c r="S73" s="23">
        <v>0</v>
      </c>
      <c r="T73" s="1018">
        <f t="shared" si="19"/>
        <v>0</v>
      </c>
      <c r="U73" s="263"/>
    </row>
    <row r="74" spans="1:21" ht="12.95" customHeight="1">
      <c r="A74" s="115">
        <v>64</v>
      </c>
      <c r="B74" s="24" t="s">
        <v>1176</v>
      </c>
      <c r="C74" s="23">
        <v>480</v>
      </c>
      <c r="D74" s="23">
        <v>17</v>
      </c>
      <c r="E74" s="23">
        <v>32</v>
      </c>
      <c r="F74" s="23">
        <v>112</v>
      </c>
      <c r="G74" s="23">
        <v>10</v>
      </c>
      <c r="H74" s="28">
        <v>444</v>
      </c>
      <c r="I74" s="23">
        <v>91</v>
      </c>
      <c r="J74" s="23">
        <v>2</v>
      </c>
      <c r="K74" s="23">
        <v>7</v>
      </c>
      <c r="L74" s="23">
        <v>25</v>
      </c>
      <c r="M74" s="23">
        <v>3</v>
      </c>
      <c r="N74" s="28">
        <v>71</v>
      </c>
      <c r="O74" s="114">
        <f t="shared" si="16"/>
        <v>1095</v>
      </c>
      <c r="P74" s="114">
        <f t="shared" si="17"/>
        <v>199</v>
      </c>
      <c r="Q74" s="1022">
        <f t="shared" si="18"/>
        <v>1294</v>
      </c>
      <c r="R74" s="23">
        <v>0</v>
      </c>
      <c r="S74" s="23">
        <v>0</v>
      </c>
      <c r="T74" s="1018">
        <f t="shared" si="19"/>
        <v>0</v>
      </c>
      <c r="U74" s="263"/>
    </row>
    <row r="75" spans="1:21" ht="12.95" customHeight="1">
      <c r="A75" s="115">
        <v>65</v>
      </c>
      <c r="B75" s="24" t="s">
        <v>1177</v>
      </c>
      <c r="C75" s="23">
        <v>87</v>
      </c>
      <c r="D75" s="23">
        <v>0</v>
      </c>
      <c r="E75" s="23">
        <v>0</v>
      </c>
      <c r="F75" s="23">
        <v>1</v>
      </c>
      <c r="G75" s="23">
        <v>0</v>
      </c>
      <c r="H75" s="28">
        <v>69</v>
      </c>
      <c r="I75" s="23">
        <v>3</v>
      </c>
      <c r="J75" s="23">
        <v>0</v>
      </c>
      <c r="K75" s="23">
        <v>0</v>
      </c>
      <c r="L75" s="23">
        <v>0</v>
      </c>
      <c r="M75" s="23">
        <v>0</v>
      </c>
      <c r="N75" s="28">
        <v>1</v>
      </c>
      <c r="O75" s="114">
        <f t="shared" si="16"/>
        <v>157</v>
      </c>
      <c r="P75" s="114">
        <f t="shared" si="17"/>
        <v>4</v>
      </c>
      <c r="Q75" s="1022">
        <f t="shared" si="18"/>
        <v>161</v>
      </c>
      <c r="R75" s="23">
        <v>0</v>
      </c>
      <c r="S75" s="23">
        <v>0</v>
      </c>
      <c r="T75" s="1018">
        <f t="shared" si="19"/>
        <v>0</v>
      </c>
      <c r="U75" s="263"/>
    </row>
    <row r="76" spans="1:21" ht="12.95" customHeight="1">
      <c r="A76" s="115">
        <v>66</v>
      </c>
      <c r="B76" s="24" t="s">
        <v>1178</v>
      </c>
      <c r="C76" s="23">
        <v>302</v>
      </c>
      <c r="D76" s="23">
        <v>4</v>
      </c>
      <c r="E76" s="23">
        <v>11</v>
      </c>
      <c r="F76" s="23">
        <v>29</v>
      </c>
      <c r="G76" s="23">
        <v>6</v>
      </c>
      <c r="H76" s="28">
        <v>120</v>
      </c>
      <c r="I76" s="23">
        <v>11</v>
      </c>
      <c r="J76" s="23">
        <v>0</v>
      </c>
      <c r="K76" s="23">
        <v>0</v>
      </c>
      <c r="L76" s="23">
        <v>0</v>
      </c>
      <c r="M76" s="23">
        <v>0</v>
      </c>
      <c r="N76" s="28">
        <v>4</v>
      </c>
      <c r="O76" s="114">
        <f t="shared" si="16"/>
        <v>472</v>
      </c>
      <c r="P76" s="114">
        <f t="shared" si="17"/>
        <v>15</v>
      </c>
      <c r="Q76" s="1022">
        <f t="shared" si="18"/>
        <v>487</v>
      </c>
      <c r="R76" s="23">
        <v>0</v>
      </c>
      <c r="S76" s="23">
        <v>0</v>
      </c>
      <c r="T76" s="1018">
        <f t="shared" si="19"/>
        <v>0</v>
      </c>
      <c r="U76" s="263"/>
    </row>
    <row r="77" spans="1:21" ht="12.95" customHeight="1">
      <c r="A77" s="115">
        <v>67</v>
      </c>
      <c r="B77" s="24" t="s">
        <v>1179</v>
      </c>
      <c r="C77" s="23">
        <v>929</v>
      </c>
      <c r="D77" s="23">
        <v>59</v>
      </c>
      <c r="E77" s="23">
        <v>117</v>
      </c>
      <c r="F77" s="23">
        <v>255</v>
      </c>
      <c r="G77" s="23">
        <v>88</v>
      </c>
      <c r="H77" s="28">
        <v>2635</v>
      </c>
      <c r="I77" s="23">
        <v>58</v>
      </c>
      <c r="J77" s="23">
        <v>2</v>
      </c>
      <c r="K77" s="23">
        <v>3</v>
      </c>
      <c r="L77" s="23">
        <v>4</v>
      </c>
      <c r="M77" s="23">
        <v>2</v>
      </c>
      <c r="N77" s="28">
        <v>11</v>
      </c>
      <c r="O77" s="114">
        <f t="shared" si="16"/>
        <v>4083</v>
      </c>
      <c r="P77" s="114">
        <f t="shared" si="17"/>
        <v>80</v>
      </c>
      <c r="Q77" s="1022">
        <f t="shared" si="18"/>
        <v>4163</v>
      </c>
      <c r="R77" s="23">
        <v>21</v>
      </c>
      <c r="S77" s="23">
        <v>0</v>
      </c>
      <c r="T77" s="1018">
        <f t="shared" si="19"/>
        <v>21</v>
      </c>
      <c r="U77" s="263"/>
    </row>
    <row r="78" spans="1:21" ht="12.95" customHeight="1">
      <c r="A78" s="115">
        <v>68</v>
      </c>
      <c r="B78" s="24" t="s">
        <v>1180</v>
      </c>
      <c r="C78" s="23">
        <v>368</v>
      </c>
      <c r="D78" s="23">
        <v>2</v>
      </c>
      <c r="E78" s="23">
        <v>13</v>
      </c>
      <c r="F78" s="23">
        <v>28</v>
      </c>
      <c r="G78" s="23">
        <v>3</v>
      </c>
      <c r="H78" s="28">
        <v>217</v>
      </c>
      <c r="I78" s="23">
        <v>48</v>
      </c>
      <c r="J78" s="23">
        <v>0</v>
      </c>
      <c r="K78" s="23">
        <v>1</v>
      </c>
      <c r="L78" s="23">
        <v>2</v>
      </c>
      <c r="M78" s="23">
        <v>1</v>
      </c>
      <c r="N78" s="28">
        <v>6</v>
      </c>
      <c r="O78" s="114">
        <f t="shared" si="16"/>
        <v>631</v>
      </c>
      <c r="P78" s="114">
        <f t="shared" si="17"/>
        <v>58</v>
      </c>
      <c r="Q78" s="1022">
        <f t="shared" si="18"/>
        <v>689</v>
      </c>
      <c r="R78" s="23">
        <v>0</v>
      </c>
      <c r="S78" s="23">
        <v>0</v>
      </c>
      <c r="T78" s="1018">
        <f t="shared" si="19"/>
        <v>0</v>
      </c>
      <c r="U78" s="263"/>
    </row>
    <row r="79" spans="1:21" ht="12.95" customHeight="1">
      <c r="A79" s="115">
        <v>69</v>
      </c>
      <c r="B79" s="24" t="s">
        <v>1181</v>
      </c>
      <c r="C79" s="23">
        <v>12</v>
      </c>
      <c r="D79" s="23">
        <v>0</v>
      </c>
      <c r="E79" s="23">
        <v>0</v>
      </c>
      <c r="F79" s="23">
        <v>0</v>
      </c>
      <c r="G79" s="23">
        <v>0</v>
      </c>
      <c r="H79" s="28">
        <v>7</v>
      </c>
      <c r="I79" s="23">
        <v>0</v>
      </c>
      <c r="J79" s="23">
        <v>0</v>
      </c>
      <c r="K79" s="23">
        <v>0</v>
      </c>
      <c r="L79" s="23">
        <v>0</v>
      </c>
      <c r="M79" s="23">
        <v>0</v>
      </c>
      <c r="N79" s="28">
        <v>0</v>
      </c>
      <c r="O79" s="114">
        <f t="shared" ref="O79" si="26">SUM(C79:H79)</f>
        <v>19</v>
      </c>
      <c r="P79" s="114">
        <f t="shared" ref="P79" si="27">SUM(I79:N79)</f>
        <v>0</v>
      </c>
      <c r="Q79" s="1022">
        <f t="shared" ref="Q79" si="28">+P79+O79</f>
        <v>19</v>
      </c>
      <c r="R79" s="23">
        <v>0</v>
      </c>
      <c r="S79" s="23">
        <v>0</v>
      </c>
      <c r="T79" s="1018">
        <f t="shared" si="19"/>
        <v>0</v>
      </c>
      <c r="U79" s="263"/>
    </row>
    <row r="80" spans="1:21" ht="12.95" customHeight="1">
      <c r="A80" s="115">
        <v>70</v>
      </c>
      <c r="B80" s="24" t="s">
        <v>1182</v>
      </c>
      <c r="C80" s="23">
        <v>605</v>
      </c>
      <c r="D80" s="23">
        <v>11</v>
      </c>
      <c r="E80" s="23">
        <v>34</v>
      </c>
      <c r="F80" s="23">
        <v>55</v>
      </c>
      <c r="G80" s="23">
        <v>14</v>
      </c>
      <c r="H80" s="28">
        <v>335</v>
      </c>
      <c r="I80" s="23">
        <v>235</v>
      </c>
      <c r="J80" s="23">
        <v>8</v>
      </c>
      <c r="K80" s="23">
        <v>19</v>
      </c>
      <c r="L80" s="23">
        <v>18</v>
      </c>
      <c r="M80" s="23">
        <v>7</v>
      </c>
      <c r="N80" s="28">
        <v>135</v>
      </c>
      <c r="O80" s="114">
        <f t="shared" si="16"/>
        <v>1054</v>
      </c>
      <c r="P80" s="114">
        <f t="shared" si="17"/>
        <v>422</v>
      </c>
      <c r="Q80" s="1022">
        <f t="shared" si="18"/>
        <v>1476</v>
      </c>
      <c r="R80" s="23">
        <v>0</v>
      </c>
      <c r="S80" s="23">
        <v>0</v>
      </c>
      <c r="T80" s="1018">
        <f t="shared" si="19"/>
        <v>0</v>
      </c>
      <c r="U80" s="263"/>
    </row>
    <row r="81" spans="1:21" ht="12.95" customHeight="1">
      <c r="A81" s="115">
        <v>71</v>
      </c>
      <c r="B81" s="24" t="s">
        <v>1183</v>
      </c>
      <c r="C81" s="23">
        <v>192</v>
      </c>
      <c r="D81" s="23">
        <v>8</v>
      </c>
      <c r="E81" s="23">
        <v>12</v>
      </c>
      <c r="F81" s="23">
        <v>28</v>
      </c>
      <c r="G81" s="23">
        <v>10</v>
      </c>
      <c r="H81" s="28">
        <v>151</v>
      </c>
      <c r="I81" s="23">
        <v>13</v>
      </c>
      <c r="J81" s="23">
        <v>1</v>
      </c>
      <c r="K81" s="23">
        <v>0</v>
      </c>
      <c r="L81" s="23">
        <v>1</v>
      </c>
      <c r="M81" s="23">
        <v>0</v>
      </c>
      <c r="N81" s="28">
        <v>4</v>
      </c>
      <c r="O81" s="114">
        <f t="shared" si="16"/>
        <v>401</v>
      </c>
      <c r="P81" s="114">
        <f t="shared" si="17"/>
        <v>19</v>
      </c>
      <c r="Q81" s="1022">
        <f t="shared" si="18"/>
        <v>420</v>
      </c>
      <c r="R81" s="23">
        <v>2</v>
      </c>
      <c r="S81" s="23">
        <v>0</v>
      </c>
      <c r="T81" s="1018">
        <f t="shared" si="19"/>
        <v>2</v>
      </c>
      <c r="U81" s="263"/>
    </row>
    <row r="82" spans="1:21" ht="12.95" customHeight="1">
      <c r="A82" s="115">
        <v>72</v>
      </c>
      <c r="B82" s="24" t="s">
        <v>1184</v>
      </c>
      <c r="C82" s="23">
        <v>101</v>
      </c>
      <c r="D82" s="23">
        <v>0</v>
      </c>
      <c r="E82" s="23">
        <v>4</v>
      </c>
      <c r="F82" s="23">
        <v>4</v>
      </c>
      <c r="G82" s="23">
        <v>0</v>
      </c>
      <c r="H82" s="28">
        <v>96</v>
      </c>
      <c r="I82" s="23">
        <v>6</v>
      </c>
      <c r="J82" s="23">
        <v>0</v>
      </c>
      <c r="K82" s="23">
        <v>0</v>
      </c>
      <c r="L82" s="23">
        <v>0</v>
      </c>
      <c r="M82" s="23">
        <v>0</v>
      </c>
      <c r="N82" s="28">
        <v>1</v>
      </c>
      <c r="O82" s="114">
        <f t="shared" si="16"/>
        <v>205</v>
      </c>
      <c r="P82" s="114">
        <f t="shared" si="17"/>
        <v>7</v>
      </c>
      <c r="Q82" s="1022">
        <f t="shared" si="18"/>
        <v>212</v>
      </c>
      <c r="R82" s="23">
        <v>0</v>
      </c>
      <c r="S82" s="23">
        <v>0</v>
      </c>
      <c r="T82" s="1018">
        <f t="shared" si="19"/>
        <v>0</v>
      </c>
      <c r="U82" s="263"/>
    </row>
    <row r="83" spans="1:21" ht="12.95" customHeight="1">
      <c r="A83" s="115">
        <v>73</v>
      </c>
      <c r="B83" s="24" t="s">
        <v>1185</v>
      </c>
      <c r="C83" s="23">
        <v>73</v>
      </c>
      <c r="D83" s="23">
        <v>0</v>
      </c>
      <c r="E83" s="23">
        <v>1</v>
      </c>
      <c r="F83" s="23">
        <v>2</v>
      </c>
      <c r="G83" s="23">
        <v>0</v>
      </c>
      <c r="H83" s="28">
        <v>25</v>
      </c>
      <c r="I83" s="23">
        <v>0</v>
      </c>
      <c r="J83" s="23">
        <v>0</v>
      </c>
      <c r="K83" s="23">
        <v>0</v>
      </c>
      <c r="L83" s="23">
        <v>0</v>
      </c>
      <c r="M83" s="23">
        <v>0</v>
      </c>
      <c r="N83" s="28">
        <v>0</v>
      </c>
      <c r="O83" s="114">
        <f t="shared" ref="O83" si="29">SUM(C83:H83)</f>
        <v>101</v>
      </c>
      <c r="P83" s="114">
        <f t="shared" ref="P83" si="30">SUM(I83:N83)</f>
        <v>0</v>
      </c>
      <c r="Q83" s="1022">
        <f t="shared" ref="Q83" si="31">+P83+O83</f>
        <v>101</v>
      </c>
      <c r="R83" s="23">
        <v>0</v>
      </c>
      <c r="S83" s="23">
        <v>0</v>
      </c>
      <c r="T83" s="1018">
        <f t="shared" si="19"/>
        <v>0</v>
      </c>
      <c r="U83" s="263"/>
    </row>
    <row r="84" spans="1:21" ht="12.95" customHeight="1">
      <c r="A84" s="115">
        <v>74</v>
      </c>
      <c r="B84" s="24" t="s">
        <v>1186</v>
      </c>
      <c r="C84" s="23">
        <v>224</v>
      </c>
      <c r="D84" s="23">
        <v>18</v>
      </c>
      <c r="E84" s="23">
        <v>35</v>
      </c>
      <c r="F84" s="23">
        <v>24</v>
      </c>
      <c r="G84" s="23">
        <v>15</v>
      </c>
      <c r="H84" s="28">
        <v>298</v>
      </c>
      <c r="I84" s="23">
        <v>18</v>
      </c>
      <c r="J84" s="23">
        <v>1</v>
      </c>
      <c r="K84" s="23">
        <v>2</v>
      </c>
      <c r="L84" s="23">
        <v>1</v>
      </c>
      <c r="M84" s="23">
        <v>0</v>
      </c>
      <c r="N84" s="28">
        <v>8</v>
      </c>
      <c r="O84" s="114">
        <f t="shared" si="16"/>
        <v>614</v>
      </c>
      <c r="P84" s="114">
        <f t="shared" si="17"/>
        <v>30</v>
      </c>
      <c r="Q84" s="1022">
        <f t="shared" si="18"/>
        <v>644</v>
      </c>
      <c r="R84" s="23">
        <v>1</v>
      </c>
      <c r="S84" s="23">
        <v>0</v>
      </c>
      <c r="T84" s="1018">
        <f t="shared" si="19"/>
        <v>1</v>
      </c>
      <c r="U84" s="263"/>
    </row>
    <row r="85" spans="1:21" ht="12.95" customHeight="1">
      <c r="A85" s="115">
        <v>75</v>
      </c>
      <c r="B85" s="24" t="s">
        <v>1187</v>
      </c>
      <c r="C85" s="23">
        <v>15</v>
      </c>
      <c r="D85" s="23">
        <v>0</v>
      </c>
      <c r="E85" s="23">
        <v>0</v>
      </c>
      <c r="F85" s="23">
        <v>1</v>
      </c>
      <c r="G85" s="23">
        <v>1</v>
      </c>
      <c r="H85" s="28">
        <v>12</v>
      </c>
      <c r="I85" s="23">
        <v>0</v>
      </c>
      <c r="J85" s="23">
        <v>0</v>
      </c>
      <c r="K85" s="23">
        <v>0</v>
      </c>
      <c r="L85" s="23">
        <v>0</v>
      </c>
      <c r="M85" s="23">
        <v>0</v>
      </c>
      <c r="N85" s="28">
        <v>0</v>
      </c>
      <c r="O85" s="114">
        <f>SUM(C85:N85)</f>
        <v>29</v>
      </c>
      <c r="P85" s="114">
        <f t="shared" si="17"/>
        <v>0</v>
      </c>
      <c r="Q85" s="1022">
        <f t="shared" si="18"/>
        <v>29</v>
      </c>
      <c r="R85" s="23">
        <v>0</v>
      </c>
      <c r="S85" s="23">
        <v>0</v>
      </c>
      <c r="T85" s="1018">
        <f t="shared" si="19"/>
        <v>0</v>
      </c>
      <c r="U85" s="263"/>
    </row>
    <row r="86" spans="1:21" ht="12.95" customHeight="1">
      <c r="A86" s="115">
        <v>76</v>
      </c>
      <c r="B86" s="24" t="s">
        <v>1188</v>
      </c>
      <c r="C86" s="23">
        <v>50</v>
      </c>
      <c r="D86" s="23">
        <v>0</v>
      </c>
      <c r="E86" s="23">
        <v>0</v>
      </c>
      <c r="F86" s="23">
        <v>0</v>
      </c>
      <c r="G86" s="23">
        <v>0</v>
      </c>
      <c r="H86" s="28">
        <v>14</v>
      </c>
      <c r="I86" s="23">
        <v>0</v>
      </c>
      <c r="J86" s="23">
        <v>0</v>
      </c>
      <c r="K86" s="23">
        <v>0</v>
      </c>
      <c r="L86" s="23">
        <v>0</v>
      </c>
      <c r="M86" s="23">
        <v>0</v>
      </c>
      <c r="N86" s="28">
        <v>0</v>
      </c>
      <c r="O86" s="114">
        <f>SUM(C86:N86)</f>
        <v>64</v>
      </c>
      <c r="P86" s="114">
        <f t="shared" si="17"/>
        <v>0</v>
      </c>
      <c r="Q86" s="1022">
        <f t="shared" si="18"/>
        <v>64</v>
      </c>
      <c r="R86" s="23">
        <v>0</v>
      </c>
      <c r="S86" s="23">
        <v>0</v>
      </c>
      <c r="T86" s="1018">
        <f t="shared" si="19"/>
        <v>0</v>
      </c>
      <c r="U86" s="263"/>
    </row>
    <row r="87" spans="1:21" ht="12.95" customHeight="1">
      <c r="A87" s="115">
        <v>77</v>
      </c>
      <c r="B87" s="24" t="s">
        <v>1189</v>
      </c>
      <c r="C87" s="23">
        <v>466</v>
      </c>
      <c r="D87" s="23">
        <v>12</v>
      </c>
      <c r="E87" s="23">
        <v>25</v>
      </c>
      <c r="F87" s="23">
        <v>60</v>
      </c>
      <c r="G87" s="23">
        <v>8</v>
      </c>
      <c r="H87" s="28">
        <v>295</v>
      </c>
      <c r="I87" s="23">
        <v>43</v>
      </c>
      <c r="J87" s="23">
        <v>2</v>
      </c>
      <c r="K87" s="23">
        <v>1</v>
      </c>
      <c r="L87" s="23">
        <v>4</v>
      </c>
      <c r="M87" s="23">
        <v>1</v>
      </c>
      <c r="N87" s="28">
        <v>12</v>
      </c>
      <c r="O87" s="114">
        <f t="shared" si="16"/>
        <v>866</v>
      </c>
      <c r="P87" s="114">
        <f t="shared" si="17"/>
        <v>63</v>
      </c>
      <c r="Q87" s="1022">
        <f t="shared" si="18"/>
        <v>929</v>
      </c>
      <c r="R87" s="23">
        <v>0</v>
      </c>
      <c r="S87" s="23">
        <v>0</v>
      </c>
      <c r="T87" s="1018">
        <f t="shared" si="19"/>
        <v>0</v>
      </c>
      <c r="U87" s="263"/>
    </row>
    <row r="88" spans="1:21" ht="12.95" customHeight="1">
      <c r="A88" s="115">
        <v>78</v>
      </c>
      <c r="B88" s="24" t="s">
        <v>1190</v>
      </c>
      <c r="C88" s="23">
        <v>768</v>
      </c>
      <c r="D88" s="23">
        <v>23</v>
      </c>
      <c r="E88" s="23">
        <v>49</v>
      </c>
      <c r="F88" s="23">
        <v>88</v>
      </c>
      <c r="G88" s="23">
        <v>19</v>
      </c>
      <c r="H88" s="28">
        <v>540</v>
      </c>
      <c r="I88" s="23">
        <v>38</v>
      </c>
      <c r="J88" s="23">
        <v>0</v>
      </c>
      <c r="K88" s="23">
        <v>0</v>
      </c>
      <c r="L88" s="23">
        <v>1</v>
      </c>
      <c r="M88" s="23">
        <v>0</v>
      </c>
      <c r="N88" s="28">
        <v>6</v>
      </c>
      <c r="O88" s="114">
        <f t="shared" si="16"/>
        <v>1487</v>
      </c>
      <c r="P88" s="114">
        <f t="shared" si="17"/>
        <v>45</v>
      </c>
      <c r="Q88" s="1022">
        <f t="shared" si="18"/>
        <v>1532</v>
      </c>
      <c r="R88" s="23">
        <v>0</v>
      </c>
      <c r="S88" s="23">
        <v>0</v>
      </c>
      <c r="T88" s="1018">
        <f t="shared" si="19"/>
        <v>0</v>
      </c>
      <c r="U88" s="263"/>
    </row>
    <row r="89" spans="1:21" ht="12.95" customHeight="1">
      <c r="A89" s="115">
        <v>79</v>
      </c>
      <c r="B89" s="24" t="s">
        <v>1191</v>
      </c>
      <c r="C89" s="23">
        <v>18</v>
      </c>
      <c r="D89" s="23">
        <v>0</v>
      </c>
      <c r="E89" s="23">
        <v>1</v>
      </c>
      <c r="F89" s="23">
        <v>0</v>
      </c>
      <c r="G89" s="23">
        <v>0</v>
      </c>
      <c r="H89" s="28">
        <v>11</v>
      </c>
      <c r="I89" s="23">
        <v>1</v>
      </c>
      <c r="J89" s="23">
        <v>0</v>
      </c>
      <c r="K89" s="23">
        <v>0</v>
      </c>
      <c r="L89" s="23">
        <v>0</v>
      </c>
      <c r="M89" s="23">
        <v>0</v>
      </c>
      <c r="N89" s="28">
        <v>0</v>
      </c>
      <c r="O89" s="114">
        <f t="shared" si="16"/>
        <v>30</v>
      </c>
      <c r="P89" s="114">
        <f t="shared" si="17"/>
        <v>1</v>
      </c>
      <c r="Q89" s="1022">
        <f t="shared" si="18"/>
        <v>31</v>
      </c>
      <c r="R89" s="23">
        <v>0</v>
      </c>
      <c r="S89" s="23">
        <v>0</v>
      </c>
      <c r="T89" s="1018">
        <f t="shared" si="19"/>
        <v>0</v>
      </c>
      <c r="U89" s="263"/>
    </row>
    <row r="90" spans="1:21" ht="12.95" customHeight="1">
      <c r="A90" s="115">
        <v>80</v>
      </c>
      <c r="B90" s="24" t="s">
        <v>1192</v>
      </c>
      <c r="C90" s="23">
        <v>253</v>
      </c>
      <c r="D90" s="23">
        <v>1</v>
      </c>
      <c r="E90" s="23">
        <v>27</v>
      </c>
      <c r="F90" s="23">
        <v>53</v>
      </c>
      <c r="G90" s="23">
        <v>7</v>
      </c>
      <c r="H90" s="28">
        <v>390</v>
      </c>
      <c r="I90" s="23">
        <v>15</v>
      </c>
      <c r="J90" s="23">
        <v>0</v>
      </c>
      <c r="K90" s="23">
        <v>0</v>
      </c>
      <c r="L90" s="23">
        <v>3</v>
      </c>
      <c r="M90" s="23">
        <v>0</v>
      </c>
      <c r="N90" s="28">
        <v>7</v>
      </c>
      <c r="O90" s="114">
        <f t="shared" si="16"/>
        <v>731</v>
      </c>
      <c r="P90" s="114">
        <f t="shared" si="17"/>
        <v>25</v>
      </c>
      <c r="Q90" s="1022">
        <f t="shared" si="18"/>
        <v>756</v>
      </c>
      <c r="R90" s="23">
        <v>0</v>
      </c>
      <c r="S90" s="23">
        <v>0</v>
      </c>
      <c r="T90" s="1018">
        <f t="shared" si="19"/>
        <v>0</v>
      </c>
      <c r="U90" s="263"/>
    </row>
    <row r="91" spans="1:21" ht="12.95" customHeight="1">
      <c r="A91" s="115">
        <v>81</v>
      </c>
      <c r="B91" s="24" t="s">
        <v>1193</v>
      </c>
      <c r="C91" s="23">
        <v>521</v>
      </c>
      <c r="D91" s="23">
        <v>82</v>
      </c>
      <c r="E91" s="23">
        <v>130</v>
      </c>
      <c r="F91" s="23">
        <v>96</v>
      </c>
      <c r="G91" s="23">
        <v>42</v>
      </c>
      <c r="H91" s="28">
        <v>688</v>
      </c>
      <c r="I91" s="23">
        <v>131</v>
      </c>
      <c r="J91" s="23">
        <v>14</v>
      </c>
      <c r="K91" s="23">
        <v>27</v>
      </c>
      <c r="L91" s="23">
        <v>23</v>
      </c>
      <c r="M91" s="23">
        <v>6</v>
      </c>
      <c r="N91" s="28">
        <v>64</v>
      </c>
      <c r="O91" s="114">
        <f t="shared" si="16"/>
        <v>1559</v>
      </c>
      <c r="P91" s="114">
        <f t="shared" si="17"/>
        <v>265</v>
      </c>
      <c r="Q91" s="1022">
        <f t="shared" si="18"/>
        <v>1824</v>
      </c>
      <c r="R91" s="23">
        <v>0</v>
      </c>
      <c r="S91" s="23">
        <v>0</v>
      </c>
      <c r="T91" s="1018">
        <f t="shared" si="19"/>
        <v>0</v>
      </c>
      <c r="U91" s="263"/>
    </row>
    <row r="92" spans="1:21" ht="26.25" customHeight="1">
      <c r="A92" s="115"/>
      <c r="B92" s="710" t="s">
        <v>2908</v>
      </c>
      <c r="C92" s="711"/>
      <c r="D92" s="711"/>
      <c r="E92" s="711"/>
      <c r="F92" s="711"/>
      <c r="G92" s="711"/>
      <c r="H92" s="711"/>
      <c r="I92" s="711"/>
      <c r="J92" s="711"/>
      <c r="K92" s="711"/>
      <c r="L92" s="711"/>
      <c r="M92" s="711"/>
      <c r="N92" s="711"/>
      <c r="O92" s="711"/>
      <c r="P92" s="711"/>
      <c r="Q92" s="711"/>
      <c r="R92" s="261">
        <v>230</v>
      </c>
      <c r="S92" s="261">
        <v>0</v>
      </c>
      <c r="T92" s="1020">
        <f>+S92+R92</f>
        <v>230</v>
      </c>
      <c r="U92" s="263"/>
    </row>
    <row r="93" spans="1:21" ht="18" customHeight="1">
      <c r="A93" s="258"/>
      <c r="B93" s="259" t="s">
        <v>1111</v>
      </c>
      <c r="C93" s="260">
        <f>SUM(C7:C91)</f>
        <v>99603</v>
      </c>
      <c r="D93" s="260">
        <f t="shared" ref="D93:Q93" si="32">SUM(D7:D91)</f>
        <v>4499</v>
      </c>
      <c r="E93" s="260">
        <f t="shared" si="32"/>
        <v>7563</v>
      </c>
      <c r="F93" s="260">
        <f t="shared" si="32"/>
        <v>10414</v>
      </c>
      <c r="G93" s="260">
        <f t="shared" si="32"/>
        <v>3058</v>
      </c>
      <c r="H93" s="260">
        <f t="shared" si="32"/>
        <v>68055</v>
      </c>
      <c r="I93" s="260">
        <f t="shared" si="32"/>
        <v>18289</v>
      </c>
      <c r="J93" s="260">
        <f t="shared" si="32"/>
        <v>734</v>
      </c>
      <c r="K93" s="260">
        <f t="shared" si="32"/>
        <v>1076</v>
      </c>
      <c r="L93" s="260">
        <f t="shared" si="32"/>
        <v>1441</v>
      </c>
      <c r="M93" s="260">
        <f t="shared" si="32"/>
        <v>388</v>
      </c>
      <c r="N93" s="260">
        <f t="shared" si="32"/>
        <v>6246</v>
      </c>
      <c r="O93" s="260">
        <f t="shared" si="32"/>
        <v>193192</v>
      </c>
      <c r="P93" s="260">
        <f t="shared" si="32"/>
        <v>28174</v>
      </c>
      <c r="Q93" s="1027">
        <f t="shared" si="32"/>
        <v>221366</v>
      </c>
      <c r="R93" s="260">
        <f>SUM(R7:R92)</f>
        <v>470</v>
      </c>
      <c r="S93" s="260">
        <f t="shared" ref="S93:T93" si="33">SUM(S7:S92)</f>
        <v>24</v>
      </c>
      <c r="T93" s="1021">
        <f t="shared" si="33"/>
        <v>494</v>
      </c>
      <c r="U93" s="263"/>
    </row>
    <row r="94" spans="1:21" ht="14.25">
      <c r="A94" s="709" t="s">
        <v>3133</v>
      </c>
      <c r="B94" s="709"/>
      <c r="C94" s="709"/>
      <c r="D94" s="709"/>
      <c r="E94" s="709"/>
      <c r="F94" s="709"/>
      <c r="G94" s="709"/>
      <c r="H94" s="709"/>
      <c r="I94" s="709"/>
      <c r="J94" s="709"/>
      <c r="K94" s="709"/>
      <c r="L94" s="709"/>
      <c r="M94" s="709"/>
      <c r="N94" s="709"/>
      <c r="O94" s="709"/>
      <c r="P94" s="709"/>
      <c r="Q94" s="709"/>
      <c r="R94" s="709"/>
      <c r="S94" s="709"/>
      <c r="T94" s="709"/>
      <c r="U94" s="263"/>
    </row>
    <row r="95" spans="1:21">
      <c r="C95" s="478"/>
      <c r="D95" s="478"/>
      <c r="E95" s="478"/>
      <c r="F95" s="478"/>
      <c r="G95" s="478"/>
      <c r="H95" s="478"/>
      <c r="I95" s="478"/>
      <c r="J95" s="478"/>
      <c r="K95" s="478"/>
      <c r="L95" s="478"/>
      <c r="M95" s="478"/>
      <c r="N95" s="478"/>
      <c r="O95" s="478"/>
      <c r="P95" s="478"/>
      <c r="Q95" s="478"/>
      <c r="R95" s="478"/>
      <c r="S95" s="478"/>
      <c r="T95" s="478"/>
    </row>
  </sheetData>
  <mergeCells count="18">
    <mergeCell ref="A1:T1"/>
    <mergeCell ref="A4:A6"/>
    <mergeCell ref="B4:B6"/>
    <mergeCell ref="C4:Q4"/>
    <mergeCell ref="R4:T5"/>
    <mergeCell ref="C5:H5"/>
    <mergeCell ref="I5:N5"/>
    <mergeCell ref="O5:Q5"/>
    <mergeCell ref="A2:T2"/>
    <mergeCell ref="C48:Q48"/>
    <mergeCell ref="R48:T49"/>
    <mergeCell ref="C49:H49"/>
    <mergeCell ref="I49:N49"/>
    <mergeCell ref="A94:T94"/>
    <mergeCell ref="O49:Q49"/>
    <mergeCell ref="B92:Q92"/>
    <mergeCell ref="A48:A50"/>
    <mergeCell ref="B48:B50"/>
  </mergeCells>
  <printOptions horizontalCentered="1" verticalCentered="1"/>
  <pageMargins left="0.23622047244094491" right="0.27559055118110237" top="0" bottom="0" header="0.31496062992125984" footer="0.27"/>
  <pageSetup paperSize="9" scale="79" orientation="landscape" horizontalDpi="4294967295" verticalDpi="4294967295" r:id="rId1"/>
  <rowBreaks count="1" manualBreakCount="1">
    <brk id="46" max="19" man="1"/>
  </rowBreaks>
  <ignoredErrors>
    <ignoredError sqref="O7:P9 O20:P35 O19:P19 O37:P46 O36:Q36 O51:P58 O60:P71 O59:Q59 O73:P78 O72 O80:P82 Q79 O84:P91 Q83 O11:P18 O10:Q10 Q72" formulaRange="1"/>
    <ignoredError sqref="E6:N6 E50:M50" numberStoredAsText="1"/>
    <ignoredError sqref="O83:P83 P72 O79:P79" formula="1" formulaRange="1"/>
  </ignoredErrors>
</worksheet>
</file>

<file path=xl/worksheets/sheet40.xml><?xml version="1.0" encoding="utf-8"?>
<worksheet xmlns="http://schemas.openxmlformats.org/spreadsheetml/2006/main" xmlns:r="http://schemas.openxmlformats.org/officeDocument/2006/relationships">
  <dimension ref="A1:T204"/>
  <sheetViews>
    <sheetView showGridLines="0" zoomScale="90" zoomScaleNormal="90" workbookViewId="0">
      <pane xSplit="2" ySplit="6" topLeftCell="C171" activePane="bottomRight" state="frozen"/>
      <selection activeCell="A30" sqref="A30:I33"/>
      <selection pane="topRight" activeCell="A30" sqref="A30:I33"/>
      <selection pane="bottomLeft" activeCell="A30" sqref="A30:I33"/>
      <selection pane="bottomRight" activeCell="S6" sqref="S6"/>
    </sheetView>
  </sheetViews>
  <sheetFormatPr defaultColWidth="9.140625" defaultRowHeight="12.75" outlineLevelRow="1"/>
  <cols>
    <col min="1" max="1" width="5.140625" style="57" customWidth="1"/>
    <col min="2" max="2" width="32.28515625" style="57" customWidth="1"/>
    <col min="3" max="3" width="8.85546875" style="57" customWidth="1"/>
    <col min="4" max="4" width="10.7109375" style="57" customWidth="1"/>
    <col min="5" max="5" width="5.42578125" style="57" bestFit="1" customWidth="1"/>
    <col min="6" max="6" width="6.42578125" style="57" bestFit="1" customWidth="1"/>
    <col min="7" max="7" width="5.42578125" style="57" bestFit="1" customWidth="1"/>
    <col min="8" max="8" width="6.42578125" style="57" bestFit="1" customWidth="1"/>
    <col min="9" max="9" width="8.5703125" style="57" customWidth="1"/>
    <col min="10" max="10" width="10.28515625" style="57" customWidth="1"/>
    <col min="11" max="12" width="5.42578125" style="57" bestFit="1" customWidth="1"/>
    <col min="13" max="13" width="4" style="57" bestFit="1" customWidth="1"/>
    <col min="14" max="14" width="5.42578125" style="57" bestFit="1" customWidth="1"/>
    <col min="15" max="15" width="7.42578125" style="57" bestFit="1" customWidth="1"/>
    <col min="16" max="16" width="6.42578125" style="57" bestFit="1" customWidth="1"/>
    <col min="17" max="17" width="7.42578125" style="57" bestFit="1" customWidth="1"/>
    <col min="18" max="18" width="6.140625" style="57" bestFit="1" customWidth="1"/>
    <col min="19" max="19" width="6.42578125" style="57" bestFit="1" customWidth="1"/>
    <col min="20" max="20" width="7.28515625" style="57" customWidth="1"/>
    <col min="21" max="16384" width="9.140625" style="57"/>
  </cols>
  <sheetData>
    <row r="1" spans="1:20" s="46" customFormat="1" ht="20.25" customHeight="1">
      <c r="A1" s="724" t="s">
        <v>3209</v>
      </c>
      <c r="B1" s="724"/>
      <c r="C1" s="724"/>
      <c r="D1" s="724"/>
      <c r="E1" s="724"/>
      <c r="F1" s="724"/>
      <c r="G1" s="724"/>
      <c r="H1" s="724"/>
      <c r="I1" s="724"/>
      <c r="J1" s="724"/>
      <c r="K1" s="724"/>
      <c r="L1" s="724"/>
      <c r="M1" s="724"/>
      <c r="N1" s="724"/>
      <c r="O1" s="724"/>
      <c r="P1" s="724"/>
      <c r="Q1" s="724"/>
      <c r="R1" s="724"/>
      <c r="S1" s="724"/>
      <c r="T1" s="724"/>
    </row>
    <row r="2" spans="1:20" s="46" customFormat="1">
      <c r="A2" s="969" t="s">
        <v>3064</v>
      </c>
      <c r="B2" s="969"/>
      <c r="C2" s="969"/>
      <c r="D2" s="969"/>
      <c r="E2" s="969"/>
      <c r="F2" s="969"/>
      <c r="G2" s="969"/>
      <c r="H2" s="969"/>
      <c r="I2" s="969"/>
      <c r="J2" s="969"/>
      <c r="K2" s="969"/>
      <c r="L2" s="969"/>
      <c r="M2" s="969"/>
      <c r="N2" s="969"/>
      <c r="O2" s="969"/>
      <c r="P2" s="969"/>
      <c r="Q2" s="969"/>
      <c r="R2" s="969"/>
      <c r="S2" s="969"/>
      <c r="T2" s="969"/>
    </row>
    <row r="4" spans="1:20" s="41" customFormat="1" ht="45" customHeight="1">
      <c r="A4" s="775" t="s">
        <v>1997</v>
      </c>
      <c r="B4" s="795" t="s">
        <v>2928</v>
      </c>
      <c r="C4" s="728" t="s">
        <v>2907</v>
      </c>
      <c r="D4" s="729"/>
      <c r="E4" s="729"/>
      <c r="F4" s="729"/>
      <c r="G4" s="729"/>
      <c r="H4" s="729"/>
      <c r="I4" s="729"/>
      <c r="J4" s="729"/>
      <c r="K4" s="729"/>
      <c r="L4" s="729"/>
      <c r="M4" s="729"/>
      <c r="N4" s="729"/>
      <c r="O4" s="729"/>
      <c r="P4" s="729"/>
      <c r="Q4" s="729"/>
      <c r="R4" s="954" t="s">
        <v>3112</v>
      </c>
      <c r="S4" s="955"/>
      <c r="T4" s="955"/>
    </row>
    <row r="5" spans="1:20" s="41" customFormat="1" ht="17.25" customHeight="1">
      <c r="A5" s="776"/>
      <c r="B5" s="795"/>
      <c r="C5" s="728" t="s">
        <v>1109</v>
      </c>
      <c r="D5" s="729"/>
      <c r="E5" s="729"/>
      <c r="F5" s="729"/>
      <c r="G5" s="729"/>
      <c r="H5" s="729"/>
      <c r="I5" s="728" t="s">
        <v>1110</v>
      </c>
      <c r="J5" s="729"/>
      <c r="K5" s="729"/>
      <c r="L5" s="729"/>
      <c r="M5" s="729"/>
      <c r="N5" s="729"/>
      <c r="O5" s="728" t="s">
        <v>1111</v>
      </c>
      <c r="P5" s="729"/>
      <c r="Q5" s="799"/>
      <c r="R5" s="956"/>
      <c r="S5" s="957"/>
      <c r="T5" s="957"/>
    </row>
    <row r="6" spans="1:20" s="41" customFormat="1" ht="78" customHeight="1">
      <c r="A6" s="777"/>
      <c r="B6" s="795"/>
      <c r="C6" s="326" t="s">
        <v>2992</v>
      </c>
      <c r="D6" s="326" t="s">
        <v>2993</v>
      </c>
      <c r="E6" s="326" t="s">
        <v>2896</v>
      </c>
      <c r="F6" s="326" t="s">
        <v>2897</v>
      </c>
      <c r="G6" s="326" t="s">
        <v>2898</v>
      </c>
      <c r="H6" s="326" t="s">
        <v>2994</v>
      </c>
      <c r="I6" s="326" t="s">
        <v>2992</v>
      </c>
      <c r="J6" s="326" t="s">
        <v>2993</v>
      </c>
      <c r="K6" s="326" t="s">
        <v>2896</v>
      </c>
      <c r="L6" s="326" t="s">
        <v>2897</v>
      </c>
      <c r="M6" s="326" t="s">
        <v>2898</v>
      </c>
      <c r="N6" s="326" t="s">
        <v>2994</v>
      </c>
      <c r="O6" s="265" t="s">
        <v>1008</v>
      </c>
      <c r="P6" s="266" t="s">
        <v>1009</v>
      </c>
      <c r="Q6" s="264" t="s">
        <v>1010</v>
      </c>
      <c r="R6" s="637" t="s">
        <v>3216</v>
      </c>
      <c r="S6" s="637" t="s">
        <v>3217</v>
      </c>
      <c r="T6" s="638" t="s">
        <v>3218</v>
      </c>
    </row>
    <row r="7" spans="1:20" ht="25.5">
      <c r="A7" s="432" t="s">
        <v>2400</v>
      </c>
      <c r="B7" s="60" t="s">
        <v>2401</v>
      </c>
      <c r="C7" s="63">
        <f t="shared" ref="C7:T7" si="0">SUM(C8:C10)</f>
        <v>18434</v>
      </c>
      <c r="D7" s="63">
        <f t="shared" si="0"/>
        <v>780</v>
      </c>
      <c r="E7" s="63">
        <f t="shared" si="0"/>
        <v>1356</v>
      </c>
      <c r="F7" s="63">
        <f t="shared" si="0"/>
        <v>2002</v>
      </c>
      <c r="G7" s="64">
        <f t="shared" si="0"/>
        <v>536</v>
      </c>
      <c r="H7" s="64">
        <f t="shared" si="0"/>
        <v>12751</v>
      </c>
      <c r="I7" s="63">
        <f t="shared" si="0"/>
        <v>2907</v>
      </c>
      <c r="J7" s="63">
        <f t="shared" si="0"/>
        <v>104</v>
      </c>
      <c r="K7" s="63">
        <f t="shared" si="0"/>
        <v>188</v>
      </c>
      <c r="L7" s="63">
        <f t="shared" si="0"/>
        <v>264</v>
      </c>
      <c r="M7" s="64">
        <f t="shared" si="0"/>
        <v>58</v>
      </c>
      <c r="N7" s="64">
        <f t="shared" si="0"/>
        <v>1187</v>
      </c>
      <c r="O7" s="89">
        <f t="shared" si="0"/>
        <v>35859</v>
      </c>
      <c r="P7" s="89">
        <f t="shared" si="0"/>
        <v>4708</v>
      </c>
      <c r="Q7" s="89">
        <f t="shared" si="0"/>
        <v>40567</v>
      </c>
      <c r="R7" s="50">
        <f t="shared" si="0"/>
        <v>340</v>
      </c>
      <c r="S7" s="50">
        <f t="shared" si="0"/>
        <v>10</v>
      </c>
      <c r="T7" s="89">
        <f t="shared" si="0"/>
        <v>350</v>
      </c>
    </row>
    <row r="8" spans="1:20" ht="25.5" hidden="1" outlineLevel="1">
      <c r="A8" s="447" t="s">
        <v>2402</v>
      </c>
      <c r="B8" s="448" t="s">
        <v>2403</v>
      </c>
      <c r="C8" s="631">
        <v>14581</v>
      </c>
      <c r="D8" s="631">
        <v>618</v>
      </c>
      <c r="E8" s="631">
        <v>1092</v>
      </c>
      <c r="F8" s="631">
        <v>1584</v>
      </c>
      <c r="G8" s="631">
        <v>434</v>
      </c>
      <c r="H8" s="631">
        <v>9643</v>
      </c>
      <c r="I8" s="631">
        <v>2410</v>
      </c>
      <c r="J8" s="631">
        <v>86</v>
      </c>
      <c r="K8" s="631">
        <v>151</v>
      </c>
      <c r="L8" s="631">
        <v>202</v>
      </c>
      <c r="M8" s="631">
        <v>47</v>
      </c>
      <c r="N8" s="631">
        <v>987</v>
      </c>
      <c r="O8" s="449">
        <f>SUM(C8:H8)</f>
        <v>27952</v>
      </c>
      <c r="P8" s="449">
        <f>SUM(I8:N8)</f>
        <v>3883</v>
      </c>
      <c r="Q8" s="449">
        <f>O8+P8</f>
        <v>31835</v>
      </c>
      <c r="R8" s="450">
        <v>227</v>
      </c>
      <c r="S8" s="450">
        <v>7</v>
      </c>
      <c r="T8" s="449">
        <v>234</v>
      </c>
    </row>
    <row r="9" spans="1:20" ht="25.5" hidden="1" outlineLevel="1">
      <c r="A9" s="447" t="s">
        <v>2404</v>
      </c>
      <c r="B9" s="448" t="s">
        <v>2405</v>
      </c>
      <c r="C9" s="631">
        <v>3394</v>
      </c>
      <c r="D9" s="631">
        <v>142</v>
      </c>
      <c r="E9" s="631">
        <v>239</v>
      </c>
      <c r="F9" s="631">
        <v>372</v>
      </c>
      <c r="G9" s="631">
        <v>91</v>
      </c>
      <c r="H9" s="631">
        <v>2811</v>
      </c>
      <c r="I9" s="631">
        <v>429</v>
      </c>
      <c r="J9" s="631">
        <v>15</v>
      </c>
      <c r="K9" s="631">
        <v>33</v>
      </c>
      <c r="L9" s="631">
        <v>49</v>
      </c>
      <c r="M9" s="631">
        <v>11</v>
      </c>
      <c r="N9" s="631">
        <v>180</v>
      </c>
      <c r="O9" s="449">
        <f>SUM(C9:H9)</f>
        <v>7049</v>
      </c>
      <c r="P9" s="449">
        <f>SUM(I9:N9)</f>
        <v>717</v>
      </c>
      <c r="Q9" s="449">
        <f>O9+P9</f>
        <v>7766</v>
      </c>
      <c r="R9" s="450">
        <v>101</v>
      </c>
      <c r="S9" s="450">
        <v>3</v>
      </c>
      <c r="T9" s="449">
        <v>104</v>
      </c>
    </row>
    <row r="10" spans="1:20" ht="51" hidden="1" outlineLevel="1">
      <c r="A10" s="447" t="s">
        <v>2406</v>
      </c>
      <c r="B10" s="448" t="s">
        <v>2407</v>
      </c>
      <c r="C10" s="631">
        <v>459</v>
      </c>
      <c r="D10" s="631">
        <v>20</v>
      </c>
      <c r="E10" s="631">
        <v>25</v>
      </c>
      <c r="F10" s="631">
        <v>46</v>
      </c>
      <c r="G10" s="631">
        <v>11</v>
      </c>
      <c r="H10" s="631">
        <v>297</v>
      </c>
      <c r="I10" s="631">
        <v>68</v>
      </c>
      <c r="J10" s="631">
        <v>3</v>
      </c>
      <c r="K10" s="631">
        <v>4</v>
      </c>
      <c r="L10" s="631">
        <v>13</v>
      </c>
      <c r="M10" s="631">
        <v>0</v>
      </c>
      <c r="N10" s="631">
        <v>20</v>
      </c>
      <c r="O10" s="449">
        <f t="shared" ref="O10" si="1">SUM(C10:H10)</f>
        <v>858</v>
      </c>
      <c r="P10" s="449">
        <f t="shared" ref="P10" si="2">SUM(I10:N10)</f>
        <v>108</v>
      </c>
      <c r="Q10" s="449">
        <f t="shared" ref="Q10" si="3">O10+P10</f>
        <v>966</v>
      </c>
      <c r="R10" s="450">
        <v>12</v>
      </c>
      <c r="S10" s="450">
        <v>0</v>
      </c>
      <c r="T10" s="449">
        <v>12</v>
      </c>
    </row>
    <row r="11" spans="1:20" ht="89.25" collapsed="1">
      <c r="A11" s="432" t="s">
        <v>2408</v>
      </c>
      <c r="B11" s="60" t="s">
        <v>2409</v>
      </c>
      <c r="C11" s="63">
        <f t="shared" ref="C11:T11" si="4">SUM(C12:C15)</f>
        <v>1725</v>
      </c>
      <c r="D11" s="63">
        <f t="shared" si="4"/>
        <v>30</v>
      </c>
      <c r="E11" s="63">
        <f t="shared" si="4"/>
        <v>67</v>
      </c>
      <c r="F11" s="63">
        <f t="shared" si="4"/>
        <v>122</v>
      </c>
      <c r="G11" s="64">
        <f t="shared" si="4"/>
        <v>36</v>
      </c>
      <c r="H11" s="64">
        <f t="shared" si="4"/>
        <v>973</v>
      </c>
      <c r="I11" s="63">
        <f t="shared" si="4"/>
        <v>231</v>
      </c>
      <c r="J11" s="63">
        <f t="shared" si="4"/>
        <v>3</v>
      </c>
      <c r="K11" s="63">
        <f t="shared" si="4"/>
        <v>12</v>
      </c>
      <c r="L11" s="63">
        <f t="shared" si="4"/>
        <v>17</v>
      </c>
      <c r="M11" s="64">
        <f t="shared" si="4"/>
        <v>4</v>
      </c>
      <c r="N11" s="64">
        <f t="shared" si="4"/>
        <v>79</v>
      </c>
      <c r="O11" s="89">
        <f t="shared" si="4"/>
        <v>2953</v>
      </c>
      <c r="P11" s="89">
        <f t="shared" si="4"/>
        <v>346</v>
      </c>
      <c r="Q11" s="89">
        <f t="shared" si="4"/>
        <v>3299</v>
      </c>
      <c r="R11" s="50">
        <f t="shared" si="4"/>
        <v>34</v>
      </c>
      <c r="S11" s="50">
        <f t="shared" si="4"/>
        <v>0</v>
      </c>
      <c r="T11" s="89">
        <f t="shared" si="4"/>
        <v>34</v>
      </c>
    </row>
    <row r="12" spans="1:20" ht="89.25" hidden="1" outlineLevel="1">
      <c r="A12" s="447" t="s">
        <v>2410</v>
      </c>
      <c r="B12" s="448" t="s">
        <v>2411</v>
      </c>
      <c r="C12" s="631">
        <v>901</v>
      </c>
      <c r="D12" s="631">
        <v>16</v>
      </c>
      <c r="E12" s="631">
        <v>19</v>
      </c>
      <c r="F12" s="631">
        <v>66</v>
      </c>
      <c r="G12" s="631">
        <v>15</v>
      </c>
      <c r="H12" s="631">
        <v>493</v>
      </c>
      <c r="I12" s="631">
        <v>87</v>
      </c>
      <c r="J12" s="631">
        <v>1</v>
      </c>
      <c r="K12" s="631">
        <v>1</v>
      </c>
      <c r="L12" s="631">
        <v>5</v>
      </c>
      <c r="M12" s="631">
        <v>1</v>
      </c>
      <c r="N12" s="631">
        <v>19</v>
      </c>
      <c r="O12" s="449">
        <f t="shared" ref="O12:O15" si="5">SUM(C12:H12)</f>
        <v>1510</v>
      </c>
      <c r="P12" s="449">
        <f t="shared" ref="P12:P15" si="6">SUM(I12:N12)</f>
        <v>114</v>
      </c>
      <c r="Q12" s="449">
        <f t="shared" ref="Q12:Q15" si="7">O12+P12</f>
        <v>1624</v>
      </c>
      <c r="R12" s="450">
        <v>16</v>
      </c>
      <c r="S12" s="450">
        <v>0</v>
      </c>
      <c r="T12" s="449">
        <v>16</v>
      </c>
    </row>
    <row r="13" spans="1:20" ht="102" hidden="1" outlineLevel="1">
      <c r="A13" s="447" t="s">
        <v>2412</v>
      </c>
      <c r="B13" s="448" t="s">
        <v>2413</v>
      </c>
      <c r="C13" s="631">
        <v>403</v>
      </c>
      <c r="D13" s="631">
        <v>9</v>
      </c>
      <c r="E13" s="631">
        <v>27</v>
      </c>
      <c r="F13" s="631">
        <v>25</v>
      </c>
      <c r="G13" s="631">
        <v>9</v>
      </c>
      <c r="H13" s="631">
        <v>251</v>
      </c>
      <c r="I13" s="631">
        <v>120</v>
      </c>
      <c r="J13" s="631">
        <v>1</v>
      </c>
      <c r="K13" s="631">
        <v>9</v>
      </c>
      <c r="L13" s="631">
        <v>11</v>
      </c>
      <c r="M13" s="631">
        <v>3</v>
      </c>
      <c r="N13" s="631">
        <v>44</v>
      </c>
      <c r="O13" s="449">
        <f t="shared" si="5"/>
        <v>724</v>
      </c>
      <c r="P13" s="449">
        <f t="shared" si="6"/>
        <v>188</v>
      </c>
      <c r="Q13" s="449">
        <f t="shared" si="7"/>
        <v>912</v>
      </c>
      <c r="R13" s="450">
        <v>6</v>
      </c>
      <c r="S13" s="450">
        <v>0</v>
      </c>
      <c r="T13" s="449">
        <v>6</v>
      </c>
    </row>
    <row r="14" spans="1:20" ht="25.5" hidden="1" outlineLevel="1">
      <c r="A14" s="447" t="s">
        <v>2414</v>
      </c>
      <c r="B14" s="448" t="s">
        <v>2415</v>
      </c>
      <c r="C14" s="631">
        <v>151</v>
      </c>
      <c r="D14" s="631">
        <v>3</v>
      </c>
      <c r="E14" s="631">
        <v>4</v>
      </c>
      <c r="F14" s="631">
        <v>13</v>
      </c>
      <c r="G14" s="631">
        <v>5</v>
      </c>
      <c r="H14" s="631">
        <v>78</v>
      </c>
      <c r="I14" s="631">
        <v>10</v>
      </c>
      <c r="J14" s="631">
        <v>1</v>
      </c>
      <c r="K14" s="631">
        <v>1</v>
      </c>
      <c r="L14" s="631">
        <v>0</v>
      </c>
      <c r="M14" s="631">
        <v>0</v>
      </c>
      <c r="N14" s="631">
        <v>4</v>
      </c>
      <c r="O14" s="449">
        <f t="shared" si="5"/>
        <v>254</v>
      </c>
      <c r="P14" s="449">
        <f t="shared" si="6"/>
        <v>16</v>
      </c>
      <c r="Q14" s="449">
        <f t="shared" si="7"/>
        <v>270</v>
      </c>
      <c r="R14" s="450">
        <v>5</v>
      </c>
      <c r="S14" s="450">
        <v>0</v>
      </c>
      <c r="T14" s="449">
        <v>5</v>
      </c>
    </row>
    <row r="15" spans="1:20" ht="76.5" hidden="1" outlineLevel="1">
      <c r="A15" s="447" t="s">
        <v>2416</v>
      </c>
      <c r="B15" s="448" t="s">
        <v>2417</v>
      </c>
      <c r="C15" s="631">
        <v>270</v>
      </c>
      <c r="D15" s="631">
        <v>2</v>
      </c>
      <c r="E15" s="631">
        <v>17</v>
      </c>
      <c r="F15" s="631">
        <v>18</v>
      </c>
      <c r="G15" s="631">
        <v>7</v>
      </c>
      <c r="H15" s="631">
        <v>151</v>
      </c>
      <c r="I15" s="631">
        <v>14</v>
      </c>
      <c r="J15" s="631">
        <v>0</v>
      </c>
      <c r="K15" s="631">
        <v>1</v>
      </c>
      <c r="L15" s="631">
        <v>1</v>
      </c>
      <c r="M15" s="631">
        <v>0</v>
      </c>
      <c r="N15" s="631">
        <v>12</v>
      </c>
      <c r="O15" s="449">
        <f t="shared" si="5"/>
        <v>465</v>
      </c>
      <c r="P15" s="449">
        <f t="shared" si="6"/>
        <v>28</v>
      </c>
      <c r="Q15" s="449">
        <f t="shared" si="7"/>
        <v>493</v>
      </c>
      <c r="R15" s="450">
        <v>7</v>
      </c>
      <c r="S15" s="450">
        <v>0</v>
      </c>
      <c r="T15" s="449">
        <v>7</v>
      </c>
    </row>
    <row r="16" spans="1:20" ht="76.5" collapsed="1">
      <c r="A16" s="432" t="s">
        <v>2418</v>
      </c>
      <c r="B16" s="60" t="s">
        <v>2419</v>
      </c>
      <c r="C16" s="63">
        <f t="shared" ref="C16:T16" si="8">SUM(C17:C22)</f>
        <v>1551</v>
      </c>
      <c r="D16" s="63">
        <f t="shared" si="8"/>
        <v>33</v>
      </c>
      <c r="E16" s="63">
        <f t="shared" si="8"/>
        <v>45</v>
      </c>
      <c r="F16" s="63">
        <f t="shared" si="8"/>
        <v>93</v>
      </c>
      <c r="G16" s="64">
        <f t="shared" si="8"/>
        <v>21</v>
      </c>
      <c r="H16" s="64">
        <f t="shared" si="8"/>
        <v>940</v>
      </c>
      <c r="I16" s="63">
        <f t="shared" si="8"/>
        <v>130</v>
      </c>
      <c r="J16" s="63">
        <f t="shared" si="8"/>
        <v>5</v>
      </c>
      <c r="K16" s="63">
        <f t="shared" si="8"/>
        <v>8</v>
      </c>
      <c r="L16" s="63">
        <f t="shared" si="8"/>
        <v>10</v>
      </c>
      <c r="M16" s="64">
        <f t="shared" si="8"/>
        <v>3</v>
      </c>
      <c r="N16" s="64">
        <f t="shared" si="8"/>
        <v>55</v>
      </c>
      <c r="O16" s="89">
        <f t="shared" si="8"/>
        <v>2683</v>
      </c>
      <c r="P16" s="89">
        <f t="shared" si="8"/>
        <v>211</v>
      </c>
      <c r="Q16" s="89">
        <f t="shared" si="8"/>
        <v>2894</v>
      </c>
      <c r="R16" s="50">
        <f t="shared" si="8"/>
        <v>70</v>
      </c>
      <c r="S16" s="50">
        <f t="shared" si="8"/>
        <v>0</v>
      </c>
      <c r="T16" s="89">
        <f t="shared" si="8"/>
        <v>70</v>
      </c>
    </row>
    <row r="17" spans="1:20" ht="76.5" hidden="1" outlineLevel="1">
      <c r="A17" s="447" t="s">
        <v>2420</v>
      </c>
      <c r="B17" s="448" t="s">
        <v>2421</v>
      </c>
      <c r="C17" s="631">
        <v>521</v>
      </c>
      <c r="D17" s="631">
        <v>11</v>
      </c>
      <c r="E17" s="631">
        <v>16</v>
      </c>
      <c r="F17" s="631">
        <v>21</v>
      </c>
      <c r="G17" s="631">
        <v>9</v>
      </c>
      <c r="H17" s="631">
        <v>312</v>
      </c>
      <c r="I17" s="631">
        <v>48</v>
      </c>
      <c r="J17" s="631">
        <v>2</v>
      </c>
      <c r="K17" s="631">
        <v>2</v>
      </c>
      <c r="L17" s="631">
        <v>1</v>
      </c>
      <c r="M17" s="631">
        <v>1</v>
      </c>
      <c r="N17" s="631">
        <v>20</v>
      </c>
      <c r="O17" s="449">
        <f t="shared" ref="O17:O22" si="9">SUM(C17:H17)</f>
        <v>890</v>
      </c>
      <c r="P17" s="449">
        <f t="shared" ref="P17:P22" si="10">SUM(I17:N17)</f>
        <v>74</v>
      </c>
      <c r="Q17" s="449">
        <f t="shared" ref="Q17:Q22" si="11">O17+P17</f>
        <v>964</v>
      </c>
      <c r="R17" s="450">
        <v>32</v>
      </c>
      <c r="S17" s="450">
        <v>0</v>
      </c>
      <c r="T17" s="449">
        <v>32</v>
      </c>
    </row>
    <row r="18" spans="1:20" ht="76.5" hidden="1" outlineLevel="1">
      <c r="A18" s="447" t="s">
        <v>2422</v>
      </c>
      <c r="B18" s="448" t="s">
        <v>2423</v>
      </c>
      <c r="C18" s="631">
        <v>288</v>
      </c>
      <c r="D18" s="631">
        <v>7</v>
      </c>
      <c r="E18" s="631">
        <v>7</v>
      </c>
      <c r="F18" s="631">
        <v>24</v>
      </c>
      <c r="G18" s="631">
        <v>2</v>
      </c>
      <c r="H18" s="631">
        <v>185</v>
      </c>
      <c r="I18" s="631">
        <v>49</v>
      </c>
      <c r="J18" s="631">
        <v>2</v>
      </c>
      <c r="K18" s="631">
        <v>2</v>
      </c>
      <c r="L18" s="631">
        <v>6</v>
      </c>
      <c r="M18" s="631">
        <v>2</v>
      </c>
      <c r="N18" s="631">
        <v>29</v>
      </c>
      <c r="O18" s="449">
        <f t="shared" si="9"/>
        <v>513</v>
      </c>
      <c r="P18" s="449">
        <f t="shared" si="10"/>
        <v>90</v>
      </c>
      <c r="Q18" s="449">
        <f t="shared" si="11"/>
        <v>603</v>
      </c>
      <c r="R18" s="450">
        <v>10</v>
      </c>
      <c r="S18" s="450">
        <v>0</v>
      </c>
      <c r="T18" s="449">
        <v>10</v>
      </c>
    </row>
    <row r="19" spans="1:20" ht="102" hidden="1" outlineLevel="1">
      <c r="A19" s="447" t="s">
        <v>2424</v>
      </c>
      <c r="B19" s="448" t="s">
        <v>2425</v>
      </c>
      <c r="C19" s="631">
        <v>421</v>
      </c>
      <c r="D19" s="631">
        <v>8</v>
      </c>
      <c r="E19" s="631">
        <v>14</v>
      </c>
      <c r="F19" s="631">
        <v>22</v>
      </c>
      <c r="G19" s="631">
        <v>7</v>
      </c>
      <c r="H19" s="631">
        <v>229</v>
      </c>
      <c r="I19" s="631">
        <v>21</v>
      </c>
      <c r="J19" s="631">
        <v>1</v>
      </c>
      <c r="K19" s="631">
        <v>3</v>
      </c>
      <c r="L19" s="631">
        <v>1</v>
      </c>
      <c r="M19" s="631">
        <v>0</v>
      </c>
      <c r="N19" s="631">
        <v>2</v>
      </c>
      <c r="O19" s="449">
        <f t="shared" si="9"/>
        <v>701</v>
      </c>
      <c r="P19" s="449">
        <f t="shared" si="10"/>
        <v>28</v>
      </c>
      <c r="Q19" s="449">
        <f t="shared" si="11"/>
        <v>729</v>
      </c>
      <c r="R19" s="450">
        <v>15</v>
      </c>
      <c r="S19" s="450">
        <v>0</v>
      </c>
      <c r="T19" s="449">
        <v>15</v>
      </c>
    </row>
    <row r="20" spans="1:20" ht="76.5" hidden="1" outlineLevel="1">
      <c r="A20" s="447" t="s">
        <v>2426</v>
      </c>
      <c r="B20" s="448" t="s">
        <v>2427</v>
      </c>
      <c r="C20" s="631">
        <v>116</v>
      </c>
      <c r="D20" s="631">
        <v>0</v>
      </c>
      <c r="E20" s="631">
        <v>2</v>
      </c>
      <c r="F20" s="631">
        <v>5</v>
      </c>
      <c r="G20" s="631">
        <v>1</v>
      </c>
      <c r="H20" s="631">
        <v>66</v>
      </c>
      <c r="I20" s="631">
        <v>1</v>
      </c>
      <c r="J20" s="631">
        <v>0</v>
      </c>
      <c r="K20" s="631">
        <v>0</v>
      </c>
      <c r="L20" s="631">
        <v>0</v>
      </c>
      <c r="M20" s="631">
        <v>0</v>
      </c>
      <c r="N20" s="631">
        <v>0</v>
      </c>
      <c r="O20" s="449">
        <f t="shared" si="9"/>
        <v>190</v>
      </c>
      <c r="P20" s="449">
        <f t="shared" si="10"/>
        <v>1</v>
      </c>
      <c r="Q20" s="449">
        <f t="shared" si="11"/>
        <v>191</v>
      </c>
      <c r="R20" s="450">
        <v>5</v>
      </c>
      <c r="S20" s="450">
        <v>0</v>
      </c>
      <c r="T20" s="449">
        <v>5</v>
      </c>
    </row>
    <row r="21" spans="1:20" ht="76.5" hidden="1" outlineLevel="1">
      <c r="A21" s="447" t="s">
        <v>2428</v>
      </c>
      <c r="B21" s="448" t="s">
        <v>2429</v>
      </c>
      <c r="C21" s="631">
        <v>9</v>
      </c>
      <c r="D21" s="631">
        <v>0</v>
      </c>
      <c r="E21" s="631">
        <v>0</v>
      </c>
      <c r="F21" s="631">
        <v>1</v>
      </c>
      <c r="G21" s="631">
        <v>0</v>
      </c>
      <c r="H21" s="631">
        <v>4</v>
      </c>
      <c r="I21" s="631">
        <v>0</v>
      </c>
      <c r="J21" s="631">
        <v>0</v>
      </c>
      <c r="K21" s="631">
        <v>0</v>
      </c>
      <c r="L21" s="631">
        <v>0</v>
      </c>
      <c r="M21" s="631">
        <v>0</v>
      </c>
      <c r="N21" s="631">
        <v>0</v>
      </c>
      <c r="O21" s="449">
        <f t="shared" ref="O21" si="12">SUM(C21:H21)</f>
        <v>14</v>
      </c>
      <c r="P21" s="449">
        <f t="shared" ref="P21" si="13">SUM(I21:N21)</f>
        <v>0</v>
      </c>
      <c r="Q21" s="449">
        <f t="shared" ref="Q21" si="14">O21+P21</f>
        <v>14</v>
      </c>
      <c r="R21" s="450">
        <v>0</v>
      </c>
      <c r="S21" s="450">
        <v>0</v>
      </c>
      <c r="T21" s="449">
        <v>0</v>
      </c>
    </row>
    <row r="22" spans="1:20" ht="89.25" hidden="1" outlineLevel="1">
      <c r="A22" s="447" t="s">
        <v>2430</v>
      </c>
      <c r="B22" s="448" t="s">
        <v>2431</v>
      </c>
      <c r="C22" s="631">
        <v>196</v>
      </c>
      <c r="D22" s="631">
        <v>7</v>
      </c>
      <c r="E22" s="631">
        <v>6</v>
      </c>
      <c r="F22" s="631">
        <v>20</v>
      </c>
      <c r="G22" s="631">
        <v>2</v>
      </c>
      <c r="H22" s="631">
        <v>144</v>
      </c>
      <c r="I22" s="631">
        <v>11</v>
      </c>
      <c r="J22" s="631">
        <v>0</v>
      </c>
      <c r="K22" s="631">
        <v>1</v>
      </c>
      <c r="L22" s="631">
        <v>2</v>
      </c>
      <c r="M22" s="631">
        <v>0</v>
      </c>
      <c r="N22" s="631">
        <v>4</v>
      </c>
      <c r="O22" s="449">
        <f t="shared" si="9"/>
        <v>375</v>
      </c>
      <c r="P22" s="449">
        <f t="shared" si="10"/>
        <v>18</v>
      </c>
      <c r="Q22" s="449">
        <f t="shared" si="11"/>
        <v>393</v>
      </c>
      <c r="R22" s="450">
        <v>8</v>
      </c>
      <c r="S22" s="450">
        <v>0</v>
      </c>
      <c r="T22" s="449">
        <v>8</v>
      </c>
    </row>
    <row r="23" spans="1:20" ht="76.5" collapsed="1">
      <c r="A23" s="432" t="s">
        <v>2432</v>
      </c>
      <c r="B23" s="60" t="s">
        <v>2433</v>
      </c>
      <c r="C23" s="63">
        <f t="shared" ref="C23:T23" si="15">SUM(C24:C27)</f>
        <v>217</v>
      </c>
      <c r="D23" s="63">
        <f t="shared" si="15"/>
        <v>8</v>
      </c>
      <c r="E23" s="63">
        <f t="shared" si="15"/>
        <v>9</v>
      </c>
      <c r="F23" s="63">
        <f t="shared" si="15"/>
        <v>14</v>
      </c>
      <c r="G23" s="64">
        <f t="shared" si="15"/>
        <v>3</v>
      </c>
      <c r="H23" s="64">
        <f t="shared" si="15"/>
        <v>122</v>
      </c>
      <c r="I23" s="63">
        <f t="shared" si="15"/>
        <v>3</v>
      </c>
      <c r="J23" s="63">
        <f t="shared" si="15"/>
        <v>0</v>
      </c>
      <c r="K23" s="63">
        <f t="shared" si="15"/>
        <v>0</v>
      </c>
      <c r="L23" s="63">
        <f t="shared" si="15"/>
        <v>0</v>
      </c>
      <c r="M23" s="64">
        <f t="shared" si="15"/>
        <v>0</v>
      </c>
      <c r="N23" s="64">
        <f t="shared" si="15"/>
        <v>0</v>
      </c>
      <c r="O23" s="89">
        <f t="shared" si="15"/>
        <v>373</v>
      </c>
      <c r="P23" s="89">
        <f t="shared" si="15"/>
        <v>3</v>
      </c>
      <c r="Q23" s="89">
        <f t="shared" si="15"/>
        <v>376</v>
      </c>
      <c r="R23" s="50">
        <f t="shared" si="15"/>
        <v>5</v>
      </c>
      <c r="S23" s="50">
        <f t="shared" si="15"/>
        <v>0</v>
      </c>
      <c r="T23" s="89">
        <f t="shared" si="15"/>
        <v>5</v>
      </c>
    </row>
    <row r="24" spans="1:20" ht="51" hidden="1" outlineLevel="1">
      <c r="A24" s="447" t="s">
        <v>2434</v>
      </c>
      <c r="B24" s="448" t="s">
        <v>2435</v>
      </c>
      <c r="C24" s="631">
        <v>41</v>
      </c>
      <c r="D24" s="631">
        <v>0</v>
      </c>
      <c r="E24" s="631">
        <v>2</v>
      </c>
      <c r="F24" s="631">
        <v>1</v>
      </c>
      <c r="G24" s="631">
        <v>1</v>
      </c>
      <c r="H24" s="631">
        <v>15</v>
      </c>
      <c r="I24" s="631">
        <v>0</v>
      </c>
      <c r="J24" s="631">
        <v>0</v>
      </c>
      <c r="K24" s="631">
        <v>0</v>
      </c>
      <c r="L24" s="631">
        <v>0</v>
      </c>
      <c r="M24" s="631">
        <v>0</v>
      </c>
      <c r="N24" s="631">
        <v>0</v>
      </c>
      <c r="O24" s="449">
        <f t="shared" ref="O24:O27" si="16">SUM(C24:H24)</f>
        <v>60</v>
      </c>
      <c r="P24" s="449">
        <f t="shared" ref="P24:P27" si="17">SUM(I24:N24)</f>
        <v>0</v>
      </c>
      <c r="Q24" s="449">
        <f t="shared" ref="Q24:Q27" si="18">O24+P24</f>
        <v>60</v>
      </c>
      <c r="R24" s="450">
        <v>3</v>
      </c>
      <c r="S24" s="450">
        <v>0</v>
      </c>
      <c r="T24" s="449">
        <v>3</v>
      </c>
    </row>
    <row r="25" spans="1:20" ht="25.5" hidden="1" outlineLevel="1">
      <c r="A25" s="447" t="s">
        <v>2436</v>
      </c>
      <c r="B25" s="448" t="s">
        <v>2437</v>
      </c>
      <c r="C25" s="631">
        <v>119</v>
      </c>
      <c r="D25" s="631">
        <v>7</v>
      </c>
      <c r="E25" s="631">
        <v>5</v>
      </c>
      <c r="F25" s="631">
        <v>10</v>
      </c>
      <c r="G25" s="631">
        <v>2</v>
      </c>
      <c r="H25" s="631">
        <v>83</v>
      </c>
      <c r="I25" s="631">
        <v>2</v>
      </c>
      <c r="J25" s="631">
        <v>0</v>
      </c>
      <c r="K25" s="631">
        <v>0</v>
      </c>
      <c r="L25" s="631">
        <v>0</v>
      </c>
      <c r="M25" s="631">
        <v>0</v>
      </c>
      <c r="N25" s="631">
        <v>0</v>
      </c>
      <c r="O25" s="449">
        <f t="shared" si="16"/>
        <v>226</v>
      </c>
      <c r="P25" s="449">
        <f t="shared" si="17"/>
        <v>2</v>
      </c>
      <c r="Q25" s="449">
        <f t="shared" si="18"/>
        <v>228</v>
      </c>
      <c r="R25" s="450">
        <v>1</v>
      </c>
      <c r="S25" s="450">
        <v>0</v>
      </c>
      <c r="T25" s="449">
        <v>1</v>
      </c>
    </row>
    <row r="26" spans="1:20" ht="25.5" hidden="1" outlineLevel="1">
      <c r="A26" s="447" t="s">
        <v>2438</v>
      </c>
      <c r="B26" s="448" t="s">
        <v>2439</v>
      </c>
      <c r="C26" s="631">
        <v>0</v>
      </c>
      <c r="D26" s="631">
        <v>0</v>
      </c>
      <c r="E26" s="631">
        <v>0</v>
      </c>
      <c r="F26" s="631">
        <v>0</v>
      </c>
      <c r="G26" s="631">
        <v>0</v>
      </c>
      <c r="H26" s="631">
        <v>0</v>
      </c>
      <c r="I26" s="631">
        <v>0</v>
      </c>
      <c r="J26" s="631">
        <v>0</v>
      </c>
      <c r="K26" s="631">
        <v>0</v>
      </c>
      <c r="L26" s="631">
        <v>0</v>
      </c>
      <c r="M26" s="631">
        <v>0</v>
      </c>
      <c r="N26" s="631">
        <v>0</v>
      </c>
      <c r="O26" s="449">
        <f t="shared" si="16"/>
        <v>0</v>
      </c>
      <c r="P26" s="449">
        <f t="shared" si="17"/>
        <v>0</v>
      </c>
      <c r="Q26" s="449">
        <f t="shared" si="18"/>
        <v>0</v>
      </c>
      <c r="R26" s="450">
        <v>0</v>
      </c>
      <c r="S26" s="450">
        <v>0</v>
      </c>
      <c r="T26" s="449">
        <v>0</v>
      </c>
    </row>
    <row r="27" spans="1:20" ht="76.5" hidden="1" outlineLevel="1">
      <c r="A27" s="447" t="s">
        <v>2440</v>
      </c>
      <c r="B27" s="448" t="s">
        <v>2441</v>
      </c>
      <c r="C27" s="631">
        <v>57</v>
      </c>
      <c r="D27" s="631">
        <v>1</v>
      </c>
      <c r="E27" s="631">
        <v>2</v>
      </c>
      <c r="F27" s="631">
        <v>3</v>
      </c>
      <c r="G27" s="631">
        <v>0</v>
      </c>
      <c r="H27" s="631">
        <v>24</v>
      </c>
      <c r="I27" s="631">
        <v>1</v>
      </c>
      <c r="J27" s="631">
        <v>0</v>
      </c>
      <c r="K27" s="631">
        <v>0</v>
      </c>
      <c r="L27" s="631">
        <v>0</v>
      </c>
      <c r="M27" s="631">
        <v>0</v>
      </c>
      <c r="N27" s="631">
        <v>0</v>
      </c>
      <c r="O27" s="449">
        <f t="shared" si="16"/>
        <v>87</v>
      </c>
      <c r="P27" s="449">
        <f t="shared" si="17"/>
        <v>1</v>
      </c>
      <c r="Q27" s="449">
        <f t="shared" si="18"/>
        <v>88</v>
      </c>
      <c r="R27" s="450">
        <v>1</v>
      </c>
      <c r="S27" s="450">
        <v>0</v>
      </c>
      <c r="T27" s="449">
        <v>1</v>
      </c>
    </row>
    <row r="28" spans="1:20" ht="49.5" collapsed="1">
      <c r="A28" s="432" t="s">
        <v>2442</v>
      </c>
      <c r="B28" s="60" t="s">
        <v>3188</v>
      </c>
      <c r="C28" s="63">
        <f t="shared" ref="C28:T28" si="19">SUM(C29:C32)</f>
        <v>219</v>
      </c>
      <c r="D28" s="63">
        <f t="shared" si="19"/>
        <v>13</v>
      </c>
      <c r="E28" s="63">
        <f t="shared" si="19"/>
        <v>29</v>
      </c>
      <c r="F28" s="63">
        <f t="shared" si="19"/>
        <v>23</v>
      </c>
      <c r="G28" s="64">
        <f t="shared" si="19"/>
        <v>8</v>
      </c>
      <c r="H28" s="64">
        <f t="shared" si="19"/>
        <v>219</v>
      </c>
      <c r="I28" s="63">
        <f t="shared" si="19"/>
        <v>10</v>
      </c>
      <c r="J28" s="63">
        <f t="shared" si="19"/>
        <v>0</v>
      </c>
      <c r="K28" s="63">
        <f t="shared" si="19"/>
        <v>0</v>
      </c>
      <c r="L28" s="63">
        <f t="shared" si="19"/>
        <v>1</v>
      </c>
      <c r="M28" s="64">
        <f t="shared" si="19"/>
        <v>0</v>
      </c>
      <c r="N28" s="64">
        <f t="shared" si="19"/>
        <v>9</v>
      </c>
      <c r="O28" s="89">
        <f t="shared" si="19"/>
        <v>511</v>
      </c>
      <c r="P28" s="89">
        <f t="shared" si="19"/>
        <v>20</v>
      </c>
      <c r="Q28" s="89">
        <f t="shared" si="19"/>
        <v>531</v>
      </c>
      <c r="R28" s="50">
        <f t="shared" si="19"/>
        <v>1</v>
      </c>
      <c r="S28" s="50">
        <f t="shared" si="19"/>
        <v>0</v>
      </c>
      <c r="T28" s="89">
        <f t="shared" si="19"/>
        <v>1</v>
      </c>
    </row>
    <row r="29" spans="1:20" ht="89.25" hidden="1" outlineLevel="1">
      <c r="A29" s="447" t="s">
        <v>2443</v>
      </c>
      <c r="B29" s="448" t="s">
        <v>2444</v>
      </c>
      <c r="C29" s="631">
        <v>66</v>
      </c>
      <c r="D29" s="631">
        <v>3</v>
      </c>
      <c r="E29" s="631">
        <v>14</v>
      </c>
      <c r="F29" s="631">
        <v>12</v>
      </c>
      <c r="G29" s="631">
        <v>3</v>
      </c>
      <c r="H29" s="631">
        <v>67</v>
      </c>
      <c r="I29" s="631">
        <v>4</v>
      </c>
      <c r="J29" s="631">
        <v>0</v>
      </c>
      <c r="K29" s="631">
        <v>0</v>
      </c>
      <c r="L29" s="631">
        <v>0</v>
      </c>
      <c r="M29" s="631">
        <v>0</v>
      </c>
      <c r="N29" s="631">
        <v>1</v>
      </c>
      <c r="O29" s="449">
        <f t="shared" ref="O29:O32" si="20">SUM(C29:H29)</f>
        <v>165</v>
      </c>
      <c r="P29" s="449">
        <f t="shared" ref="P29:P32" si="21">SUM(I29:N29)</f>
        <v>5</v>
      </c>
      <c r="Q29" s="449">
        <f t="shared" ref="Q29:Q32" si="22">O29+P29</f>
        <v>170</v>
      </c>
      <c r="R29" s="450">
        <v>0</v>
      </c>
      <c r="S29" s="450">
        <v>0</v>
      </c>
      <c r="T29" s="449">
        <v>0</v>
      </c>
    </row>
    <row r="30" spans="1:20" ht="51" hidden="1" outlineLevel="1">
      <c r="A30" s="447" t="s">
        <v>2445</v>
      </c>
      <c r="B30" s="448" t="s">
        <v>2446</v>
      </c>
      <c r="C30" s="631">
        <v>121</v>
      </c>
      <c r="D30" s="631">
        <v>10</v>
      </c>
      <c r="E30" s="631">
        <v>14</v>
      </c>
      <c r="F30" s="631">
        <v>8</v>
      </c>
      <c r="G30" s="631">
        <v>5</v>
      </c>
      <c r="H30" s="631">
        <v>132</v>
      </c>
      <c r="I30" s="631">
        <v>6</v>
      </c>
      <c r="J30" s="631">
        <v>0</v>
      </c>
      <c r="K30" s="631">
        <v>0</v>
      </c>
      <c r="L30" s="631">
        <v>0</v>
      </c>
      <c r="M30" s="631">
        <v>0</v>
      </c>
      <c r="N30" s="631">
        <v>7</v>
      </c>
      <c r="O30" s="449">
        <f t="shared" si="20"/>
        <v>290</v>
      </c>
      <c r="P30" s="449">
        <f t="shared" si="21"/>
        <v>13</v>
      </c>
      <c r="Q30" s="449">
        <f t="shared" si="22"/>
        <v>303</v>
      </c>
      <c r="R30" s="450">
        <v>1</v>
      </c>
      <c r="S30" s="450">
        <v>0</v>
      </c>
      <c r="T30" s="449">
        <v>1</v>
      </c>
    </row>
    <row r="31" spans="1:20" ht="25.5" hidden="1" outlineLevel="1">
      <c r="A31" s="447" t="s">
        <v>2447</v>
      </c>
      <c r="B31" s="448" t="s">
        <v>2448</v>
      </c>
      <c r="C31" s="631">
        <v>4</v>
      </c>
      <c r="D31" s="631">
        <v>0</v>
      </c>
      <c r="E31" s="631">
        <v>0</v>
      </c>
      <c r="F31" s="631">
        <v>1</v>
      </c>
      <c r="G31" s="631">
        <v>0</v>
      </c>
      <c r="H31" s="631">
        <v>3</v>
      </c>
      <c r="I31" s="631">
        <v>0</v>
      </c>
      <c r="J31" s="631">
        <v>0</v>
      </c>
      <c r="K31" s="631">
        <v>0</v>
      </c>
      <c r="L31" s="631">
        <v>0</v>
      </c>
      <c r="M31" s="631">
        <v>0</v>
      </c>
      <c r="N31" s="631">
        <v>0</v>
      </c>
      <c r="O31" s="449">
        <f t="shared" ref="O31" si="23">SUM(C31:H31)</f>
        <v>8</v>
      </c>
      <c r="P31" s="449">
        <f t="shared" ref="P31" si="24">SUM(I31:N31)</f>
        <v>0</v>
      </c>
      <c r="Q31" s="449">
        <f t="shared" ref="Q31" si="25">O31+P31</f>
        <v>8</v>
      </c>
      <c r="R31" s="450">
        <v>0</v>
      </c>
      <c r="S31" s="450">
        <v>0</v>
      </c>
      <c r="T31" s="449">
        <v>0</v>
      </c>
    </row>
    <row r="32" spans="1:20" ht="89.25" hidden="1" outlineLevel="1">
      <c r="A32" s="447" t="s">
        <v>2449</v>
      </c>
      <c r="B32" s="448" t="s">
        <v>2450</v>
      </c>
      <c r="C32" s="631">
        <v>28</v>
      </c>
      <c r="D32" s="631">
        <v>0</v>
      </c>
      <c r="E32" s="631">
        <v>1</v>
      </c>
      <c r="F32" s="631">
        <v>2</v>
      </c>
      <c r="G32" s="631">
        <v>0</v>
      </c>
      <c r="H32" s="631">
        <v>17</v>
      </c>
      <c r="I32" s="631">
        <v>0</v>
      </c>
      <c r="J32" s="631">
        <v>0</v>
      </c>
      <c r="K32" s="631">
        <v>0</v>
      </c>
      <c r="L32" s="631">
        <v>1</v>
      </c>
      <c r="M32" s="631">
        <v>0</v>
      </c>
      <c r="N32" s="631">
        <v>1</v>
      </c>
      <c r="O32" s="449">
        <f t="shared" si="20"/>
        <v>48</v>
      </c>
      <c r="P32" s="449">
        <f t="shared" si="21"/>
        <v>2</v>
      </c>
      <c r="Q32" s="449">
        <f t="shared" si="22"/>
        <v>50</v>
      </c>
      <c r="R32" s="450">
        <v>0</v>
      </c>
      <c r="S32" s="450">
        <v>0</v>
      </c>
      <c r="T32" s="449">
        <v>0</v>
      </c>
    </row>
    <row r="33" spans="1:20" ht="51" collapsed="1">
      <c r="A33" s="432" t="s">
        <v>2451</v>
      </c>
      <c r="B33" s="60" t="s">
        <v>2452</v>
      </c>
      <c r="C33" s="63">
        <f t="shared" ref="C33:T33" si="26">SUM(C34:C36)</f>
        <v>131</v>
      </c>
      <c r="D33" s="63">
        <f t="shared" si="26"/>
        <v>1</v>
      </c>
      <c r="E33" s="63">
        <f t="shared" si="26"/>
        <v>14</v>
      </c>
      <c r="F33" s="63">
        <f t="shared" si="26"/>
        <v>7</v>
      </c>
      <c r="G33" s="64">
        <f t="shared" si="26"/>
        <v>4</v>
      </c>
      <c r="H33" s="64">
        <f t="shared" si="26"/>
        <v>118</v>
      </c>
      <c r="I33" s="63">
        <f t="shared" si="26"/>
        <v>5</v>
      </c>
      <c r="J33" s="63">
        <f t="shared" si="26"/>
        <v>0</v>
      </c>
      <c r="K33" s="63">
        <f t="shared" si="26"/>
        <v>1</v>
      </c>
      <c r="L33" s="63">
        <f t="shared" si="26"/>
        <v>1</v>
      </c>
      <c r="M33" s="64">
        <f t="shared" si="26"/>
        <v>1</v>
      </c>
      <c r="N33" s="64">
        <f t="shared" si="26"/>
        <v>2</v>
      </c>
      <c r="O33" s="89">
        <f t="shared" si="26"/>
        <v>275</v>
      </c>
      <c r="P33" s="89">
        <f t="shared" si="26"/>
        <v>10</v>
      </c>
      <c r="Q33" s="89">
        <f t="shared" si="26"/>
        <v>285</v>
      </c>
      <c r="R33" s="50">
        <f t="shared" si="26"/>
        <v>4</v>
      </c>
      <c r="S33" s="50">
        <f t="shared" si="26"/>
        <v>0</v>
      </c>
      <c r="T33" s="89">
        <f t="shared" si="26"/>
        <v>4</v>
      </c>
    </row>
    <row r="34" spans="1:20" ht="51" hidden="1" outlineLevel="1">
      <c r="A34" s="447" t="s">
        <v>2453</v>
      </c>
      <c r="B34" s="448" t="s">
        <v>2454</v>
      </c>
      <c r="C34" s="631">
        <v>48</v>
      </c>
      <c r="D34" s="631">
        <v>0</v>
      </c>
      <c r="E34" s="631">
        <v>1</v>
      </c>
      <c r="F34" s="631">
        <v>4</v>
      </c>
      <c r="G34" s="631">
        <v>3</v>
      </c>
      <c r="H34" s="631">
        <v>41</v>
      </c>
      <c r="I34" s="631">
        <v>3</v>
      </c>
      <c r="J34" s="631">
        <v>0</v>
      </c>
      <c r="K34" s="631">
        <v>1</v>
      </c>
      <c r="L34" s="631">
        <v>1</v>
      </c>
      <c r="M34" s="631">
        <v>0</v>
      </c>
      <c r="N34" s="631">
        <v>0</v>
      </c>
      <c r="O34" s="449">
        <f t="shared" ref="O34:O36" si="27">SUM(C34:H34)</f>
        <v>97</v>
      </c>
      <c r="P34" s="449">
        <f t="shared" ref="P34:P36" si="28">SUM(I34:N34)</f>
        <v>5</v>
      </c>
      <c r="Q34" s="449">
        <f t="shared" ref="Q34:Q36" si="29">O34+P34</f>
        <v>102</v>
      </c>
      <c r="R34" s="450">
        <v>0</v>
      </c>
      <c r="S34" s="450">
        <v>0</v>
      </c>
      <c r="T34" s="449">
        <f t="shared" ref="T34:T72" si="30">+S34+R34</f>
        <v>0</v>
      </c>
    </row>
    <row r="35" spans="1:20" ht="89.25" hidden="1" outlineLevel="1">
      <c r="A35" s="447" t="s">
        <v>2455</v>
      </c>
      <c r="B35" s="448" t="s">
        <v>2456</v>
      </c>
      <c r="C35" s="631">
        <v>57</v>
      </c>
      <c r="D35" s="631">
        <v>1</v>
      </c>
      <c r="E35" s="631">
        <v>10</v>
      </c>
      <c r="F35" s="631">
        <v>3</v>
      </c>
      <c r="G35" s="631">
        <v>0</v>
      </c>
      <c r="H35" s="631">
        <v>54</v>
      </c>
      <c r="I35" s="631">
        <v>1</v>
      </c>
      <c r="J35" s="631">
        <v>0</v>
      </c>
      <c r="K35" s="631">
        <v>0</v>
      </c>
      <c r="L35" s="631">
        <v>0</v>
      </c>
      <c r="M35" s="631">
        <v>0</v>
      </c>
      <c r="N35" s="631">
        <v>1</v>
      </c>
      <c r="O35" s="449">
        <f t="shared" si="27"/>
        <v>125</v>
      </c>
      <c r="P35" s="449">
        <f t="shared" si="28"/>
        <v>2</v>
      </c>
      <c r="Q35" s="449">
        <f t="shared" si="29"/>
        <v>127</v>
      </c>
      <c r="R35" s="450">
        <v>4</v>
      </c>
      <c r="S35" s="450">
        <v>0</v>
      </c>
      <c r="T35" s="449">
        <f t="shared" si="30"/>
        <v>4</v>
      </c>
    </row>
    <row r="36" spans="1:20" ht="76.5" hidden="1" outlineLevel="1">
      <c r="A36" s="447" t="s">
        <v>2457</v>
      </c>
      <c r="B36" s="448" t="s">
        <v>2458</v>
      </c>
      <c r="C36" s="631">
        <v>26</v>
      </c>
      <c r="D36" s="631">
        <v>0</v>
      </c>
      <c r="E36" s="631">
        <v>3</v>
      </c>
      <c r="F36" s="631">
        <v>0</v>
      </c>
      <c r="G36" s="631">
        <v>1</v>
      </c>
      <c r="H36" s="631">
        <v>23</v>
      </c>
      <c r="I36" s="631">
        <v>1</v>
      </c>
      <c r="J36" s="631">
        <v>0</v>
      </c>
      <c r="K36" s="631">
        <v>0</v>
      </c>
      <c r="L36" s="631">
        <v>0</v>
      </c>
      <c r="M36" s="631">
        <v>1</v>
      </c>
      <c r="N36" s="631">
        <v>1</v>
      </c>
      <c r="O36" s="449">
        <f t="shared" si="27"/>
        <v>53</v>
      </c>
      <c r="P36" s="449">
        <f t="shared" si="28"/>
        <v>3</v>
      </c>
      <c r="Q36" s="449">
        <f t="shared" si="29"/>
        <v>56</v>
      </c>
      <c r="R36" s="450">
        <v>0</v>
      </c>
      <c r="S36" s="450">
        <v>0</v>
      </c>
      <c r="T36" s="449">
        <f t="shared" si="30"/>
        <v>0</v>
      </c>
    </row>
    <row r="37" spans="1:20" ht="25.5" collapsed="1">
      <c r="A37" s="432" t="s">
        <v>2459</v>
      </c>
      <c r="B37" s="60" t="s">
        <v>2460</v>
      </c>
      <c r="C37" s="63">
        <f t="shared" ref="C37:T37" si="31">SUM(C38:C53)</f>
        <v>8054</v>
      </c>
      <c r="D37" s="63">
        <f t="shared" si="31"/>
        <v>376</v>
      </c>
      <c r="E37" s="63">
        <f t="shared" si="31"/>
        <v>726</v>
      </c>
      <c r="F37" s="63">
        <f t="shared" si="31"/>
        <v>859</v>
      </c>
      <c r="G37" s="64">
        <f t="shared" si="31"/>
        <v>274</v>
      </c>
      <c r="H37" s="64">
        <f t="shared" si="31"/>
        <v>5651</v>
      </c>
      <c r="I37" s="63">
        <f t="shared" si="31"/>
        <v>1055</v>
      </c>
      <c r="J37" s="63">
        <f t="shared" si="31"/>
        <v>54</v>
      </c>
      <c r="K37" s="63">
        <f t="shared" si="31"/>
        <v>66</v>
      </c>
      <c r="L37" s="63">
        <f t="shared" si="31"/>
        <v>106</v>
      </c>
      <c r="M37" s="64">
        <f t="shared" si="31"/>
        <v>26</v>
      </c>
      <c r="N37" s="64">
        <f t="shared" si="31"/>
        <v>427</v>
      </c>
      <c r="O37" s="89">
        <f t="shared" si="31"/>
        <v>15940</v>
      </c>
      <c r="P37" s="89">
        <f t="shared" si="31"/>
        <v>1734</v>
      </c>
      <c r="Q37" s="89">
        <f t="shared" si="31"/>
        <v>17674</v>
      </c>
      <c r="R37" s="50">
        <f t="shared" si="31"/>
        <v>58</v>
      </c>
      <c r="S37" s="50">
        <f t="shared" si="31"/>
        <v>1</v>
      </c>
      <c r="T37" s="89">
        <f t="shared" si="31"/>
        <v>59</v>
      </c>
    </row>
    <row r="38" spans="1:20" ht="25.5" hidden="1" outlineLevel="1">
      <c r="A38" s="447" t="s">
        <v>2461</v>
      </c>
      <c r="B38" s="448" t="s">
        <v>2462</v>
      </c>
      <c r="C38" s="631">
        <v>78</v>
      </c>
      <c r="D38" s="631">
        <v>1</v>
      </c>
      <c r="E38" s="631">
        <v>4</v>
      </c>
      <c r="F38" s="631">
        <v>9</v>
      </c>
      <c r="G38" s="631">
        <v>2</v>
      </c>
      <c r="H38" s="631">
        <v>51</v>
      </c>
      <c r="I38" s="631">
        <v>4</v>
      </c>
      <c r="J38" s="631">
        <v>0</v>
      </c>
      <c r="K38" s="631">
        <v>1</v>
      </c>
      <c r="L38" s="631">
        <v>0</v>
      </c>
      <c r="M38" s="631">
        <v>0</v>
      </c>
      <c r="N38" s="631">
        <v>6</v>
      </c>
      <c r="O38" s="449">
        <f t="shared" ref="O38:O53" si="32">SUM(C38:H38)</f>
        <v>145</v>
      </c>
      <c r="P38" s="449">
        <f t="shared" ref="P38:P53" si="33">SUM(I38:N38)</f>
        <v>11</v>
      </c>
      <c r="Q38" s="449">
        <f t="shared" ref="Q38:Q53" si="34">O38+P38</f>
        <v>156</v>
      </c>
      <c r="R38" s="450">
        <v>1</v>
      </c>
      <c r="S38" s="450">
        <v>0</v>
      </c>
      <c r="T38" s="449">
        <f t="shared" si="30"/>
        <v>1</v>
      </c>
    </row>
    <row r="39" spans="1:20" ht="76.5" hidden="1" outlineLevel="1">
      <c r="A39" s="447" t="s">
        <v>2463</v>
      </c>
      <c r="B39" s="448" t="s">
        <v>2464</v>
      </c>
      <c r="C39" s="631">
        <v>2395</v>
      </c>
      <c r="D39" s="631">
        <v>91</v>
      </c>
      <c r="E39" s="631">
        <v>181</v>
      </c>
      <c r="F39" s="631">
        <v>270</v>
      </c>
      <c r="G39" s="631">
        <v>88</v>
      </c>
      <c r="H39" s="631">
        <v>1422</v>
      </c>
      <c r="I39" s="631">
        <v>417</v>
      </c>
      <c r="J39" s="631">
        <v>24</v>
      </c>
      <c r="K39" s="631">
        <v>41</v>
      </c>
      <c r="L39" s="631">
        <v>66</v>
      </c>
      <c r="M39" s="631">
        <v>17</v>
      </c>
      <c r="N39" s="631">
        <v>224</v>
      </c>
      <c r="O39" s="449">
        <f t="shared" si="32"/>
        <v>4447</v>
      </c>
      <c r="P39" s="449">
        <f t="shared" si="33"/>
        <v>789</v>
      </c>
      <c r="Q39" s="449">
        <f t="shared" si="34"/>
        <v>5236</v>
      </c>
      <c r="R39" s="450">
        <v>5</v>
      </c>
      <c r="S39" s="450">
        <v>0</v>
      </c>
      <c r="T39" s="449">
        <f t="shared" si="30"/>
        <v>5</v>
      </c>
    </row>
    <row r="40" spans="1:20" ht="76.5" hidden="1" outlineLevel="1">
      <c r="A40" s="447" t="s">
        <v>2465</v>
      </c>
      <c r="B40" s="448" t="s">
        <v>2466</v>
      </c>
      <c r="C40" s="631">
        <v>341</v>
      </c>
      <c r="D40" s="631">
        <v>10</v>
      </c>
      <c r="E40" s="631">
        <v>23</v>
      </c>
      <c r="F40" s="631">
        <v>39</v>
      </c>
      <c r="G40" s="631">
        <v>9</v>
      </c>
      <c r="H40" s="631">
        <v>219</v>
      </c>
      <c r="I40" s="631">
        <v>41</v>
      </c>
      <c r="J40" s="631">
        <v>4</v>
      </c>
      <c r="K40" s="631">
        <v>3</v>
      </c>
      <c r="L40" s="631">
        <v>3</v>
      </c>
      <c r="M40" s="631">
        <v>1</v>
      </c>
      <c r="N40" s="631">
        <v>18</v>
      </c>
      <c r="O40" s="449">
        <f t="shared" si="32"/>
        <v>641</v>
      </c>
      <c r="P40" s="449">
        <f t="shared" si="33"/>
        <v>70</v>
      </c>
      <c r="Q40" s="449">
        <f t="shared" si="34"/>
        <v>711</v>
      </c>
      <c r="R40" s="450">
        <v>0</v>
      </c>
      <c r="S40" s="450">
        <v>0</v>
      </c>
      <c r="T40" s="449">
        <f t="shared" si="30"/>
        <v>0</v>
      </c>
    </row>
    <row r="41" spans="1:20" ht="51" hidden="1" outlineLevel="1">
      <c r="A41" s="447" t="s">
        <v>2467</v>
      </c>
      <c r="B41" s="448" t="s">
        <v>2468</v>
      </c>
      <c r="C41" s="631">
        <v>199</v>
      </c>
      <c r="D41" s="631">
        <v>3</v>
      </c>
      <c r="E41" s="631">
        <v>17</v>
      </c>
      <c r="F41" s="631">
        <v>17</v>
      </c>
      <c r="G41" s="631">
        <v>6</v>
      </c>
      <c r="H41" s="631">
        <v>117</v>
      </c>
      <c r="I41" s="631">
        <v>6</v>
      </c>
      <c r="J41" s="631">
        <v>2</v>
      </c>
      <c r="K41" s="631">
        <v>0</v>
      </c>
      <c r="L41" s="631">
        <v>0</v>
      </c>
      <c r="M41" s="631">
        <v>0</v>
      </c>
      <c r="N41" s="631">
        <v>9</v>
      </c>
      <c r="O41" s="449">
        <f t="shared" si="32"/>
        <v>359</v>
      </c>
      <c r="P41" s="449">
        <f t="shared" si="33"/>
        <v>17</v>
      </c>
      <c r="Q41" s="449">
        <f t="shared" si="34"/>
        <v>376</v>
      </c>
      <c r="R41" s="450">
        <v>5</v>
      </c>
      <c r="S41" s="450">
        <v>0</v>
      </c>
      <c r="T41" s="449">
        <f t="shared" si="30"/>
        <v>5</v>
      </c>
    </row>
    <row r="42" spans="1:20" ht="51" hidden="1" outlineLevel="1">
      <c r="A42" s="447" t="s">
        <v>2469</v>
      </c>
      <c r="B42" s="448" t="s">
        <v>2470</v>
      </c>
      <c r="C42" s="631">
        <v>1011</v>
      </c>
      <c r="D42" s="631">
        <v>48</v>
      </c>
      <c r="E42" s="631">
        <v>95</v>
      </c>
      <c r="F42" s="631">
        <v>93</v>
      </c>
      <c r="G42" s="631">
        <v>30</v>
      </c>
      <c r="H42" s="631">
        <v>686</v>
      </c>
      <c r="I42" s="631">
        <v>17</v>
      </c>
      <c r="J42" s="631">
        <v>1</v>
      </c>
      <c r="K42" s="631">
        <v>1</v>
      </c>
      <c r="L42" s="631">
        <v>4</v>
      </c>
      <c r="M42" s="631">
        <v>2</v>
      </c>
      <c r="N42" s="631">
        <v>15</v>
      </c>
      <c r="O42" s="449">
        <f t="shared" si="32"/>
        <v>1963</v>
      </c>
      <c r="P42" s="449">
        <f t="shared" si="33"/>
        <v>40</v>
      </c>
      <c r="Q42" s="449">
        <f t="shared" si="34"/>
        <v>2003</v>
      </c>
      <c r="R42" s="450">
        <v>15</v>
      </c>
      <c r="S42" s="450">
        <v>0</v>
      </c>
      <c r="T42" s="449">
        <f t="shared" si="30"/>
        <v>15</v>
      </c>
    </row>
    <row r="43" spans="1:20" ht="51" hidden="1" outlineLevel="1">
      <c r="A43" s="447" t="s">
        <v>2471</v>
      </c>
      <c r="B43" s="448" t="s">
        <v>2472</v>
      </c>
      <c r="C43" s="631">
        <v>1204</v>
      </c>
      <c r="D43" s="631">
        <v>65</v>
      </c>
      <c r="E43" s="631">
        <v>116</v>
      </c>
      <c r="F43" s="631">
        <v>129</v>
      </c>
      <c r="G43" s="631">
        <v>56</v>
      </c>
      <c r="H43" s="631">
        <v>980</v>
      </c>
      <c r="I43" s="631">
        <v>23</v>
      </c>
      <c r="J43" s="631">
        <v>2</v>
      </c>
      <c r="K43" s="631">
        <v>1</v>
      </c>
      <c r="L43" s="631">
        <v>3</v>
      </c>
      <c r="M43" s="631">
        <v>0</v>
      </c>
      <c r="N43" s="631">
        <v>7</v>
      </c>
      <c r="O43" s="449">
        <f t="shared" si="32"/>
        <v>2550</v>
      </c>
      <c r="P43" s="449">
        <f t="shared" si="33"/>
        <v>36</v>
      </c>
      <c r="Q43" s="449">
        <f t="shared" si="34"/>
        <v>2586</v>
      </c>
      <c r="R43" s="450">
        <v>5</v>
      </c>
      <c r="S43" s="450">
        <v>0</v>
      </c>
      <c r="T43" s="449">
        <f t="shared" si="30"/>
        <v>5</v>
      </c>
    </row>
    <row r="44" spans="1:20" ht="38.25" hidden="1" outlineLevel="1">
      <c r="A44" s="447" t="s">
        <v>2473</v>
      </c>
      <c r="B44" s="448" t="s">
        <v>2474</v>
      </c>
      <c r="C44" s="631">
        <v>60</v>
      </c>
      <c r="D44" s="631">
        <v>2</v>
      </c>
      <c r="E44" s="631">
        <v>4</v>
      </c>
      <c r="F44" s="631">
        <v>6</v>
      </c>
      <c r="G44" s="631">
        <v>0</v>
      </c>
      <c r="H44" s="631">
        <v>40</v>
      </c>
      <c r="I44" s="631">
        <v>36</v>
      </c>
      <c r="J44" s="631">
        <v>0</v>
      </c>
      <c r="K44" s="631">
        <v>0</v>
      </c>
      <c r="L44" s="631">
        <v>0</v>
      </c>
      <c r="M44" s="631">
        <v>1</v>
      </c>
      <c r="N44" s="631">
        <v>1</v>
      </c>
      <c r="O44" s="449">
        <f t="shared" si="32"/>
        <v>112</v>
      </c>
      <c r="P44" s="449">
        <f t="shared" si="33"/>
        <v>38</v>
      </c>
      <c r="Q44" s="449">
        <f t="shared" si="34"/>
        <v>150</v>
      </c>
      <c r="R44" s="450">
        <v>2</v>
      </c>
      <c r="S44" s="450">
        <v>0</v>
      </c>
      <c r="T44" s="449">
        <f t="shared" si="30"/>
        <v>2</v>
      </c>
    </row>
    <row r="45" spans="1:20" ht="51" hidden="1" outlineLevel="1">
      <c r="A45" s="447" t="s">
        <v>2475</v>
      </c>
      <c r="B45" s="448" t="s">
        <v>2476</v>
      </c>
      <c r="C45" s="631">
        <v>199</v>
      </c>
      <c r="D45" s="631">
        <v>7</v>
      </c>
      <c r="E45" s="631">
        <v>15</v>
      </c>
      <c r="F45" s="631">
        <v>17</v>
      </c>
      <c r="G45" s="631">
        <v>3</v>
      </c>
      <c r="H45" s="631">
        <v>141</v>
      </c>
      <c r="I45" s="631">
        <v>18</v>
      </c>
      <c r="J45" s="631">
        <v>0</v>
      </c>
      <c r="K45" s="631">
        <v>1</v>
      </c>
      <c r="L45" s="631">
        <v>1</v>
      </c>
      <c r="M45" s="631">
        <v>1</v>
      </c>
      <c r="N45" s="631">
        <v>2</v>
      </c>
      <c r="O45" s="449">
        <f t="shared" si="32"/>
        <v>382</v>
      </c>
      <c r="P45" s="449">
        <f t="shared" si="33"/>
        <v>23</v>
      </c>
      <c r="Q45" s="449">
        <f t="shared" si="34"/>
        <v>405</v>
      </c>
      <c r="R45" s="450">
        <v>2</v>
      </c>
      <c r="S45" s="450">
        <v>0</v>
      </c>
      <c r="T45" s="449">
        <f t="shared" si="30"/>
        <v>2</v>
      </c>
    </row>
    <row r="46" spans="1:20" ht="76.5" hidden="1" outlineLevel="1">
      <c r="A46" s="447" t="s">
        <v>2477</v>
      </c>
      <c r="B46" s="448" t="s">
        <v>2478</v>
      </c>
      <c r="C46" s="631">
        <v>145</v>
      </c>
      <c r="D46" s="631">
        <v>24</v>
      </c>
      <c r="E46" s="631">
        <v>35</v>
      </c>
      <c r="F46" s="631">
        <v>23</v>
      </c>
      <c r="G46" s="631">
        <v>6</v>
      </c>
      <c r="H46" s="631">
        <v>172</v>
      </c>
      <c r="I46" s="631">
        <v>0</v>
      </c>
      <c r="J46" s="631">
        <v>0</v>
      </c>
      <c r="K46" s="631">
        <v>0</v>
      </c>
      <c r="L46" s="631">
        <v>0</v>
      </c>
      <c r="M46" s="631">
        <v>0</v>
      </c>
      <c r="N46" s="631">
        <v>1</v>
      </c>
      <c r="O46" s="449">
        <f t="shared" si="32"/>
        <v>405</v>
      </c>
      <c r="P46" s="449">
        <f t="shared" si="33"/>
        <v>1</v>
      </c>
      <c r="Q46" s="449">
        <f t="shared" si="34"/>
        <v>406</v>
      </c>
      <c r="R46" s="450">
        <v>1</v>
      </c>
      <c r="S46" s="450">
        <v>0</v>
      </c>
      <c r="T46" s="449">
        <f t="shared" si="30"/>
        <v>1</v>
      </c>
    </row>
    <row r="47" spans="1:20" ht="51" hidden="1" outlineLevel="1">
      <c r="A47" s="447" t="s">
        <v>2479</v>
      </c>
      <c r="B47" s="448" t="s">
        <v>2480</v>
      </c>
      <c r="C47" s="631">
        <v>133</v>
      </c>
      <c r="D47" s="631">
        <v>7</v>
      </c>
      <c r="E47" s="631">
        <v>20</v>
      </c>
      <c r="F47" s="631">
        <v>20</v>
      </c>
      <c r="G47" s="631">
        <v>4</v>
      </c>
      <c r="H47" s="631">
        <v>89</v>
      </c>
      <c r="I47" s="631">
        <v>30</v>
      </c>
      <c r="J47" s="631">
        <v>1</v>
      </c>
      <c r="K47" s="631">
        <v>2</v>
      </c>
      <c r="L47" s="631">
        <v>1</v>
      </c>
      <c r="M47" s="631">
        <v>0</v>
      </c>
      <c r="N47" s="631">
        <v>12</v>
      </c>
      <c r="O47" s="449">
        <f t="shared" si="32"/>
        <v>273</v>
      </c>
      <c r="P47" s="449">
        <f t="shared" si="33"/>
        <v>46</v>
      </c>
      <c r="Q47" s="449">
        <f t="shared" si="34"/>
        <v>319</v>
      </c>
      <c r="R47" s="450">
        <v>1</v>
      </c>
      <c r="S47" s="450">
        <v>0</v>
      </c>
      <c r="T47" s="449">
        <f t="shared" si="30"/>
        <v>1</v>
      </c>
    </row>
    <row r="48" spans="1:20" ht="25.5" hidden="1" outlineLevel="1">
      <c r="A48" s="447" t="s">
        <v>2481</v>
      </c>
      <c r="B48" s="448" t="s">
        <v>2482</v>
      </c>
      <c r="C48" s="631">
        <v>104</v>
      </c>
      <c r="D48" s="631">
        <v>3</v>
      </c>
      <c r="E48" s="631">
        <v>7</v>
      </c>
      <c r="F48" s="631">
        <v>7</v>
      </c>
      <c r="G48" s="631">
        <v>1</v>
      </c>
      <c r="H48" s="631">
        <v>80</v>
      </c>
      <c r="I48" s="631">
        <v>1</v>
      </c>
      <c r="J48" s="631">
        <v>0</v>
      </c>
      <c r="K48" s="631">
        <v>0</v>
      </c>
      <c r="L48" s="631">
        <v>0</v>
      </c>
      <c r="M48" s="631">
        <v>0</v>
      </c>
      <c r="N48" s="631">
        <v>0</v>
      </c>
      <c r="O48" s="449">
        <f t="shared" si="32"/>
        <v>202</v>
      </c>
      <c r="P48" s="449">
        <f t="shared" si="33"/>
        <v>1</v>
      </c>
      <c r="Q48" s="449">
        <f t="shared" si="34"/>
        <v>203</v>
      </c>
      <c r="R48" s="450">
        <v>2</v>
      </c>
      <c r="S48" s="450">
        <v>0</v>
      </c>
      <c r="T48" s="449">
        <f t="shared" si="30"/>
        <v>2</v>
      </c>
    </row>
    <row r="49" spans="1:20" ht="51" hidden="1" outlineLevel="1">
      <c r="A49" s="447" t="s">
        <v>2483</v>
      </c>
      <c r="B49" s="448" t="s">
        <v>2484</v>
      </c>
      <c r="C49" s="631">
        <v>616</v>
      </c>
      <c r="D49" s="631">
        <v>38</v>
      </c>
      <c r="E49" s="631">
        <v>71</v>
      </c>
      <c r="F49" s="631">
        <v>57</v>
      </c>
      <c r="G49" s="631">
        <v>19</v>
      </c>
      <c r="H49" s="631">
        <v>499</v>
      </c>
      <c r="I49" s="631">
        <v>31</v>
      </c>
      <c r="J49" s="631">
        <v>2</v>
      </c>
      <c r="K49" s="631">
        <v>4</v>
      </c>
      <c r="L49" s="631">
        <v>2</v>
      </c>
      <c r="M49" s="631">
        <v>1</v>
      </c>
      <c r="N49" s="631">
        <v>19</v>
      </c>
      <c r="O49" s="449">
        <f t="shared" si="32"/>
        <v>1300</v>
      </c>
      <c r="P49" s="449">
        <f t="shared" si="33"/>
        <v>59</v>
      </c>
      <c r="Q49" s="449">
        <f t="shared" si="34"/>
        <v>1359</v>
      </c>
      <c r="R49" s="450">
        <v>4</v>
      </c>
      <c r="S49" s="450">
        <v>0</v>
      </c>
      <c r="T49" s="449">
        <f t="shared" si="30"/>
        <v>4</v>
      </c>
    </row>
    <row r="50" spans="1:20" ht="51" hidden="1" outlineLevel="1">
      <c r="A50" s="447" t="s">
        <v>2485</v>
      </c>
      <c r="B50" s="448" t="s">
        <v>2486</v>
      </c>
      <c r="C50" s="631">
        <v>196</v>
      </c>
      <c r="D50" s="631">
        <v>6</v>
      </c>
      <c r="E50" s="631">
        <v>11</v>
      </c>
      <c r="F50" s="631">
        <v>14</v>
      </c>
      <c r="G50" s="631">
        <v>2</v>
      </c>
      <c r="H50" s="631">
        <v>61</v>
      </c>
      <c r="I50" s="631">
        <v>218</v>
      </c>
      <c r="J50" s="631">
        <v>5</v>
      </c>
      <c r="K50" s="631">
        <v>6</v>
      </c>
      <c r="L50" s="631">
        <v>8</v>
      </c>
      <c r="M50" s="631">
        <v>1</v>
      </c>
      <c r="N50" s="631">
        <v>43</v>
      </c>
      <c r="O50" s="449">
        <f t="shared" si="32"/>
        <v>290</v>
      </c>
      <c r="P50" s="449">
        <f t="shared" si="33"/>
        <v>281</v>
      </c>
      <c r="Q50" s="449">
        <f t="shared" si="34"/>
        <v>571</v>
      </c>
      <c r="R50" s="450">
        <v>0</v>
      </c>
      <c r="S50" s="450">
        <v>0</v>
      </c>
      <c r="T50" s="449">
        <f t="shared" si="30"/>
        <v>0</v>
      </c>
    </row>
    <row r="51" spans="1:20" ht="51" hidden="1" outlineLevel="1">
      <c r="A51" s="447" t="s">
        <v>2487</v>
      </c>
      <c r="B51" s="448" t="s">
        <v>2488</v>
      </c>
      <c r="C51" s="631">
        <v>12</v>
      </c>
      <c r="D51" s="631">
        <v>0</v>
      </c>
      <c r="E51" s="631">
        <v>0</v>
      </c>
      <c r="F51" s="631">
        <v>0</v>
      </c>
      <c r="G51" s="631">
        <v>0</v>
      </c>
      <c r="H51" s="631">
        <v>0</v>
      </c>
      <c r="I51" s="631">
        <v>32</v>
      </c>
      <c r="J51" s="631">
        <v>0</v>
      </c>
      <c r="K51" s="631">
        <v>0</v>
      </c>
      <c r="L51" s="631">
        <v>0</v>
      </c>
      <c r="M51" s="631">
        <v>0</v>
      </c>
      <c r="N51" s="631">
        <v>0</v>
      </c>
      <c r="O51" s="449">
        <f t="shared" si="32"/>
        <v>12</v>
      </c>
      <c r="P51" s="449">
        <f t="shared" si="33"/>
        <v>32</v>
      </c>
      <c r="Q51" s="449">
        <f t="shared" si="34"/>
        <v>44</v>
      </c>
      <c r="R51" s="450">
        <v>0</v>
      </c>
      <c r="S51" s="450">
        <v>0</v>
      </c>
      <c r="T51" s="449">
        <f t="shared" si="30"/>
        <v>0</v>
      </c>
    </row>
    <row r="52" spans="1:20" ht="51" hidden="1" outlineLevel="1">
      <c r="A52" s="447" t="s">
        <v>2489</v>
      </c>
      <c r="B52" s="448" t="s">
        <v>2490</v>
      </c>
      <c r="C52" s="631">
        <v>40</v>
      </c>
      <c r="D52" s="631">
        <v>0</v>
      </c>
      <c r="E52" s="631">
        <v>1</v>
      </c>
      <c r="F52" s="631">
        <v>0</v>
      </c>
      <c r="G52" s="631">
        <v>0</v>
      </c>
      <c r="H52" s="631">
        <v>3</v>
      </c>
      <c r="I52" s="631">
        <v>79</v>
      </c>
      <c r="J52" s="631">
        <v>1</v>
      </c>
      <c r="K52" s="631">
        <v>0</v>
      </c>
      <c r="L52" s="631">
        <v>0</v>
      </c>
      <c r="M52" s="631">
        <v>0</v>
      </c>
      <c r="N52" s="631">
        <v>5</v>
      </c>
      <c r="O52" s="449">
        <f t="shared" si="32"/>
        <v>44</v>
      </c>
      <c r="P52" s="449">
        <f t="shared" si="33"/>
        <v>85</v>
      </c>
      <c r="Q52" s="449">
        <f t="shared" si="34"/>
        <v>129</v>
      </c>
      <c r="R52" s="450">
        <v>0</v>
      </c>
      <c r="S52" s="450">
        <v>0</v>
      </c>
      <c r="T52" s="449">
        <f t="shared" si="30"/>
        <v>0</v>
      </c>
    </row>
    <row r="53" spans="1:20" ht="63.75" hidden="1" outlineLevel="1">
      <c r="A53" s="447" t="s">
        <v>2491</v>
      </c>
      <c r="B53" s="448" t="s">
        <v>2492</v>
      </c>
      <c r="C53" s="631">
        <v>1321</v>
      </c>
      <c r="D53" s="631">
        <v>71</v>
      </c>
      <c r="E53" s="631">
        <v>126</v>
      </c>
      <c r="F53" s="631">
        <v>158</v>
      </c>
      <c r="G53" s="631">
        <v>48</v>
      </c>
      <c r="H53" s="631">
        <v>1091</v>
      </c>
      <c r="I53" s="631">
        <v>102</v>
      </c>
      <c r="J53" s="631">
        <v>12</v>
      </c>
      <c r="K53" s="631">
        <v>6</v>
      </c>
      <c r="L53" s="631">
        <v>18</v>
      </c>
      <c r="M53" s="631">
        <v>2</v>
      </c>
      <c r="N53" s="631">
        <v>65</v>
      </c>
      <c r="O53" s="449">
        <f t="shared" si="32"/>
        <v>2815</v>
      </c>
      <c r="P53" s="449">
        <f t="shared" si="33"/>
        <v>205</v>
      </c>
      <c r="Q53" s="449">
        <f t="shared" si="34"/>
        <v>3020</v>
      </c>
      <c r="R53" s="450">
        <v>15</v>
      </c>
      <c r="S53" s="450">
        <v>1</v>
      </c>
      <c r="T53" s="449">
        <f t="shared" si="30"/>
        <v>16</v>
      </c>
    </row>
    <row r="54" spans="1:20" ht="51" collapsed="1">
      <c r="A54" s="432" t="s">
        <v>2493</v>
      </c>
      <c r="B54" s="60" t="s">
        <v>2494</v>
      </c>
      <c r="C54" s="63">
        <f t="shared" ref="C54:T54" si="35">SUM(C55:C72)</f>
        <v>5514</v>
      </c>
      <c r="D54" s="63">
        <f t="shared" si="35"/>
        <v>338</v>
      </c>
      <c r="E54" s="63">
        <f t="shared" si="35"/>
        <v>433</v>
      </c>
      <c r="F54" s="63">
        <f t="shared" si="35"/>
        <v>591</v>
      </c>
      <c r="G54" s="64">
        <f t="shared" si="35"/>
        <v>182</v>
      </c>
      <c r="H54" s="64">
        <f t="shared" si="35"/>
        <v>4448</v>
      </c>
      <c r="I54" s="63">
        <f t="shared" si="35"/>
        <v>599</v>
      </c>
      <c r="J54" s="63">
        <f t="shared" si="35"/>
        <v>38</v>
      </c>
      <c r="K54" s="63">
        <f t="shared" si="35"/>
        <v>39</v>
      </c>
      <c r="L54" s="63">
        <f t="shared" si="35"/>
        <v>67</v>
      </c>
      <c r="M54" s="64">
        <f t="shared" si="35"/>
        <v>12</v>
      </c>
      <c r="N54" s="64">
        <f t="shared" si="35"/>
        <v>317</v>
      </c>
      <c r="O54" s="89">
        <f t="shared" si="35"/>
        <v>11506</v>
      </c>
      <c r="P54" s="89">
        <f t="shared" si="35"/>
        <v>1072</v>
      </c>
      <c r="Q54" s="89">
        <f t="shared" si="35"/>
        <v>12578</v>
      </c>
      <c r="R54" s="50">
        <f t="shared" si="35"/>
        <v>31</v>
      </c>
      <c r="S54" s="50">
        <f t="shared" si="35"/>
        <v>0</v>
      </c>
      <c r="T54" s="89">
        <f t="shared" si="35"/>
        <v>31</v>
      </c>
    </row>
    <row r="55" spans="1:20" ht="25.5" hidden="1" outlineLevel="1">
      <c r="A55" s="447" t="s">
        <v>2495</v>
      </c>
      <c r="B55" s="448" t="s">
        <v>2496</v>
      </c>
      <c r="C55" s="631">
        <v>83</v>
      </c>
      <c r="D55" s="631">
        <v>1</v>
      </c>
      <c r="E55" s="631">
        <v>5</v>
      </c>
      <c r="F55" s="631">
        <v>5</v>
      </c>
      <c r="G55" s="631">
        <v>1</v>
      </c>
      <c r="H55" s="631">
        <v>130</v>
      </c>
      <c r="I55" s="631">
        <v>2</v>
      </c>
      <c r="J55" s="631">
        <v>0</v>
      </c>
      <c r="K55" s="631">
        <v>0</v>
      </c>
      <c r="L55" s="631">
        <v>0</v>
      </c>
      <c r="M55" s="631">
        <v>0</v>
      </c>
      <c r="N55" s="631">
        <v>1</v>
      </c>
      <c r="O55" s="449">
        <f t="shared" ref="O55:O72" si="36">SUM(C55:H55)</f>
        <v>225</v>
      </c>
      <c r="P55" s="449">
        <f t="shared" ref="P55:P72" si="37">SUM(I55:N55)</f>
        <v>3</v>
      </c>
      <c r="Q55" s="449">
        <f t="shared" ref="Q55:Q72" si="38">O55+P55</f>
        <v>228</v>
      </c>
      <c r="R55" s="450">
        <v>0</v>
      </c>
      <c r="S55" s="450">
        <v>0</v>
      </c>
      <c r="T55" s="449">
        <f t="shared" si="30"/>
        <v>0</v>
      </c>
    </row>
    <row r="56" spans="1:20" ht="76.5" hidden="1" outlineLevel="1">
      <c r="A56" s="447" t="s">
        <v>2497</v>
      </c>
      <c r="B56" s="448" t="s">
        <v>2498</v>
      </c>
      <c r="C56" s="631">
        <v>1525</v>
      </c>
      <c r="D56" s="631">
        <v>63</v>
      </c>
      <c r="E56" s="631">
        <v>98</v>
      </c>
      <c r="F56" s="631">
        <v>127</v>
      </c>
      <c r="G56" s="631">
        <v>45</v>
      </c>
      <c r="H56" s="631">
        <v>1383</v>
      </c>
      <c r="I56" s="631">
        <v>104</v>
      </c>
      <c r="J56" s="631">
        <v>6</v>
      </c>
      <c r="K56" s="631">
        <v>9</v>
      </c>
      <c r="L56" s="631">
        <v>9</v>
      </c>
      <c r="M56" s="631">
        <v>3</v>
      </c>
      <c r="N56" s="631">
        <v>65</v>
      </c>
      <c r="O56" s="449">
        <f t="shared" si="36"/>
        <v>3241</v>
      </c>
      <c r="P56" s="449">
        <f t="shared" si="37"/>
        <v>196</v>
      </c>
      <c r="Q56" s="449">
        <f t="shared" si="38"/>
        <v>3437</v>
      </c>
      <c r="R56" s="450">
        <v>7</v>
      </c>
      <c r="S56" s="450">
        <v>0</v>
      </c>
      <c r="T56" s="449">
        <f t="shared" si="30"/>
        <v>7</v>
      </c>
    </row>
    <row r="57" spans="1:20" ht="76.5" hidden="1" outlineLevel="1">
      <c r="A57" s="447" t="s">
        <v>2499</v>
      </c>
      <c r="B57" s="448" t="s">
        <v>2500</v>
      </c>
      <c r="C57" s="631">
        <v>495</v>
      </c>
      <c r="D57" s="631">
        <v>36</v>
      </c>
      <c r="E57" s="631">
        <v>36</v>
      </c>
      <c r="F57" s="631">
        <v>52</v>
      </c>
      <c r="G57" s="631">
        <v>18</v>
      </c>
      <c r="H57" s="631">
        <v>340</v>
      </c>
      <c r="I57" s="631">
        <v>8</v>
      </c>
      <c r="J57" s="631">
        <v>0</v>
      </c>
      <c r="K57" s="631">
        <v>1</v>
      </c>
      <c r="L57" s="631">
        <v>2</v>
      </c>
      <c r="M57" s="631">
        <v>0</v>
      </c>
      <c r="N57" s="631">
        <v>3</v>
      </c>
      <c r="O57" s="449">
        <f t="shared" si="36"/>
        <v>977</v>
      </c>
      <c r="P57" s="449">
        <f t="shared" si="37"/>
        <v>14</v>
      </c>
      <c r="Q57" s="449">
        <f t="shared" si="38"/>
        <v>991</v>
      </c>
      <c r="R57" s="450">
        <v>2</v>
      </c>
      <c r="S57" s="450">
        <v>0</v>
      </c>
      <c r="T57" s="449">
        <f t="shared" si="30"/>
        <v>2</v>
      </c>
    </row>
    <row r="58" spans="1:20" ht="63.75" hidden="1" outlineLevel="1">
      <c r="A58" s="447" t="s">
        <v>2501</v>
      </c>
      <c r="B58" s="448" t="s">
        <v>2502</v>
      </c>
      <c r="C58" s="631">
        <v>373</v>
      </c>
      <c r="D58" s="631">
        <v>31</v>
      </c>
      <c r="E58" s="631">
        <v>25</v>
      </c>
      <c r="F58" s="631">
        <v>26</v>
      </c>
      <c r="G58" s="631">
        <v>7</v>
      </c>
      <c r="H58" s="631">
        <v>223</v>
      </c>
      <c r="I58" s="631">
        <v>3</v>
      </c>
      <c r="J58" s="631">
        <v>0</v>
      </c>
      <c r="K58" s="631">
        <v>0</v>
      </c>
      <c r="L58" s="631">
        <v>0</v>
      </c>
      <c r="M58" s="631">
        <v>0</v>
      </c>
      <c r="N58" s="631">
        <v>0</v>
      </c>
      <c r="O58" s="449">
        <f t="shared" si="36"/>
        <v>685</v>
      </c>
      <c r="P58" s="449">
        <f t="shared" si="37"/>
        <v>3</v>
      </c>
      <c r="Q58" s="449">
        <f t="shared" si="38"/>
        <v>688</v>
      </c>
      <c r="R58" s="450">
        <v>3</v>
      </c>
      <c r="S58" s="450">
        <v>0</v>
      </c>
      <c r="T58" s="449">
        <f t="shared" si="30"/>
        <v>3</v>
      </c>
    </row>
    <row r="59" spans="1:20" ht="51" hidden="1" outlineLevel="1">
      <c r="A59" s="447" t="s">
        <v>2503</v>
      </c>
      <c r="B59" s="448" t="s">
        <v>2504</v>
      </c>
      <c r="C59" s="631">
        <v>812</v>
      </c>
      <c r="D59" s="631">
        <v>45</v>
      </c>
      <c r="E59" s="631">
        <v>56</v>
      </c>
      <c r="F59" s="631">
        <v>80</v>
      </c>
      <c r="G59" s="631">
        <v>24</v>
      </c>
      <c r="H59" s="631">
        <v>558</v>
      </c>
      <c r="I59" s="631">
        <v>27</v>
      </c>
      <c r="J59" s="631">
        <v>3</v>
      </c>
      <c r="K59" s="631">
        <v>2</v>
      </c>
      <c r="L59" s="631">
        <v>4</v>
      </c>
      <c r="M59" s="631">
        <v>0</v>
      </c>
      <c r="N59" s="631">
        <v>21</v>
      </c>
      <c r="O59" s="449">
        <f t="shared" si="36"/>
        <v>1575</v>
      </c>
      <c r="P59" s="449">
        <f t="shared" si="37"/>
        <v>57</v>
      </c>
      <c r="Q59" s="449">
        <f t="shared" si="38"/>
        <v>1632</v>
      </c>
      <c r="R59" s="450">
        <v>4</v>
      </c>
      <c r="S59" s="450">
        <v>0</v>
      </c>
      <c r="T59" s="449">
        <f t="shared" si="30"/>
        <v>4</v>
      </c>
    </row>
    <row r="60" spans="1:20" ht="51" hidden="1" outlineLevel="1">
      <c r="A60" s="447" t="s">
        <v>2505</v>
      </c>
      <c r="B60" s="448" t="s">
        <v>2506</v>
      </c>
      <c r="C60" s="631">
        <v>231</v>
      </c>
      <c r="D60" s="631">
        <v>15</v>
      </c>
      <c r="E60" s="631">
        <v>24</v>
      </c>
      <c r="F60" s="631">
        <v>29</v>
      </c>
      <c r="G60" s="631">
        <v>6</v>
      </c>
      <c r="H60" s="631">
        <v>175</v>
      </c>
      <c r="I60" s="631">
        <v>28</v>
      </c>
      <c r="J60" s="631">
        <v>0</v>
      </c>
      <c r="K60" s="631">
        <v>2</v>
      </c>
      <c r="L60" s="631">
        <v>3</v>
      </c>
      <c r="M60" s="631">
        <v>0</v>
      </c>
      <c r="N60" s="631">
        <v>36</v>
      </c>
      <c r="O60" s="449">
        <f t="shared" si="36"/>
        <v>480</v>
      </c>
      <c r="P60" s="449">
        <f t="shared" si="37"/>
        <v>69</v>
      </c>
      <c r="Q60" s="449">
        <f t="shared" si="38"/>
        <v>549</v>
      </c>
      <c r="R60" s="450">
        <v>0</v>
      </c>
      <c r="S60" s="450">
        <v>0</v>
      </c>
      <c r="T60" s="449">
        <f t="shared" si="30"/>
        <v>0</v>
      </c>
    </row>
    <row r="61" spans="1:20" ht="38.25" hidden="1" outlineLevel="1">
      <c r="A61" s="447" t="s">
        <v>2507</v>
      </c>
      <c r="B61" s="448" t="s">
        <v>2508</v>
      </c>
      <c r="C61" s="631">
        <v>81</v>
      </c>
      <c r="D61" s="631">
        <v>2</v>
      </c>
      <c r="E61" s="631">
        <v>4</v>
      </c>
      <c r="F61" s="631">
        <v>11</v>
      </c>
      <c r="G61" s="631">
        <v>2</v>
      </c>
      <c r="H61" s="631">
        <v>54</v>
      </c>
      <c r="I61" s="631">
        <v>238</v>
      </c>
      <c r="J61" s="631">
        <v>18</v>
      </c>
      <c r="K61" s="631">
        <v>17</v>
      </c>
      <c r="L61" s="631">
        <v>28</v>
      </c>
      <c r="M61" s="631">
        <v>6</v>
      </c>
      <c r="N61" s="631">
        <v>59</v>
      </c>
      <c r="O61" s="449">
        <f t="shared" si="36"/>
        <v>154</v>
      </c>
      <c r="P61" s="449">
        <f t="shared" si="37"/>
        <v>366</v>
      </c>
      <c r="Q61" s="449">
        <f t="shared" si="38"/>
        <v>520</v>
      </c>
      <c r="R61" s="450">
        <v>0</v>
      </c>
      <c r="S61" s="450">
        <v>0</v>
      </c>
      <c r="T61" s="449">
        <f t="shared" si="30"/>
        <v>0</v>
      </c>
    </row>
    <row r="62" spans="1:20" ht="51" hidden="1" outlineLevel="1">
      <c r="A62" s="447" t="s">
        <v>2509</v>
      </c>
      <c r="B62" s="448" t="s">
        <v>2510</v>
      </c>
      <c r="C62" s="631">
        <v>439</v>
      </c>
      <c r="D62" s="631">
        <v>36</v>
      </c>
      <c r="E62" s="631">
        <v>41</v>
      </c>
      <c r="F62" s="631">
        <v>51</v>
      </c>
      <c r="G62" s="631">
        <v>17</v>
      </c>
      <c r="H62" s="631">
        <v>273</v>
      </c>
      <c r="I62" s="631">
        <v>19</v>
      </c>
      <c r="J62" s="631">
        <v>0</v>
      </c>
      <c r="K62" s="631">
        <v>1</v>
      </c>
      <c r="L62" s="631">
        <v>0</v>
      </c>
      <c r="M62" s="631">
        <v>0</v>
      </c>
      <c r="N62" s="631">
        <v>9</v>
      </c>
      <c r="O62" s="449">
        <f t="shared" si="36"/>
        <v>857</v>
      </c>
      <c r="P62" s="449">
        <f t="shared" si="37"/>
        <v>29</v>
      </c>
      <c r="Q62" s="449">
        <f t="shared" si="38"/>
        <v>886</v>
      </c>
      <c r="R62" s="450">
        <v>4</v>
      </c>
      <c r="S62" s="450">
        <v>0</v>
      </c>
      <c r="T62" s="449">
        <f t="shared" si="30"/>
        <v>4</v>
      </c>
    </row>
    <row r="63" spans="1:20" ht="89.25" hidden="1" outlineLevel="1">
      <c r="A63" s="447" t="s">
        <v>2511</v>
      </c>
      <c r="B63" s="448" t="s">
        <v>2512</v>
      </c>
      <c r="C63" s="631">
        <v>36</v>
      </c>
      <c r="D63" s="631">
        <v>4</v>
      </c>
      <c r="E63" s="631">
        <v>6</v>
      </c>
      <c r="F63" s="631">
        <v>9</v>
      </c>
      <c r="G63" s="631">
        <v>2</v>
      </c>
      <c r="H63" s="631">
        <v>48</v>
      </c>
      <c r="I63" s="631">
        <v>1</v>
      </c>
      <c r="J63" s="631">
        <v>0</v>
      </c>
      <c r="K63" s="631">
        <v>0</v>
      </c>
      <c r="L63" s="631">
        <v>0</v>
      </c>
      <c r="M63" s="631">
        <v>0</v>
      </c>
      <c r="N63" s="631">
        <v>0</v>
      </c>
      <c r="O63" s="449">
        <f t="shared" si="36"/>
        <v>105</v>
      </c>
      <c r="P63" s="449">
        <f t="shared" si="37"/>
        <v>1</v>
      </c>
      <c r="Q63" s="449">
        <f t="shared" si="38"/>
        <v>106</v>
      </c>
      <c r="R63" s="450">
        <v>0</v>
      </c>
      <c r="S63" s="450">
        <v>0</v>
      </c>
      <c r="T63" s="449">
        <f t="shared" si="30"/>
        <v>0</v>
      </c>
    </row>
    <row r="64" spans="1:20" ht="102" hidden="1" outlineLevel="1">
      <c r="A64" s="447" t="s">
        <v>2513</v>
      </c>
      <c r="B64" s="448" t="s">
        <v>2514</v>
      </c>
      <c r="C64" s="631">
        <v>81</v>
      </c>
      <c r="D64" s="631">
        <v>4</v>
      </c>
      <c r="E64" s="631">
        <v>7</v>
      </c>
      <c r="F64" s="631">
        <v>8</v>
      </c>
      <c r="G64" s="631">
        <v>2</v>
      </c>
      <c r="H64" s="631">
        <v>59</v>
      </c>
      <c r="I64" s="631">
        <v>10</v>
      </c>
      <c r="J64" s="631">
        <v>0</v>
      </c>
      <c r="K64" s="631">
        <v>0</v>
      </c>
      <c r="L64" s="631">
        <v>2</v>
      </c>
      <c r="M64" s="631">
        <v>0</v>
      </c>
      <c r="N64" s="631">
        <v>9</v>
      </c>
      <c r="O64" s="449">
        <f t="shared" si="36"/>
        <v>161</v>
      </c>
      <c r="P64" s="449">
        <f t="shared" si="37"/>
        <v>21</v>
      </c>
      <c r="Q64" s="449">
        <f t="shared" si="38"/>
        <v>182</v>
      </c>
      <c r="R64" s="450">
        <v>0</v>
      </c>
      <c r="S64" s="450">
        <v>0</v>
      </c>
      <c r="T64" s="449">
        <f t="shared" si="30"/>
        <v>0</v>
      </c>
    </row>
    <row r="65" spans="1:20" ht="25.5" hidden="1" outlineLevel="1">
      <c r="A65" s="447" t="s">
        <v>2515</v>
      </c>
      <c r="B65" s="448" t="s">
        <v>2516</v>
      </c>
      <c r="C65" s="631">
        <v>40</v>
      </c>
      <c r="D65" s="631">
        <v>2</v>
      </c>
      <c r="E65" s="631">
        <v>5</v>
      </c>
      <c r="F65" s="631">
        <v>9</v>
      </c>
      <c r="G65" s="631">
        <v>2</v>
      </c>
      <c r="H65" s="631">
        <v>46</v>
      </c>
      <c r="I65" s="631">
        <v>2</v>
      </c>
      <c r="J65" s="631">
        <v>0</v>
      </c>
      <c r="K65" s="631">
        <v>0</v>
      </c>
      <c r="L65" s="631">
        <v>0</v>
      </c>
      <c r="M65" s="631">
        <v>0</v>
      </c>
      <c r="N65" s="631">
        <v>2</v>
      </c>
      <c r="O65" s="449">
        <f t="shared" si="36"/>
        <v>104</v>
      </c>
      <c r="P65" s="449">
        <f t="shared" si="37"/>
        <v>4</v>
      </c>
      <c r="Q65" s="449">
        <f t="shared" si="38"/>
        <v>108</v>
      </c>
      <c r="R65" s="450">
        <v>0</v>
      </c>
      <c r="S65" s="450">
        <v>0</v>
      </c>
      <c r="T65" s="449">
        <f t="shared" si="30"/>
        <v>0</v>
      </c>
    </row>
    <row r="66" spans="1:20" ht="51" hidden="1" outlineLevel="1">
      <c r="A66" s="447" t="s">
        <v>2517</v>
      </c>
      <c r="B66" s="448" t="s">
        <v>2518</v>
      </c>
      <c r="C66" s="631">
        <v>349</v>
      </c>
      <c r="D66" s="631">
        <v>32</v>
      </c>
      <c r="E66" s="631">
        <v>30</v>
      </c>
      <c r="F66" s="631">
        <v>44</v>
      </c>
      <c r="G66" s="631">
        <v>14</v>
      </c>
      <c r="H66" s="631">
        <v>305</v>
      </c>
      <c r="I66" s="631">
        <v>26</v>
      </c>
      <c r="J66" s="631">
        <v>5</v>
      </c>
      <c r="K66" s="631">
        <v>1</v>
      </c>
      <c r="L66" s="631">
        <v>4</v>
      </c>
      <c r="M66" s="631">
        <v>0</v>
      </c>
      <c r="N66" s="631">
        <v>26</v>
      </c>
      <c r="O66" s="449">
        <f t="shared" si="36"/>
        <v>774</v>
      </c>
      <c r="P66" s="449">
        <f t="shared" si="37"/>
        <v>62</v>
      </c>
      <c r="Q66" s="449">
        <f t="shared" si="38"/>
        <v>836</v>
      </c>
      <c r="R66" s="450">
        <v>0</v>
      </c>
      <c r="S66" s="450">
        <v>0</v>
      </c>
      <c r="T66" s="449">
        <f t="shared" si="30"/>
        <v>0</v>
      </c>
    </row>
    <row r="67" spans="1:20" ht="51" hidden="1" outlineLevel="1">
      <c r="A67" s="447" t="s">
        <v>2519</v>
      </c>
      <c r="B67" s="448" t="s">
        <v>2520</v>
      </c>
      <c r="C67" s="631">
        <v>76</v>
      </c>
      <c r="D67" s="631">
        <v>2</v>
      </c>
      <c r="E67" s="631">
        <v>6</v>
      </c>
      <c r="F67" s="631">
        <v>9</v>
      </c>
      <c r="G67" s="631">
        <v>1</v>
      </c>
      <c r="H67" s="631">
        <v>54</v>
      </c>
      <c r="I67" s="631">
        <v>22</v>
      </c>
      <c r="J67" s="631">
        <v>2</v>
      </c>
      <c r="K67" s="631">
        <v>1</v>
      </c>
      <c r="L67" s="631">
        <v>4</v>
      </c>
      <c r="M67" s="631">
        <v>1</v>
      </c>
      <c r="N67" s="631">
        <v>15</v>
      </c>
      <c r="O67" s="449">
        <f t="shared" si="36"/>
        <v>148</v>
      </c>
      <c r="P67" s="449">
        <f t="shared" si="37"/>
        <v>45</v>
      </c>
      <c r="Q67" s="449">
        <f t="shared" si="38"/>
        <v>193</v>
      </c>
      <c r="R67" s="450">
        <v>0</v>
      </c>
      <c r="S67" s="450">
        <v>0</v>
      </c>
      <c r="T67" s="449">
        <f t="shared" si="30"/>
        <v>0</v>
      </c>
    </row>
    <row r="68" spans="1:20" ht="63.75" hidden="1" outlineLevel="1">
      <c r="A68" s="447" t="s">
        <v>2521</v>
      </c>
      <c r="B68" s="448" t="s">
        <v>2522</v>
      </c>
      <c r="C68" s="631">
        <v>24</v>
      </c>
      <c r="D68" s="631">
        <v>2</v>
      </c>
      <c r="E68" s="631">
        <v>2</v>
      </c>
      <c r="F68" s="631">
        <v>4</v>
      </c>
      <c r="G68" s="631">
        <v>0</v>
      </c>
      <c r="H68" s="631">
        <v>25</v>
      </c>
      <c r="I68" s="631">
        <v>11</v>
      </c>
      <c r="J68" s="631">
        <v>1</v>
      </c>
      <c r="K68" s="631">
        <v>0</v>
      </c>
      <c r="L68" s="631">
        <v>0</v>
      </c>
      <c r="M68" s="631">
        <v>0</v>
      </c>
      <c r="N68" s="631">
        <v>10</v>
      </c>
      <c r="O68" s="449">
        <f t="shared" si="36"/>
        <v>57</v>
      </c>
      <c r="P68" s="449">
        <f t="shared" si="37"/>
        <v>22</v>
      </c>
      <c r="Q68" s="449">
        <f t="shared" si="38"/>
        <v>79</v>
      </c>
      <c r="R68" s="450">
        <v>1</v>
      </c>
      <c r="S68" s="450">
        <v>0</v>
      </c>
      <c r="T68" s="449">
        <f t="shared" si="30"/>
        <v>1</v>
      </c>
    </row>
    <row r="69" spans="1:20" ht="51" hidden="1" outlineLevel="1">
      <c r="A69" s="447" t="s">
        <v>2523</v>
      </c>
      <c r="B69" s="448" t="s">
        <v>2524</v>
      </c>
      <c r="C69" s="631">
        <v>4</v>
      </c>
      <c r="D69" s="631">
        <v>0</v>
      </c>
      <c r="E69" s="631">
        <v>0</v>
      </c>
      <c r="F69" s="631">
        <v>0</v>
      </c>
      <c r="G69" s="631">
        <v>0</v>
      </c>
      <c r="H69" s="631">
        <v>2</v>
      </c>
      <c r="I69" s="631">
        <v>0</v>
      </c>
      <c r="J69" s="631">
        <v>0</v>
      </c>
      <c r="K69" s="631">
        <v>0</v>
      </c>
      <c r="L69" s="631">
        <v>0</v>
      </c>
      <c r="M69" s="631">
        <v>0</v>
      </c>
      <c r="N69" s="631">
        <v>0</v>
      </c>
      <c r="O69" s="449">
        <f t="shared" ref="O69" si="39">SUM(C69:H69)</f>
        <v>6</v>
      </c>
      <c r="P69" s="449">
        <f t="shared" ref="P69" si="40">SUM(I69:N69)</f>
        <v>0</v>
      </c>
      <c r="Q69" s="449">
        <f t="shared" ref="Q69" si="41">O69+P69</f>
        <v>6</v>
      </c>
      <c r="R69" s="450">
        <v>0</v>
      </c>
      <c r="S69" s="450">
        <v>0</v>
      </c>
      <c r="T69" s="449">
        <f t="shared" si="30"/>
        <v>0</v>
      </c>
    </row>
    <row r="70" spans="1:20" ht="51" hidden="1" outlineLevel="1">
      <c r="A70" s="447" t="s">
        <v>2525</v>
      </c>
      <c r="B70" s="448" t="s">
        <v>2526</v>
      </c>
      <c r="C70" s="631">
        <v>1</v>
      </c>
      <c r="D70" s="631">
        <v>0</v>
      </c>
      <c r="E70" s="631">
        <v>0</v>
      </c>
      <c r="F70" s="631">
        <v>0</v>
      </c>
      <c r="G70" s="631">
        <v>0</v>
      </c>
      <c r="H70" s="631">
        <v>2</v>
      </c>
      <c r="I70" s="631">
        <v>3</v>
      </c>
      <c r="J70" s="631">
        <v>0</v>
      </c>
      <c r="K70" s="631">
        <v>0</v>
      </c>
      <c r="L70" s="631">
        <v>0</v>
      </c>
      <c r="M70" s="631">
        <v>0</v>
      </c>
      <c r="N70" s="631">
        <v>1</v>
      </c>
      <c r="O70" s="449">
        <f t="shared" si="36"/>
        <v>3</v>
      </c>
      <c r="P70" s="449">
        <f t="shared" si="37"/>
        <v>4</v>
      </c>
      <c r="Q70" s="449">
        <f t="shared" si="38"/>
        <v>7</v>
      </c>
      <c r="R70" s="450">
        <v>0</v>
      </c>
      <c r="S70" s="450">
        <v>0</v>
      </c>
      <c r="T70" s="449">
        <f t="shared" si="30"/>
        <v>0</v>
      </c>
    </row>
    <row r="71" spans="1:20" ht="38.25" hidden="1" outlineLevel="1">
      <c r="A71" s="447" t="s">
        <v>2527</v>
      </c>
      <c r="B71" s="448" t="s">
        <v>2528</v>
      </c>
      <c r="C71" s="631">
        <v>47</v>
      </c>
      <c r="D71" s="631">
        <v>2</v>
      </c>
      <c r="E71" s="631">
        <v>4</v>
      </c>
      <c r="F71" s="631">
        <v>5</v>
      </c>
      <c r="G71" s="631">
        <v>3</v>
      </c>
      <c r="H71" s="631">
        <v>22</v>
      </c>
      <c r="I71" s="631">
        <v>2</v>
      </c>
      <c r="J71" s="631">
        <v>0</v>
      </c>
      <c r="K71" s="631">
        <v>1</v>
      </c>
      <c r="L71" s="631">
        <v>0</v>
      </c>
      <c r="M71" s="631">
        <v>1</v>
      </c>
      <c r="N71" s="631">
        <v>0</v>
      </c>
      <c r="O71" s="449">
        <f t="shared" si="36"/>
        <v>83</v>
      </c>
      <c r="P71" s="449">
        <f t="shared" si="37"/>
        <v>4</v>
      </c>
      <c r="Q71" s="449">
        <f t="shared" si="38"/>
        <v>87</v>
      </c>
      <c r="R71" s="450">
        <v>0</v>
      </c>
      <c r="S71" s="450">
        <v>0</v>
      </c>
      <c r="T71" s="449">
        <f t="shared" si="30"/>
        <v>0</v>
      </c>
    </row>
    <row r="72" spans="1:20" ht="76.5" hidden="1" outlineLevel="1">
      <c r="A72" s="447" t="s">
        <v>2529</v>
      </c>
      <c r="B72" s="448" t="s">
        <v>2530</v>
      </c>
      <c r="C72" s="631">
        <v>817</v>
      </c>
      <c r="D72" s="631">
        <v>61</v>
      </c>
      <c r="E72" s="631">
        <v>84</v>
      </c>
      <c r="F72" s="631">
        <v>122</v>
      </c>
      <c r="G72" s="631">
        <v>38</v>
      </c>
      <c r="H72" s="631">
        <v>749</v>
      </c>
      <c r="I72" s="631">
        <v>93</v>
      </c>
      <c r="J72" s="631">
        <v>3</v>
      </c>
      <c r="K72" s="631">
        <v>4</v>
      </c>
      <c r="L72" s="631">
        <v>11</v>
      </c>
      <c r="M72" s="631">
        <v>1</v>
      </c>
      <c r="N72" s="631">
        <v>60</v>
      </c>
      <c r="O72" s="449">
        <f t="shared" si="36"/>
        <v>1871</v>
      </c>
      <c r="P72" s="449">
        <f t="shared" si="37"/>
        <v>172</v>
      </c>
      <c r="Q72" s="449">
        <f t="shared" si="38"/>
        <v>2043</v>
      </c>
      <c r="R72" s="450">
        <v>10</v>
      </c>
      <c r="S72" s="450">
        <v>0</v>
      </c>
      <c r="T72" s="449">
        <f t="shared" si="30"/>
        <v>10</v>
      </c>
    </row>
    <row r="73" spans="1:20" ht="51" collapsed="1">
      <c r="A73" s="432" t="s">
        <v>2531</v>
      </c>
      <c r="B73" s="60" t="s">
        <v>2532</v>
      </c>
      <c r="C73" s="63">
        <f t="shared" ref="C73:T73" si="42">SUM(C74:C89)</f>
        <v>1220</v>
      </c>
      <c r="D73" s="63">
        <f t="shared" si="42"/>
        <v>56</v>
      </c>
      <c r="E73" s="63">
        <f t="shared" si="42"/>
        <v>97</v>
      </c>
      <c r="F73" s="63">
        <f t="shared" si="42"/>
        <v>135</v>
      </c>
      <c r="G73" s="64">
        <f t="shared" si="42"/>
        <v>42</v>
      </c>
      <c r="H73" s="64">
        <f t="shared" si="42"/>
        <v>822</v>
      </c>
      <c r="I73" s="63">
        <f t="shared" si="42"/>
        <v>225</v>
      </c>
      <c r="J73" s="63">
        <f t="shared" si="42"/>
        <v>17</v>
      </c>
      <c r="K73" s="63">
        <f t="shared" si="42"/>
        <v>22</v>
      </c>
      <c r="L73" s="63">
        <f t="shared" si="42"/>
        <v>18</v>
      </c>
      <c r="M73" s="64">
        <f t="shared" si="42"/>
        <v>3</v>
      </c>
      <c r="N73" s="64">
        <f t="shared" si="42"/>
        <v>70</v>
      </c>
      <c r="O73" s="89">
        <f t="shared" si="42"/>
        <v>2372</v>
      </c>
      <c r="P73" s="89">
        <f t="shared" si="42"/>
        <v>355</v>
      </c>
      <c r="Q73" s="89">
        <f t="shared" si="42"/>
        <v>2727</v>
      </c>
      <c r="R73" s="50">
        <f t="shared" si="42"/>
        <v>6</v>
      </c>
      <c r="S73" s="50">
        <f t="shared" si="42"/>
        <v>1</v>
      </c>
      <c r="T73" s="89">
        <f t="shared" si="42"/>
        <v>7</v>
      </c>
    </row>
    <row r="74" spans="1:20" ht="51" hidden="1" outlineLevel="1">
      <c r="A74" s="447" t="s">
        <v>2533</v>
      </c>
      <c r="B74" s="448" t="s">
        <v>2534</v>
      </c>
      <c r="C74" s="631">
        <v>13</v>
      </c>
      <c r="D74" s="631">
        <v>1</v>
      </c>
      <c r="E74" s="631">
        <v>0</v>
      </c>
      <c r="F74" s="631">
        <v>3</v>
      </c>
      <c r="G74" s="631">
        <v>1</v>
      </c>
      <c r="H74" s="631">
        <v>12</v>
      </c>
      <c r="I74" s="631">
        <v>0</v>
      </c>
      <c r="J74" s="631">
        <v>0</v>
      </c>
      <c r="K74" s="631">
        <v>0</v>
      </c>
      <c r="L74" s="631">
        <v>0</v>
      </c>
      <c r="M74" s="631">
        <v>0</v>
      </c>
      <c r="N74" s="631">
        <v>2</v>
      </c>
      <c r="O74" s="449">
        <f t="shared" ref="O74:O89" si="43">SUM(C74:H74)</f>
        <v>30</v>
      </c>
      <c r="P74" s="449">
        <f t="shared" ref="P74:P89" si="44">SUM(I74:N74)</f>
        <v>2</v>
      </c>
      <c r="Q74" s="449">
        <f t="shared" ref="Q74:Q89" si="45">O74+P74</f>
        <v>32</v>
      </c>
      <c r="R74" s="450">
        <v>1</v>
      </c>
      <c r="S74" s="450">
        <v>0</v>
      </c>
      <c r="T74" s="449">
        <f t="shared" ref="T74:T137" si="46">+S74+R74</f>
        <v>1</v>
      </c>
    </row>
    <row r="75" spans="1:20" ht="76.5" hidden="1" outlineLevel="1">
      <c r="A75" s="447" t="s">
        <v>2535</v>
      </c>
      <c r="B75" s="448" t="s">
        <v>2536</v>
      </c>
      <c r="C75" s="631">
        <v>315</v>
      </c>
      <c r="D75" s="631">
        <v>9</v>
      </c>
      <c r="E75" s="631">
        <v>20</v>
      </c>
      <c r="F75" s="631">
        <v>27</v>
      </c>
      <c r="G75" s="631">
        <v>9</v>
      </c>
      <c r="H75" s="631">
        <v>247</v>
      </c>
      <c r="I75" s="631">
        <v>51</v>
      </c>
      <c r="J75" s="631">
        <v>3</v>
      </c>
      <c r="K75" s="631">
        <v>6</v>
      </c>
      <c r="L75" s="631">
        <v>4</v>
      </c>
      <c r="M75" s="631">
        <v>1</v>
      </c>
      <c r="N75" s="631">
        <v>22</v>
      </c>
      <c r="O75" s="449">
        <f t="shared" si="43"/>
        <v>627</v>
      </c>
      <c r="P75" s="449">
        <f t="shared" si="44"/>
        <v>87</v>
      </c>
      <c r="Q75" s="449">
        <f t="shared" si="45"/>
        <v>714</v>
      </c>
      <c r="R75" s="450">
        <v>0</v>
      </c>
      <c r="S75" s="450">
        <v>0</v>
      </c>
      <c r="T75" s="449">
        <f t="shared" si="46"/>
        <v>0</v>
      </c>
    </row>
    <row r="76" spans="1:20" ht="76.5" hidden="1" outlineLevel="1">
      <c r="A76" s="447" t="s">
        <v>2537</v>
      </c>
      <c r="B76" s="448" t="s">
        <v>2538</v>
      </c>
      <c r="C76" s="631">
        <v>101</v>
      </c>
      <c r="D76" s="631">
        <v>3</v>
      </c>
      <c r="E76" s="631">
        <v>11</v>
      </c>
      <c r="F76" s="631">
        <v>12</v>
      </c>
      <c r="G76" s="631">
        <v>4</v>
      </c>
      <c r="H76" s="631">
        <v>57</v>
      </c>
      <c r="I76" s="631">
        <v>7</v>
      </c>
      <c r="J76" s="631">
        <v>0</v>
      </c>
      <c r="K76" s="631">
        <v>0</v>
      </c>
      <c r="L76" s="631">
        <v>0</v>
      </c>
      <c r="M76" s="631">
        <v>0</v>
      </c>
      <c r="N76" s="631">
        <v>0</v>
      </c>
      <c r="O76" s="449">
        <f t="shared" si="43"/>
        <v>188</v>
      </c>
      <c r="P76" s="449">
        <f t="shared" si="44"/>
        <v>7</v>
      </c>
      <c r="Q76" s="449">
        <f t="shared" si="45"/>
        <v>195</v>
      </c>
      <c r="R76" s="450">
        <v>1</v>
      </c>
      <c r="S76" s="450">
        <v>0</v>
      </c>
      <c r="T76" s="449">
        <f t="shared" si="46"/>
        <v>1</v>
      </c>
    </row>
    <row r="77" spans="1:20" ht="63.75" hidden="1" outlineLevel="1">
      <c r="A77" s="447" t="s">
        <v>2539</v>
      </c>
      <c r="B77" s="448" t="s">
        <v>2540</v>
      </c>
      <c r="C77" s="631">
        <v>46</v>
      </c>
      <c r="D77" s="631">
        <v>1</v>
      </c>
      <c r="E77" s="631">
        <v>5</v>
      </c>
      <c r="F77" s="631">
        <v>6</v>
      </c>
      <c r="G77" s="631">
        <v>0</v>
      </c>
      <c r="H77" s="631">
        <v>28</v>
      </c>
      <c r="I77" s="631">
        <v>1</v>
      </c>
      <c r="J77" s="631">
        <v>0</v>
      </c>
      <c r="K77" s="631">
        <v>1</v>
      </c>
      <c r="L77" s="631">
        <v>0</v>
      </c>
      <c r="M77" s="631">
        <v>0</v>
      </c>
      <c r="N77" s="631">
        <v>0</v>
      </c>
      <c r="O77" s="449">
        <f t="shared" si="43"/>
        <v>86</v>
      </c>
      <c r="P77" s="449">
        <f t="shared" si="44"/>
        <v>2</v>
      </c>
      <c r="Q77" s="449">
        <f t="shared" si="45"/>
        <v>88</v>
      </c>
      <c r="R77" s="450">
        <v>0</v>
      </c>
      <c r="S77" s="450">
        <v>0</v>
      </c>
      <c r="T77" s="449">
        <f t="shared" si="46"/>
        <v>0</v>
      </c>
    </row>
    <row r="78" spans="1:20" ht="63.75" hidden="1" outlineLevel="1">
      <c r="A78" s="447" t="s">
        <v>2541</v>
      </c>
      <c r="B78" s="448" t="s">
        <v>2542</v>
      </c>
      <c r="C78" s="631">
        <v>184</v>
      </c>
      <c r="D78" s="631">
        <v>12</v>
      </c>
      <c r="E78" s="631">
        <v>7</v>
      </c>
      <c r="F78" s="631">
        <v>18</v>
      </c>
      <c r="G78" s="631">
        <v>10</v>
      </c>
      <c r="H78" s="631">
        <v>118</v>
      </c>
      <c r="I78" s="631">
        <v>9</v>
      </c>
      <c r="J78" s="631">
        <v>1</v>
      </c>
      <c r="K78" s="631">
        <v>2</v>
      </c>
      <c r="L78" s="631">
        <v>0</v>
      </c>
      <c r="M78" s="631">
        <v>2</v>
      </c>
      <c r="N78" s="631">
        <v>5</v>
      </c>
      <c r="O78" s="449">
        <f t="shared" si="43"/>
        <v>349</v>
      </c>
      <c r="P78" s="449">
        <f t="shared" si="44"/>
        <v>19</v>
      </c>
      <c r="Q78" s="449">
        <f t="shared" si="45"/>
        <v>368</v>
      </c>
      <c r="R78" s="450">
        <v>1</v>
      </c>
      <c r="S78" s="450">
        <v>0</v>
      </c>
      <c r="T78" s="449">
        <f t="shared" si="46"/>
        <v>1</v>
      </c>
    </row>
    <row r="79" spans="1:20" ht="63.75" hidden="1" outlineLevel="1">
      <c r="A79" s="447" t="s">
        <v>2543</v>
      </c>
      <c r="B79" s="448" t="s">
        <v>2544</v>
      </c>
      <c r="C79" s="631">
        <v>107</v>
      </c>
      <c r="D79" s="631">
        <v>7</v>
      </c>
      <c r="E79" s="631">
        <v>12</v>
      </c>
      <c r="F79" s="631">
        <v>22</v>
      </c>
      <c r="G79" s="631">
        <v>8</v>
      </c>
      <c r="H79" s="631">
        <v>69</v>
      </c>
      <c r="I79" s="631">
        <v>2</v>
      </c>
      <c r="J79" s="631">
        <v>0</v>
      </c>
      <c r="K79" s="631">
        <v>2</v>
      </c>
      <c r="L79" s="631">
        <v>0</v>
      </c>
      <c r="M79" s="631">
        <v>0</v>
      </c>
      <c r="N79" s="631">
        <v>2</v>
      </c>
      <c r="O79" s="449">
        <f t="shared" si="43"/>
        <v>225</v>
      </c>
      <c r="P79" s="449">
        <f t="shared" si="44"/>
        <v>6</v>
      </c>
      <c r="Q79" s="449">
        <f t="shared" si="45"/>
        <v>231</v>
      </c>
      <c r="R79" s="450">
        <v>0</v>
      </c>
      <c r="S79" s="450">
        <v>0</v>
      </c>
      <c r="T79" s="449">
        <f t="shared" si="46"/>
        <v>0</v>
      </c>
    </row>
    <row r="80" spans="1:20" ht="51" hidden="1" outlineLevel="1">
      <c r="A80" s="447" t="s">
        <v>2545</v>
      </c>
      <c r="B80" s="448" t="s">
        <v>2546</v>
      </c>
      <c r="C80" s="631">
        <v>13</v>
      </c>
      <c r="D80" s="631">
        <v>1</v>
      </c>
      <c r="E80" s="631">
        <v>4</v>
      </c>
      <c r="F80" s="631">
        <v>1</v>
      </c>
      <c r="G80" s="631">
        <v>0</v>
      </c>
      <c r="H80" s="631">
        <v>3</v>
      </c>
      <c r="I80" s="631">
        <v>48</v>
      </c>
      <c r="J80" s="631">
        <v>11</v>
      </c>
      <c r="K80" s="631">
        <v>6</v>
      </c>
      <c r="L80" s="631">
        <v>9</v>
      </c>
      <c r="M80" s="631">
        <v>0</v>
      </c>
      <c r="N80" s="631">
        <v>19</v>
      </c>
      <c r="O80" s="449">
        <f t="shared" si="43"/>
        <v>22</v>
      </c>
      <c r="P80" s="449">
        <f t="shared" si="44"/>
        <v>93</v>
      </c>
      <c r="Q80" s="449">
        <f t="shared" si="45"/>
        <v>115</v>
      </c>
      <c r="R80" s="450">
        <v>1</v>
      </c>
      <c r="S80" s="450">
        <v>1</v>
      </c>
      <c r="T80" s="449">
        <f t="shared" si="46"/>
        <v>2</v>
      </c>
    </row>
    <row r="81" spans="1:20" ht="51" hidden="1" outlineLevel="1">
      <c r="A81" s="447" t="s">
        <v>2547</v>
      </c>
      <c r="B81" s="448" t="s">
        <v>2548</v>
      </c>
      <c r="C81" s="631">
        <v>121</v>
      </c>
      <c r="D81" s="631">
        <v>3</v>
      </c>
      <c r="E81" s="631">
        <v>18</v>
      </c>
      <c r="F81" s="631">
        <v>8</v>
      </c>
      <c r="G81" s="631">
        <v>4</v>
      </c>
      <c r="H81" s="631">
        <v>71</v>
      </c>
      <c r="I81" s="631">
        <v>4</v>
      </c>
      <c r="J81" s="631">
        <v>0</v>
      </c>
      <c r="K81" s="631">
        <v>0</v>
      </c>
      <c r="L81" s="631">
        <v>0</v>
      </c>
      <c r="M81" s="631">
        <v>0</v>
      </c>
      <c r="N81" s="631">
        <v>1</v>
      </c>
      <c r="O81" s="449">
        <f t="shared" si="43"/>
        <v>225</v>
      </c>
      <c r="P81" s="449">
        <f t="shared" si="44"/>
        <v>5</v>
      </c>
      <c r="Q81" s="449">
        <f t="shared" si="45"/>
        <v>230</v>
      </c>
      <c r="R81" s="450">
        <v>0</v>
      </c>
      <c r="S81" s="450">
        <v>0</v>
      </c>
      <c r="T81" s="449">
        <f t="shared" si="46"/>
        <v>0</v>
      </c>
    </row>
    <row r="82" spans="1:20" ht="89.25" hidden="1" outlineLevel="1">
      <c r="A82" s="447" t="s">
        <v>2549</v>
      </c>
      <c r="B82" s="448" t="s">
        <v>2550</v>
      </c>
      <c r="C82" s="631">
        <v>14</v>
      </c>
      <c r="D82" s="631">
        <v>3</v>
      </c>
      <c r="E82" s="631">
        <v>1</v>
      </c>
      <c r="F82" s="631">
        <v>0</v>
      </c>
      <c r="G82" s="631">
        <v>0</v>
      </c>
      <c r="H82" s="631">
        <v>8</v>
      </c>
      <c r="I82" s="631">
        <v>0</v>
      </c>
      <c r="J82" s="631">
        <v>0</v>
      </c>
      <c r="K82" s="631">
        <v>0</v>
      </c>
      <c r="L82" s="631">
        <v>0</v>
      </c>
      <c r="M82" s="631">
        <v>0</v>
      </c>
      <c r="N82" s="631">
        <v>0</v>
      </c>
      <c r="O82" s="449">
        <f t="shared" ref="O82" si="47">SUM(C82:H82)</f>
        <v>26</v>
      </c>
      <c r="P82" s="449">
        <f t="shared" ref="P82" si="48">SUM(I82:N82)</f>
        <v>0</v>
      </c>
      <c r="Q82" s="449">
        <f t="shared" ref="Q82" si="49">O82+P82</f>
        <v>26</v>
      </c>
      <c r="R82" s="450">
        <v>0</v>
      </c>
      <c r="S82" s="450">
        <v>0</v>
      </c>
      <c r="T82" s="449">
        <f t="shared" si="46"/>
        <v>0</v>
      </c>
    </row>
    <row r="83" spans="1:20" ht="76.5" hidden="1" outlineLevel="1">
      <c r="A83" s="447" t="s">
        <v>2551</v>
      </c>
      <c r="B83" s="448" t="s">
        <v>2552</v>
      </c>
      <c r="C83" s="631">
        <v>16</v>
      </c>
      <c r="D83" s="631">
        <v>1</v>
      </c>
      <c r="E83" s="631">
        <v>0</v>
      </c>
      <c r="F83" s="631">
        <v>4</v>
      </c>
      <c r="G83" s="631">
        <v>0</v>
      </c>
      <c r="H83" s="631">
        <v>11</v>
      </c>
      <c r="I83" s="631">
        <v>4</v>
      </c>
      <c r="J83" s="631">
        <v>0</v>
      </c>
      <c r="K83" s="631">
        <v>0</v>
      </c>
      <c r="L83" s="631">
        <v>0</v>
      </c>
      <c r="M83" s="631">
        <v>0</v>
      </c>
      <c r="N83" s="631">
        <v>1</v>
      </c>
      <c r="O83" s="449">
        <f t="shared" ref="O83:O84" si="50">SUM(C83:H83)</f>
        <v>32</v>
      </c>
      <c r="P83" s="449">
        <f t="shared" ref="P83:P84" si="51">SUM(I83:N83)</f>
        <v>5</v>
      </c>
      <c r="Q83" s="449">
        <f t="shared" ref="Q83:Q84" si="52">O83+P83</f>
        <v>37</v>
      </c>
      <c r="R83" s="450">
        <v>0</v>
      </c>
      <c r="S83" s="450">
        <v>0</v>
      </c>
      <c r="T83" s="449">
        <f t="shared" si="46"/>
        <v>0</v>
      </c>
    </row>
    <row r="84" spans="1:20" ht="51" hidden="1" outlineLevel="1">
      <c r="A84" s="447" t="s">
        <v>2553</v>
      </c>
      <c r="B84" s="448" t="s">
        <v>2554</v>
      </c>
      <c r="C84" s="631">
        <v>15</v>
      </c>
      <c r="D84" s="631">
        <v>1</v>
      </c>
      <c r="E84" s="631">
        <v>0</v>
      </c>
      <c r="F84" s="631">
        <v>1</v>
      </c>
      <c r="G84" s="631">
        <v>1</v>
      </c>
      <c r="H84" s="631">
        <v>8</v>
      </c>
      <c r="I84" s="631">
        <v>0</v>
      </c>
      <c r="J84" s="631">
        <v>0</v>
      </c>
      <c r="K84" s="631">
        <v>0</v>
      </c>
      <c r="L84" s="631">
        <v>0</v>
      </c>
      <c r="M84" s="631">
        <v>0</v>
      </c>
      <c r="N84" s="631">
        <v>0</v>
      </c>
      <c r="O84" s="449">
        <f t="shared" si="50"/>
        <v>26</v>
      </c>
      <c r="P84" s="449">
        <f t="shared" si="51"/>
        <v>0</v>
      </c>
      <c r="Q84" s="449">
        <f t="shared" si="52"/>
        <v>26</v>
      </c>
      <c r="R84" s="450">
        <v>0</v>
      </c>
      <c r="S84" s="450">
        <v>0</v>
      </c>
      <c r="T84" s="449">
        <f t="shared" si="46"/>
        <v>0</v>
      </c>
    </row>
    <row r="85" spans="1:20" ht="63.75" hidden="1" outlineLevel="1">
      <c r="A85" s="447" t="s">
        <v>2555</v>
      </c>
      <c r="B85" s="448" t="s">
        <v>2556</v>
      </c>
      <c r="C85" s="631">
        <v>58</v>
      </c>
      <c r="D85" s="631">
        <v>1</v>
      </c>
      <c r="E85" s="631">
        <v>5</v>
      </c>
      <c r="F85" s="631">
        <v>9</v>
      </c>
      <c r="G85" s="631">
        <v>1</v>
      </c>
      <c r="H85" s="631">
        <v>45</v>
      </c>
      <c r="I85" s="631">
        <v>5</v>
      </c>
      <c r="J85" s="631">
        <v>0</v>
      </c>
      <c r="K85" s="631">
        <v>1</v>
      </c>
      <c r="L85" s="631">
        <v>2</v>
      </c>
      <c r="M85" s="631">
        <v>0</v>
      </c>
      <c r="N85" s="631">
        <v>1</v>
      </c>
      <c r="O85" s="449">
        <f t="shared" si="43"/>
        <v>119</v>
      </c>
      <c r="P85" s="449">
        <f t="shared" si="44"/>
        <v>9</v>
      </c>
      <c r="Q85" s="449">
        <f t="shared" si="45"/>
        <v>128</v>
      </c>
      <c r="R85" s="450">
        <v>1</v>
      </c>
      <c r="S85" s="450">
        <v>0</v>
      </c>
      <c r="T85" s="449">
        <f t="shared" si="46"/>
        <v>1</v>
      </c>
    </row>
    <row r="86" spans="1:20" ht="63.75" hidden="1" outlineLevel="1">
      <c r="A86" s="447" t="s">
        <v>2557</v>
      </c>
      <c r="B86" s="448" t="s">
        <v>2558</v>
      </c>
      <c r="C86" s="631">
        <v>19</v>
      </c>
      <c r="D86" s="631">
        <v>1</v>
      </c>
      <c r="E86" s="631">
        <v>1</v>
      </c>
      <c r="F86" s="631">
        <v>2</v>
      </c>
      <c r="G86" s="631">
        <v>1</v>
      </c>
      <c r="H86" s="631">
        <v>19</v>
      </c>
      <c r="I86" s="631">
        <v>12</v>
      </c>
      <c r="J86" s="631">
        <v>0</v>
      </c>
      <c r="K86" s="631">
        <v>1</v>
      </c>
      <c r="L86" s="631">
        <v>2</v>
      </c>
      <c r="M86" s="631">
        <v>0</v>
      </c>
      <c r="N86" s="631">
        <v>9</v>
      </c>
      <c r="O86" s="449">
        <f t="shared" si="43"/>
        <v>43</v>
      </c>
      <c r="P86" s="449">
        <f t="shared" si="44"/>
        <v>24</v>
      </c>
      <c r="Q86" s="449">
        <f t="shared" si="45"/>
        <v>67</v>
      </c>
      <c r="R86" s="450">
        <v>0</v>
      </c>
      <c r="S86" s="450">
        <v>0</v>
      </c>
      <c r="T86" s="449">
        <f t="shared" si="46"/>
        <v>0</v>
      </c>
    </row>
    <row r="87" spans="1:20" ht="76.5" hidden="1" outlineLevel="1">
      <c r="A87" s="447" t="s">
        <v>2559</v>
      </c>
      <c r="B87" s="448" t="s">
        <v>2560</v>
      </c>
      <c r="C87" s="631">
        <v>1</v>
      </c>
      <c r="D87" s="631">
        <v>0</v>
      </c>
      <c r="E87" s="631">
        <v>0</v>
      </c>
      <c r="F87" s="631">
        <v>0</v>
      </c>
      <c r="G87" s="631">
        <v>0</v>
      </c>
      <c r="H87" s="631">
        <v>1</v>
      </c>
      <c r="I87" s="631">
        <v>0</v>
      </c>
      <c r="J87" s="631">
        <v>0</v>
      </c>
      <c r="K87" s="631">
        <v>0</v>
      </c>
      <c r="L87" s="631">
        <v>0</v>
      </c>
      <c r="M87" s="631">
        <v>0</v>
      </c>
      <c r="N87" s="631">
        <v>0</v>
      </c>
      <c r="O87" s="449">
        <f t="shared" ref="O87" si="53">SUM(C87:H87)</f>
        <v>2</v>
      </c>
      <c r="P87" s="449">
        <f t="shared" ref="P87" si="54">SUM(I87:N87)</f>
        <v>0</v>
      </c>
      <c r="Q87" s="449">
        <f t="shared" ref="Q87" si="55">O87+P87</f>
        <v>2</v>
      </c>
      <c r="R87" s="450">
        <v>0</v>
      </c>
      <c r="S87" s="450">
        <v>0</v>
      </c>
      <c r="T87" s="449">
        <f t="shared" si="46"/>
        <v>0</v>
      </c>
    </row>
    <row r="88" spans="1:20" ht="76.5" hidden="1" outlineLevel="1">
      <c r="A88" s="447" t="s">
        <v>2561</v>
      </c>
      <c r="B88" s="448" t="s">
        <v>2562</v>
      </c>
      <c r="C88" s="631">
        <v>29</v>
      </c>
      <c r="D88" s="631">
        <v>0</v>
      </c>
      <c r="E88" s="631">
        <v>0</v>
      </c>
      <c r="F88" s="631">
        <v>0</v>
      </c>
      <c r="G88" s="631">
        <v>0</v>
      </c>
      <c r="H88" s="631">
        <v>0</v>
      </c>
      <c r="I88" s="631">
        <v>52</v>
      </c>
      <c r="J88" s="631">
        <v>0</v>
      </c>
      <c r="K88" s="631">
        <v>1</v>
      </c>
      <c r="L88" s="631">
        <v>0</v>
      </c>
      <c r="M88" s="631">
        <v>0</v>
      </c>
      <c r="N88" s="631">
        <v>1</v>
      </c>
      <c r="O88" s="449">
        <f t="shared" si="43"/>
        <v>29</v>
      </c>
      <c r="P88" s="449">
        <f t="shared" si="44"/>
        <v>54</v>
      </c>
      <c r="Q88" s="449">
        <f t="shared" si="45"/>
        <v>83</v>
      </c>
      <c r="R88" s="450">
        <v>0</v>
      </c>
      <c r="S88" s="450">
        <v>0</v>
      </c>
      <c r="T88" s="449">
        <f t="shared" si="46"/>
        <v>0</v>
      </c>
    </row>
    <row r="89" spans="1:20" ht="76.5" hidden="1" outlineLevel="1">
      <c r="A89" s="447" t="s">
        <v>2563</v>
      </c>
      <c r="B89" s="448" t="s">
        <v>2564</v>
      </c>
      <c r="C89" s="631">
        <v>168</v>
      </c>
      <c r="D89" s="631">
        <v>12</v>
      </c>
      <c r="E89" s="631">
        <v>13</v>
      </c>
      <c r="F89" s="631">
        <v>22</v>
      </c>
      <c r="G89" s="631">
        <v>3</v>
      </c>
      <c r="H89" s="631">
        <v>125</v>
      </c>
      <c r="I89" s="631">
        <v>30</v>
      </c>
      <c r="J89" s="631">
        <v>2</v>
      </c>
      <c r="K89" s="631">
        <v>2</v>
      </c>
      <c r="L89" s="631">
        <v>1</v>
      </c>
      <c r="M89" s="631">
        <v>0</v>
      </c>
      <c r="N89" s="631">
        <v>7</v>
      </c>
      <c r="O89" s="449">
        <f t="shared" si="43"/>
        <v>343</v>
      </c>
      <c r="P89" s="449">
        <f t="shared" si="44"/>
        <v>42</v>
      </c>
      <c r="Q89" s="449">
        <f t="shared" si="45"/>
        <v>385</v>
      </c>
      <c r="R89" s="450">
        <v>1</v>
      </c>
      <c r="S89" s="450">
        <v>0</v>
      </c>
      <c r="T89" s="449">
        <f t="shared" si="46"/>
        <v>1</v>
      </c>
    </row>
    <row r="90" spans="1:20" ht="51" collapsed="1">
      <c r="A90" s="432" t="s">
        <v>2565</v>
      </c>
      <c r="B90" s="60" t="s">
        <v>2566</v>
      </c>
      <c r="C90" s="63">
        <f t="shared" ref="C90:T90" si="56">SUM(C91:C95)</f>
        <v>2316</v>
      </c>
      <c r="D90" s="63">
        <f t="shared" si="56"/>
        <v>86</v>
      </c>
      <c r="E90" s="63">
        <f t="shared" si="56"/>
        <v>179</v>
      </c>
      <c r="F90" s="63">
        <f t="shared" si="56"/>
        <v>238</v>
      </c>
      <c r="G90" s="64">
        <f t="shared" si="56"/>
        <v>89</v>
      </c>
      <c r="H90" s="64">
        <f t="shared" si="56"/>
        <v>1967</v>
      </c>
      <c r="I90" s="63">
        <f t="shared" si="56"/>
        <v>210</v>
      </c>
      <c r="J90" s="63">
        <f t="shared" si="56"/>
        <v>14</v>
      </c>
      <c r="K90" s="63">
        <f t="shared" si="56"/>
        <v>22</v>
      </c>
      <c r="L90" s="63">
        <f t="shared" si="56"/>
        <v>16</v>
      </c>
      <c r="M90" s="64">
        <f t="shared" si="56"/>
        <v>6</v>
      </c>
      <c r="N90" s="64">
        <f t="shared" si="56"/>
        <v>107</v>
      </c>
      <c r="O90" s="89">
        <f t="shared" si="56"/>
        <v>4875</v>
      </c>
      <c r="P90" s="89">
        <f t="shared" si="56"/>
        <v>375</v>
      </c>
      <c r="Q90" s="89">
        <f t="shared" si="56"/>
        <v>5250</v>
      </c>
      <c r="R90" s="50">
        <f t="shared" si="56"/>
        <v>39</v>
      </c>
      <c r="S90" s="50">
        <f t="shared" si="56"/>
        <v>0</v>
      </c>
      <c r="T90" s="89">
        <f t="shared" si="56"/>
        <v>39</v>
      </c>
    </row>
    <row r="91" spans="1:20" ht="102" hidden="1" outlineLevel="1">
      <c r="A91" s="447" t="s">
        <v>2567</v>
      </c>
      <c r="B91" s="448" t="s">
        <v>2568</v>
      </c>
      <c r="C91" s="631">
        <v>500</v>
      </c>
      <c r="D91" s="631">
        <v>18</v>
      </c>
      <c r="E91" s="631">
        <v>40</v>
      </c>
      <c r="F91" s="631">
        <v>67</v>
      </c>
      <c r="G91" s="631">
        <v>13</v>
      </c>
      <c r="H91" s="631">
        <v>402</v>
      </c>
      <c r="I91" s="631">
        <v>18</v>
      </c>
      <c r="J91" s="631">
        <v>1</v>
      </c>
      <c r="K91" s="631">
        <v>3</v>
      </c>
      <c r="L91" s="631">
        <v>1</v>
      </c>
      <c r="M91" s="631">
        <v>0</v>
      </c>
      <c r="N91" s="631">
        <v>13</v>
      </c>
      <c r="O91" s="449">
        <f t="shared" ref="O91:O95" si="57">SUM(C91:H91)</f>
        <v>1040</v>
      </c>
      <c r="P91" s="449">
        <f t="shared" ref="P91:P95" si="58">SUM(I91:N91)</f>
        <v>36</v>
      </c>
      <c r="Q91" s="449">
        <f t="shared" ref="Q91:Q95" si="59">O91+P91</f>
        <v>1076</v>
      </c>
      <c r="R91" s="450">
        <v>10</v>
      </c>
      <c r="S91" s="450">
        <v>0</v>
      </c>
      <c r="T91" s="449">
        <f t="shared" si="46"/>
        <v>10</v>
      </c>
    </row>
    <row r="92" spans="1:20" ht="51" hidden="1" outlineLevel="1">
      <c r="A92" s="447" t="s">
        <v>2569</v>
      </c>
      <c r="B92" s="448" t="s">
        <v>2570</v>
      </c>
      <c r="C92" s="631">
        <v>38</v>
      </c>
      <c r="D92" s="631">
        <v>4</v>
      </c>
      <c r="E92" s="631">
        <v>1</v>
      </c>
      <c r="F92" s="631">
        <v>2</v>
      </c>
      <c r="G92" s="631">
        <v>4</v>
      </c>
      <c r="H92" s="631">
        <v>51</v>
      </c>
      <c r="I92" s="631">
        <v>2</v>
      </c>
      <c r="J92" s="631">
        <v>1</v>
      </c>
      <c r="K92" s="631">
        <v>0</v>
      </c>
      <c r="L92" s="631">
        <v>0</v>
      </c>
      <c r="M92" s="631">
        <v>0</v>
      </c>
      <c r="N92" s="631">
        <v>0</v>
      </c>
      <c r="O92" s="449">
        <f t="shared" si="57"/>
        <v>100</v>
      </c>
      <c r="P92" s="449">
        <f t="shared" si="58"/>
        <v>3</v>
      </c>
      <c r="Q92" s="449">
        <f t="shared" si="59"/>
        <v>103</v>
      </c>
      <c r="R92" s="450">
        <v>1</v>
      </c>
      <c r="S92" s="450">
        <v>0</v>
      </c>
      <c r="T92" s="449">
        <f t="shared" si="46"/>
        <v>1</v>
      </c>
    </row>
    <row r="93" spans="1:20" ht="63.75" hidden="1" outlineLevel="1">
      <c r="A93" s="447" t="s">
        <v>2571</v>
      </c>
      <c r="B93" s="448" t="s">
        <v>2572</v>
      </c>
      <c r="C93" s="631">
        <v>300</v>
      </c>
      <c r="D93" s="631">
        <v>4</v>
      </c>
      <c r="E93" s="631">
        <v>18</v>
      </c>
      <c r="F93" s="631">
        <v>14</v>
      </c>
      <c r="G93" s="631">
        <v>7</v>
      </c>
      <c r="H93" s="631">
        <v>190</v>
      </c>
      <c r="I93" s="631">
        <v>1</v>
      </c>
      <c r="J93" s="631">
        <v>0</v>
      </c>
      <c r="K93" s="631">
        <v>0</v>
      </c>
      <c r="L93" s="631">
        <v>1</v>
      </c>
      <c r="M93" s="631">
        <v>0</v>
      </c>
      <c r="N93" s="631">
        <v>2</v>
      </c>
      <c r="O93" s="449">
        <f t="shared" si="57"/>
        <v>533</v>
      </c>
      <c r="P93" s="449">
        <f t="shared" si="58"/>
        <v>4</v>
      </c>
      <c r="Q93" s="449">
        <f t="shared" si="59"/>
        <v>537</v>
      </c>
      <c r="R93" s="450">
        <v>8</v>
      </c>
      <c r="S93" s="450">
        <v>0</v>
      </c>
      <c r="T93" s="449">
        <f t="shared" si="46"/>
        <v>8</v>
      </c>
    </row>
    <row r="94" spans="1:20" ht="25.5" hidden="1" outlineLevel="1">
      <c r="A94" s="447" t="s">
        <v>2573</v>
      </c>
      <c r="B94" s="448" t="s">
        <v>2574</v>
      </c>
      <c r="C94" s="631">
        <v>75</v>
      </c>
      <c r="D94" s="631">
        <v>0</v>
      </c>
      <c r="E94" s="631">
        <v>4</v>
      </c>
      <c r="F94" s="631">
        <v>6</v>
      </c>
      <c r="G94" s="631">
        <v>2</v>
      </c>
      <c r="H94" s="631">
        <v>61</v>
      </c>
      <c r="I94" s="631">
        <v>12</v>
      </c>
      <c r="J94" s="631">
        <v>1</v>
      </c>
      <c r="K94" s="631">
        <v>1</v>
      </c>
      <c r="L94" s="631">
        <v>1</v>
      </c>
      <c r="M94" s="631">
        <v>0</v>
      </c>
      <c r="N94" s="631">
        <v>4</v>
      </c>
      <c r="O94" s="449">
        <f t="shared" si="57"/>
        <v>148</v>
      </c>
      <c r="P94" s="449">
        <f t="shared" si="58"/>
        <v>19</v>
      </c>
      <c r="Q94" s="449">
        <f t="shared" si="59"/>
        <v>167</v>
      </c>
      <c r="R94" s="450">
        <v>0</v>
      </c>
      <c r="S94" s="450">
        <v>0</v>
      </c>
      <c r="T94" s="449">
        <f t="shared" si="46"/>
        <v>0</v>
      </c>
    </row>
    <row r="95" spans="1:20" ht="76.5" hidden="1" outlineLevel="1">
      <c r="A95" s="447" t="s">
        <v>2575</v>
      </c>
      <c r="B95" s="448" t="s">
        <v>2576</v>
      </c>
      <c r="C95" s="631">
        <v>1403</v>
      </c>
      <c r="D95" s="631">
        <v>60</v>
      </c>
      <c r="E95" s="631">
        <v>116</v>
      </c>
      <c r="F95" s="631">
        <v>149</v>
      </c>
      <c r="G95" s="631">
        <v>63</v>
      </c>
      <c r="H95" s="631">
        <v>1263</v>
      </c>
      <c r="I95" s="631">
        <v>177</v>
      </c>
      <c r="J95" s="631">
        <v>11</v>
      </c>
      <c r="K95" s="631">
        <v>18</v>
      </c>
      <c r="L95" s="631">
        <v>13</v>
      </c>
      <c r="M95" s="631">
        <v>6</v>
      </c>
      <c r="N95" s="631">
        <v>88</v>
      </c>
      <c r="O95" s="449">
        <f t="shared" si="57"/>
        <v>3054</v>
      </c>
      <c r="P95" s="449">
        <f t="shared" si="58"/>
        <v>313</v>
      </c>
      <c r="Q95" s="449">
        <f t="shared" si="59"/>
        <v>3367</v>
      </c>
      <c r="R95" s="450">
        <v>20</v>
      </c>
      <c r="S95" s="450">
        <v>0</v>
      </c>
      <c r="T95" s="449">
        <f t="shared" si="46"/>
        <v>20</v>
      </c>
    </row>
    <row r="96" spans="1:20" ht="51" collapsed="1">
      <c r="A96" s="432" t="s">
        <v>2577</v>
      </c>
      <c r="B96" s="60" t="s">
        <v>2578</v>
      </c>
      <c r="C96" s="63">
        <f t="shared" ref="C96:T96" si="60">SUM(C97:C115)</f>
        <v>5809</v>
      </c>
      <c r="D96" s="63">
        <f t="shared" si="60"/>
        <v>349</v>
      </c>
      <c r="E96" s="63">
        <f t="shared" si="60"/>
        <v>556</v>
      </c>
      <c r="F96" s="63">
        <f t="shared" si="60"/>
        <v>797</v>
      </c>
      <c r="G96" s="64">
        <f t="shared" si="60"/>
        <v>220</v>
      </c>
      <c r="H96" s="64">
        <f t="shared" si="60"/>
        <v>6705</v>
      </c>
      <c r="I96" s="63">
        <f t="shared" si="60"/>
        <v>918</v>
      </c>
      <c r="J96" s="63">
        <f t="shared" si="60"/>
        <v>67</v>
      </c>
      <c r="K96" s="63">
        <f t="shared" si="60"/>
        <v>75</v>
      </c>
      <c r="L96" s="63">
        <f t="shared" si="60"/>
        <v>136</v>
      </c>
      <c r="M96" s="64">
        <f t="shared" si="60"/>
        <v>40</v>
      </c>
      <c r="N96" s="64">
        <f t="shared" si="60"/>
        <v>741</v>
      </c>
      <c r="O96" s="89">
        <f t="shared" si="60"/>
        <v>14436</v>
      </c>
      <c r="P96" s="89">
        <f t="shared" si="60"/>
        <v>1977</v>
      </c>
      <c r="Q96" s="89">
        <f t="shared" si="60"/>
        <v>16413</v>
      </c>
      <c r="R96" s="50">
        <f t="shared" si="60"/>
        <v>29</v>
      </c>
      <c r="S96" s="50">
        <f t="shared" si="60"/>
        <v>1</v>
      </c>
      <c r="T96" s="89">
        <f t="shared" si="60"/>
        <v>30</v>
      </c>
    </row>
    <row r="97" spans="1:20" ht="51" hidden="1" outlineLevel="1">
      <c r="A97" s="447" t="s">
        <v>2579</v>
      </c>
      <c r="B97" s="448" t="s">
        <v>2580</v>
      </c>
      <c r="C97" s="631">
        <v>48</v>
      </c>
      <c r="D97" s="631">
        <v>5</v>
      </c>
      <c r="E97" s="631">
        <v>2</v>
      </c>
      <c r="F97" s="631">
        <v>9</v>
      </c>
      <c r="G97" s="631">
        <v>1</v>
      </c>
      <c r="H97" s="631">
        <v>39</v>
      </c>
      <c r="I97" s="631">
        <v>0</v>
      </c>
      <c r="J97" s="631">
        <v>0</v>
      </c>
      <c r="K97" s="631">
        <v>0</v>
      </c>
      <c r="L97" s="631">
        <v>0</v>
      </c>
      <c r="M97" s="631">
        <v>0</v>
      </c>
      <c r="N97" s="631">
        <v>2</v>
      </c>
      <c r="O97" s="449">
        <f t="shared" ref="O97:O115" si="61">SUM(C97:H97)</f>
        <v>104</v>
      </c>
      <c r="P97" s="449">
        <f t="shared" ref="P97:P115" si="62">SUM(I97:N97)</f>
        <v>2</v>
      </c>
      <c r="Q97" s="449">
        <f t="shared" ref="Q97:Q115" si="63">O97+P97</f>
        <v>106</v>
      </c>
      <c r="R97" s="450">
        <v>1</v>
      </c>
      <c r="S97" s="450">
        <v>0</v>
      </c>
      <c r="T97" s="449">
        <f t="shared" si="46"/>
        <v>1</v>
      </c>
    </row>
    <row r="98" spans="1:20" ht="76.5" hidden="1" outlineLevel="1">
      <c r="A98" s="447" t="s">
        <v>2581</v>
      </c>
      <c r="B98" s="448" t="s">
        <v>2582</v>
      </c>
      <c r="C98" s="631">
        <v>373</v>
      </c>
      <c r="D98" s="631">
        <v>22</v>
      </c>
      <c r="E98" s="631">
        <v>20</v>
      </c>
      <c r="F98" s="631">
        <v>37</v>
      </c>
      <c r="G98" s="631">
        <v>14</v>
      </c>
      <c r="H98" s="631">
        <v>489</v>
      </c>
      <c r="I98" s="631">
        <v>43</v>
      </c>
      <c r="J98" s="631">
        <v>2</v>
      </c>
      <c r="K98" s="631">
        <v>3</v>
      </c>
      <c r="L98" s="631">
        <v>5</v>
      </c>
      <c r="M98" s="631">
        <v>1</v>
      </c>
      <c r="N98" s="631">
        <v>39</v>
      </c>
      <c r="O98" s="449">
        <f t="shared" si="61"/>
        <v>955</v>
      </c>
      <c r="P98" s="449">
        <f t="shared" si="62"/>
        <v>93</v>
      </c>
      <c r="Q98" s="449">
        <f t="shared" si="63"/>
        <v>1048</v>
      </c>
      <c r="R98" s="450">
        <v>1</v>
      </c>
      <c r="S98" s="450">
        <v>0</v>
      </c>
      <c r="T98" s="449">
        <f t="shared" si="46"/>
        <v>1</v>
      </c>
    </row>
    <row r="99" spans="1:20" ht="63.75" hidden="1" outlineLevel="1">
      <c r="A99" s="447" t="s">
        <v>2583</v>
      </c>
      <c r="B99" s="448" t="s">
        <v>2584</v>
      </c>
      <c r="C99" s="631">
        <v>54</v>
      </c>
      <c r="D99" s="631">
        <v>5</v>
      </c>
      <c r="E99" s="631">
        <v>5</v>
      </c>
      <c r="F99" s="631">
        <v>6</v>
      </c>
      <c r="G99" s="631">
        <v>0</v>
      </c>
      <c r="H99" s="631">
        <v>29</v>
      </c>
      <c r="I99" s="631">
        <v>4</v>
      </c>
      <c r="J99" s="631">
        <v>0</v>
      </c>
      <c r="K99" s="631">
        <v>0</v>
      </c>
      <c r="L99" s="631">
        <v>1</v>
      </c>
      <c r="M99" s="631">
        <v>0</v>
      </c>
      <c r="N99" s="631">
        <v>4</v>
      </c>
      <c r="O99" s="449">
        <f t="shared" si="61"/>
        <v>99</v>
      </c>
      <c r="P99" s="449">
        <f t="shared" si="62"/>
        <v>9</v>
      </c>
      <c r="Q99" s="449">
        <f t="shared" si="63"/>
        <v>108</v>
      </c>
      <c r="R99" s="450">
        <v>0</v>
      </c>
      <c r="S99" s="450">
        <v>0</v>
      </c>
      <c r="T99" s="449">
        <f t="shared" si="46"/>
        <v>0</v>
      </c>
    </row>
    <row r="100" spans="1:20" ht="51" hidden="1" outlineLevel="1">
      <c r="A100" s="447" t="s">
        <v>2585</v>
      </c>
      <c r="B100" s="448" t="s">
        <v>2586</v>
      </c>
      <c r="C100" s="631">
        <v>155</v>
      </c>
      <c r="D100" s="631">
        <v>14</v>
      </c>
      <c r="E100" s="631">
        <v>19</v>
      </c>
      <c r="F100" s="631">
        <v>29</v>
      </c>
      <c r="G100" s="631">
        <v>9</v>
      </c>
      <c r="H100" s="631">
        <v>187</v>
      </c>
      <c r="I100" s="631">
        <v>16</v>
      </c>
      <c r="J100" s="631">
        <v>1</v>
      </c>
      <c r="K100" s="631">
        <v>2</v>
      </c>
      <c r="L100" s="631">
        <v>3</v>
      </c>
      <c r="M100" s="631">
        <v>0</v>
      </c>
      <c r="N100" s="631">
        <v>11</v>
      </c>
      <c r="O100" s="449">
        <f t="shared" si="61"/>
        <v>413</v>
      </c>
      <c r="P100" s="449">
        <f t="shared" si="62"/>
        <v>33</v>
      </c>
      <c r="Q100" s="449">
        <f t="shared" si="63"/>
        <v>446</v>
      </c>
      <c r="R100" s="450">
        <v>2</v>
      </c>
      <c r="S100" s="450">
        <v>0</v>
      </c>
      <c r="T100" s="449">
        <f t="shared" si="46"/>
        <v>2</v>
      </c>
    </row>
    <row r="101" spans="1:20" ht="51" hidden="1" outlineLevel="1">
      <c r="A101" s="447" t="s">
        <v>2587</v>
      </c>
      <c r="B101" s="448" t="s">
        <v>2588</v>
      </c>
      <c r="C101" s="631">
        <v>80</v>
      </c>
      <c r="D101" s="631">
        <v>7</v>
      </c>
      <c r="E101" s="631">
        <v>7</v>
      </c>
      <c r="F101" s="631">
        <v>17</v>
      </c>
      <c r="G101" s="631">
        <v>3</v>
      </c>
      <c r="H101" s="631">
        <v>78</v>
      </c>
      <c r="I101" s="631">
        <v>7</v>
      </c>
      <c r="J101" s="631">
        <v>0</v>
      </c>
      <c r="K101" s="631">
        <v>1</v>
      </c>
      <c r="L101" s="631">
        <v>1</v>
      </c>
      <c r="M101" s="631">
        <v>1</v>
      </c>
      <c r="N101" s="631">
        <v>2</v>
      </c>
      <c r="O101" s="449">
        <f t="shared" si="61"/>
        <v>192</v>
      </c>
      <c r="P101" s="449">
        <f t="shared" si="62"/>
        <v>12</v>
      </c>
      <c r="Q101" s="449">
        <f t="shared" si="63"/>
        <v>204</v>
      </c>
      <c r="R101" s="450">
        <v>0</v>
      </c>
      <c r="S101" s="450">
        <v>0</v>
      </c>
      <c r="T101" s="449">
        <f t="shared" si="46"/>
        <v>0</v>
      </c>
    </row>
    <row r="102" spans="1:20" ht="51" hidden="1" outlineLevel="1">
      <c r="A102" s="447" t="s">
        <v>2589</v>
      </c>
      <c r="B102" s="448" t="s">
        <v>2590</v>
      </c>
      <c r="C102" s="631">
        <v>1280</v>
      </c>
      <c r="D102" s="631">
        <v>69</v>
      </c>
      <c r="E102" s="631">
        <v>118</v>
      </c>
      <c r="F102" s="631">
        <v>169</v>
      </c>
      <c r="G102" s="631">
        <v>62</v>
      </c>
      <c r="H102" s="631">
        <v>1394</v>
      </c>
      <c r="I102" s="631">
        <v>218</v>
      </c>
      <c r="J102" s="631">
        <v>22</v>
      </c>
      <c r="K102" s="631">
        <v>18</v>
      </c>
      <c r="L102" s="631">
        <v>34</v>
      </c>
      <c r="M102" s="631">
        <v>11</v>
      </c>
      <c r="N102" s="631">
        <v>162</v>
      </c>
      <c r="O102" s="449">
        <f t="shared" si="61"/>
        <v>3092</v>
      </c>
      <c r="P102" s="449">
        <f t="shared" si="62"/>
        <v>465</v>
      </c>
      <c r="Q102" s="449">
        <f t="shared" si="63"/>
        <v>3557</v>
      </c>
      <c r="R102" s="450">
        <v>7</v>
      </c>
      <c r="S102" s="450">
        <v>0</v>
      </c>
      <c r="T102" s="449">
        <f t="shared" si="46"/>
        <v>7</v>
      </c>
    </row>
    <row r="103" spans="1:20" ht="51" hidden="1" outlineLevel="1">
      <c r="A103" s="447" t="s">
        <v>2591</v>
      </c>
      <c r="B103" s="448" t="s">
        <v>2592</v>
      </c>
      <c r="C103" s="631">
        <v>340</v>
      </c>
      <c r="D103" s="631">
        <v>21</v>
      </c>
      <c r="E103" s="631">
        <v>29</v>
      </c>
      <c r="F103" s="631">
        <v>48</v>
      </c>
      <c r="G103" s="631">
        <v>15</v>
      </c>
      <c r="H103" s="631">
        <v>474</v>
      </c>
      <c r="I103" s="631">
        <v>33</v>
      </c>
      <c r="J103" s="631">
        <v>1</v>
      </c>
      <c r="K103" s="631">
        <v>4</v>
      </c>
      <c r="L103" s="631">
        <v>2</v>
      </c>
      <c r="M103" s="631">
        <v>0</v>
      </c>
      <c r="N103" s="631">
        <v>49</v>
      </c>
      <c r="O103" s="449">
        <f t="shared" si="61"/>
        <v>927</v>
      </c>
      <c r="P103" s="449">
        <f t="shared" si="62"/>
        <v>89</v>
      </c>
      <c r="Q103" s="449">
        <f t="shared" si="63"/>
        <v>1016</v>
      </c>
      <c r="R103" s="450">
        <v>2</v>
      </c>
      <c r="S103" s="450">
        <v>0</v>
      </c>
      <c r="T103" s="449">
        <f t="shared" si="46"/>
        <v>2</v>
      </c>
    </row>
    <row r="104" spans="1:20" ht="76.5" hidden="1" outlineLevel="1">
      <c r="A104" s="447" t="s">
        <v>2593</v>
      </c>
      <c r="B104" s="448" t="s">
        <v>2594</v>
      </c>
      <c r="C104" s="631">
        <v>150</v>
      </c>
      <c r="D104" s="631">
        <v>5</v>
      </c>
      <c r="E104" s="631">
        <v>15</v>
      </c>
      <c r="F104" s="631">
        <v>26</v>
      </c>
      <c r="G104" s="631">
        <v>6</v>
      </c>
      <c r="H104" s="631">
        <v>261</v>
      </c>
      <c r="I104" s="631">
        <v>15</v>
      </c>
      <c r="J104" s="631">
        <v>1</v>
      </c>
      <c r="K104" s="631">
        <v>1</v>
      </c>
      <c r="L104" s="631">
        <v>0</v>
      </c>
      <c r="M104" s="631">
        <v>2</v>
      </c>
      <c r="N104" s="631">
        <v>19</v>
      </c>
      <c r="O104" s="449">
        <f t="shared" si="61"/>
        <v>463</v>
      </c>
      <c r="P104" s="449">
        <f t="shared" si="62"/>
        <v>38</v>
      </c>
      <c r="Q104" s="449">
        <f t="shared" si="63"/>
        <v>501</v>
      </c>
      <c r="R104" s="450">
        <v>1</v>
      </c>
      <c r="S104" s="450">
        <v>0</v>
      </c>
      <c r="T104" s="449">
        <f t="shared" si="46"/>
        <v>1</v>
      </c>
    </row>
    <row r="105" spans="1:20" ht="76.5" hidden="1" outlineLevel="1">
      <c r="A105" s="447" t="s">
        <v>2595</v>
      </c>
      <c r="B105" s="448" t="s">
        <v>2596</v>
      </c>
      <c r="C105" s="631">
        <v>224</v>
      </c>
      <c r="D105" s="631">
        <v>13</v>
      </c>
      <c r="E105" s="631">
        <v>32</v>
      </c>
      <c r="F105" s="631">
        <v>22</v>
      </c>
      <c r="G105" s="631">
        <v>3</v>
      </c>
      <c r="H105" s="631">
        <v>239</v>
      </c>
      <c r="I105" s="631">
        <v>67</v>
      </c>
      <c r="J105" s="631">
        <v>4</v>
      </c>
      <c r="K105" s="631">
        <v>2</v>
      </c>
      <c r="L105" s="631">
        <v>4</v>
      </c>
      <c r="M105" s="631">
        <v>3</v>
      </c>
      <c r="N105" s="631">
        <v>32</v>
      </c>
      <c r="O105" s="449">
        <f t="shared" si="61"/>
        <v>533</v>
      </c>
      <c r="P105" s="449">
        <f t="shared" si="62"/>
        <v>112</v>
      </c>
      <c r="Q105" s="449">
        <f t="shared" si="63"/>
        <v>645</v>
      </c>
      <c r="R105" s="450">
        <v>0</v>
      </c>
      <c r="S105" s="450">
        <v>0</v>
      </c>
      <c r="T105" s="449">
        <f t="shared" si="46"/>
        <v>0</v>
      </c>
    </row>
    <row r="106" spans="1:20" ht="76.5" hidden="1" outlineLevel="1">
      <c r="A106" s="447" t="s">
        <v>2597</v>
      </c>
      <c r="B106" s="448" t="s">
        <v>2598</v>
      </c>
      <c r="C106" s="631">
        <v>495</v>
      </c>
      <c r="D106" s="631">
        <v>19</v>
      </c>
      <c r="E106" s="631">
        <v>44</v>
      </c>
      <c r="F106" s="631">
        <v>64</v>
      </c>
      <c r="G106" s="631">
        <v>21</v>
      </c>
      <c r="H106" s="631">
        <v>617</v>
      </c>
      <c r="I106" s="631">
        <v>8</v>
      </c>
      <c r="J106" s="631">
        <v>0</v>
      </c>
      <c r="K106" s="631">
        <v>1</v>
      </c>
      <c r="L106" s="631">
        <v>2</v>
      </c>
      <c r="M106" s="631">
        <v>1</v>
      </c>
      <c r="N106" s="631">
        <v>12</v>
      </c>
      <c r="O106" s="449">
        <f t="shared" si="61"/>
        <v>1260</v>
      </c>
      <c r="P106" s="449">
        <f t="shared" si="62"/>
        <v>24</v>
      </c>
      <c r="Q106" s="449">
        <f t="shared" si="63"/>
        <v>1284</v>
      </c>
      <c r="R106" s="450">
        <v>2</v>
      </c>
      <c r="S106" s="450">
        <v>0</v>
      </c>
      <c r="T106" s="449">
        <f t="shared" si="46"/>
        <v>2</v>
      </c>
    </row>
    <row r="107" spans="1:20" ht="25.5" hidden="1" outlineLevel="1">
      <c r="A107" s="447" t="s">
        <v>2599</v>
      </c>
      <c r="B107" s="448" t="s">
        <v>2600</v>
      </c>
      <c r="C107" s="631">
        <v>30</v>
      </c>
      <c r="D107" s="631">
        <v>3</v>
      </c>
      <c r="E107" s="631">
        <v>2</v>
      </c>
      <c r="F107" s="631">
        <v>4</v>
      </c>
      <c r="G107" s="631">
        <v>0</v>
      </c>
      <c r="H107" s="631">
        <v>47</v>
      </c>
      <c r="I107" s="631">
        <v>1</v>
      </c>
      <c r="J107" s="631">
        <v>0</v>
      </c>
      <c r="K107" s="631">
        <v>0</v>
      </c>
      <c r="L107" s="631">
        <v>0</v>
      </c>
      <c r="M107" s="631">
        <v>0</v>
      </c>
      <c r="N107" s="631">
        <v>2</v>
      </c>
      <c r="O107" s="449">
        <f t="shared" si="61"/>
        <v>86</v>
      </c>
      <c r="P107" s="449">
        <f t="shared" si="62"/>
        <v>3</v>
      </c>
      <c r="Q107" s="449">
        <f t="shared" si="63"/>
        <v>89</v>
      </c>
      <c r="R107" s="450">
        <v>0</v>
      </c>
      <c r="S107" s="450">
        <v>0</v>
      </c>
      <c r="T107" s="449">
        <f t="shared" si="46"/>
        <v>0</v>
      </c>
    </row>
    <row r="108" spans="1:20" ht="102" hidden="1" outlineLevel="1">
      <c r="A108" s="447" t="s">
        <v>2601</v>
      </c>
      <c r="B108" s="448" t="s">
        <v>2602</v>
      </c>
      <c r="C108" s="631">
        <v>558</v>
      </c>
      <c r="D108" s="631">
        <v>27</v>
      </c>
      <c r="E108" s="631">
        <v>58</v>
      </c>
      <c r="F108" s="631">
        <v>68</v>
      </c>
      <c r="G108" s="631">
        <v>13</v>
      </c>
      <c r="H108" s="631">
        <v>667</v>
      </c>
      <c r="I108" s="631">
        <v>15</v>
      </c>
      <c r="J108" s="631">
        <v>2</v>
      </c>
      <c r="K108" s="631">
        <v>2</v>
      </c>
      <c r="L108" s="631">
        <v>0</v>
      </c>
      <c r="M108" s="631">
        <v>2</v>
      </c>
      <c r="N108" s="631">
        <v>17</v>
      </c>
      <c r="O108" s="449">
        <f t="shared" si="61"/>
        <v>1391</v>
      </c>
      <c r="P108" s="449">
        <f t="shared" si="62"/>
        <v>38</v>
      </c>
      <c r="Q108" s="449">
        <f t="shared" si="63"/>
        <v>1429</v>
      </c>
      <c r="R108" s="450">
        <v>1</v>
      </c>
      <c r="S108" s="450">
        <v>0</v>
      </c>
      <c r="T108" s="449">
        <f t="shared" si="46"/>
        <v>1</v>
      </c>
    </row>
    <row r="109" spans="1:20" ht="63.75" hidden="1" outlineLevel="1">
      <c r="A109" s="447" t="s">
        <v>2603</v>
      </c>
      <c r="B109" s="448" t="s">
        <v>2604</v>
      </c>
      <c r="C109" s="631">
        <v>164</v>
      </c>
      <c r="D109" s="631">
        <v>15</v>
      </c>
      <c r="E109" s="631">
        <v>20</v>
      </c>
      <c r="F109" s="631">
        <v>32</v>
      </c>
      <c r="G109" s="631">
        <v>7</v>
      </c>
      <c r="H109" s="631">
        <v>165</v>
      </c>
      <c r="I109" s="631">
        <v>19</v>
      </c>
      <c r="J109" s="631">
        <v>1</v>
      </c>
      <c r="K109" s="631">
        <v>0</v>
      </c>
      <c r="L109" s="631">
        <v>4</v>
      </c>
      <c r="M109" s="631">
        <v>1</v>
      </c>
      <c r="N109" s="631">
        <v>8</v>
      </c>
      <c r="O109" s="449">
        <f t="shared" si="61"/>
        <v>403</v>
      </c>
      <c r="P109" s="449">
        <f t="shared" si="62"/>
        <v>33</v>
      </c>
      <c r="Q109" s="449">
        <f t="shared" si="63"/>
        <v>436</v>
      </c>
      <c r="R109" s="450">
        <v>0</v>
      </c>
      <c r="S109" s="450">
        <v>0</v>
      </c>
      <c r="T109" s="449">
        <f t="shared" si="46"/>
        <v>0</v>
      </c>
    </row>
    <row r="110" spans="1:20" ht="63.75" hidden="1" outlineLevel="1">
      <c r="A110" s="447" t="s">
        <v>2605</v>
      </c>
      <c r="B110" s="448" t="s">
        <v>2606</v>
      </c>
      <c r="C110" s="631">
        <v>8</v>
      </c>
      <c r="D110" s="631">
        <v>0</v>
      </c>
      <c r="E110" s="631">
        <v>1</v>
      </c>
      <c r="F110" s="631">
        <v>3</v>
      </c>
      <c r="G110" s="631">
        <v>1</v>
      </c>
      <c r="H110" s="631">
        <v>8</v>
      </c>
      <c r="I110" s="631">
        <v>0</v>
      </c>
      <c r="J110" s="631">
        <v>0</v>
      </c>
      <c r="K110" s="631">
        <v>0</v>
      </c>
      <c r="L110" s="631">
        <v>0</v>
      </c>
      <c r="M110" s="631">
        <v>0</v>
      </c>
      <c r="N110" s="631">
        <v>0</v>
      </c>
      <c r="O110" s="449">
        <f t="shared" ref="O110" si="64">SUM(C110:H110)</f>
        <v>21</v>
      </c>
      <c r="P110" s="449">
        <f t="shared" ref="P110" si="65">SUM(I110:N110)</f>
        <v>0</v>
      </c>
      <c r="Q110" s="449">
        <f t="shared" ref="Q110" si="66">O110+P110</f>
        <v>21</v>
      </c>
      <c r="R110" s="450">
        <v>0</v>
      </c>
      <c r="S110" s="450">
        <v>0</v>
      </c>
      <c r="T110" s="449">
        <f t="shared" si="46"/>
        <v>0</v>
      </c>
    </row>
    <row r="111" spans="1:20" ht="76.5" hidden="1" outlineLevel="1">
      <c r="A111" s="447" t="s">
        <v>2607</v>
      </c>
      <c r="B111" s="448" t="s">
        <v>2608</v>
      </c>
      <c r="C111" s="631">
        <v>359</v>
      </c>
      <c r="D111" s="631">
        <v>28</v>
      </c>
      <c r="E111" s="631">
        <v>41</v>
      </c>
      <c r="F111" s="631">
        <v>32</v>
      </c>
      <c r="G111" s="631">
        <v>15</v>
      </c>
      <c r="H111" s="631">
        <v>359</v>
      </c>
      <c r="I111" s="631">
        <v>48</v>
      </c>
      <c r="J111" s="631">
        <v>10</v>
      </c>
      <c r="K111" s="631">
        <v>3</v>
      </c>
      <c r="L111" s="631">
        <v>12</v>
      </c>
      <c r="M111" s="631">
        <v>1</v>
      </c>
      <c r="N111" s="631">
        <v>58</v>
      </c>
      <c r="O111" s="449">
        <f t="shared" si="61"/>
        <v>834</v>
      </c>
      <c r="P111" s="449">
        <f t="shared" si="62"/>
        <v>132</v>
      </c>
      <c r="Q111" s="449">
        <f t="shared" si="63"/>
        <v>966</v>
      </c>
      <c r="R111" s="450">
        <v>3</v>
      </c>
      <c r="S111" s="450">
        <v>1</v>
      </c>
      <c r="T111" s="449">
        <f t="shared" si="46"/>
        <v>4</v>
      </c>
    </row>
    <row r="112" spans="1:20" ht="51" hidden="1" outlineLevel="1">
      <c r="A112" s="447" t="s">
        <v>2609</v>
      </c>
      <c r="B112" s="448" t="s">
        <v>2610</v>
      </c>
      <c r="C112" s="631">
        <v>289</v>
      </c>
      <c r="D112" s="631">
        <v>15</v>
      </c>
      <c r="E112" s="631">
        <v>21</v>
      </c>
      <c r="F112" s="631">
        <v>46</v>
      </c>
      <c r="G112" s="631">
        <v>11</v>
      </c>
      <c r="H112" s="631">
        <v>340</v>
      </c>
      <c r="I112" s="631">
        <v>170</v>
      </c>
      <c r="J112" s="631">
        <v>5</v>
      </c>
      <c r="K112" s="631">
        <v>12</v>
      </c>
      <c r="L112" s="631">
        <v>26</v>
      </c>
      <c r="M112" s="631">
        <v>6</v>
      </c>
      <c r="N112" s="631">
        <v>135</v>
      </c>
      <c r="O112" s="449">
        <f t="shared" si="61"/>
        <v>722</v>
      </c>
      <c r="P112" s="449">
        <f t="shared" si="62"/>
        <v>354</v>
      </c>
      <c r="Q112" s="449">
        <f t="shared" si="63"/>
        <v>1076</v>
      </c>
      <c r="R112" s="450">
        <v>0</v>
      </c>
      <c r="S112" s="450">
        <v>0</v>
      </c>
      <c r="T112" s="449">
        <f t="shared" si="46"/>
        <v>0</v>
      </c>
    </row>
    <row r="113" spans="1:20" ht="63.75" hidden="1" outlineLevel="1">
      <c r="A113" s="447" t="s">
        <v>2611</v>
      </c>
      <c r="B113" s="448" t="s">
        <v>2612</v>
      </c>
      <c r="C113" s="631">
        <v>120</v>
      </c>
      <c r="D113" s="631">
        <v>9</v>
      </c>
      <c r="E113" s="631">
        <v>17</v>
      </c>
      <c r="F113" s="631">
        <v>25</v>
      </c>
      <c r="G113" s="631">
        <v>6</v>
      </c>
      <c r="H113" s="631">
        <v>145</v>
      </c>
      <c r="I113" s="631">
        <v>44</v>
      </c>
      <c r="J113" s="631">
        <v>4</v>
      </c>
      <c r="K113" s="631">
        <v>5</v>
      </c>
      <c r="L113" s="631">
        <v>4</v>
      </c>
      <c r="M113" s="631">
        <v>5</v>
      </c>
      <c r="N113" s="631">
        <v>25</v>
      </c>
      <c r="O113" s="449">
        <f t="shared" si="61"/>
        <v>322</v>
      </c>
      <c r="P113" s="449">
        <f t="shared" si="62"/>
        <v>87</v>
      </c>
      <c r="Q113" s="449">
        <f t="shared" si="63"/>
        <v>409</v>
      </c>
      <c r="R113" s="450">
        <v>0</v>
      </c>
      <c r="S113" s="450">
        <v>0</v>
      </c>
      <c r="T113" s="449">
        <f t="shared" si="46"/>
        <v>0</v>
      </c>
    </row>
    <row r="114" spans="1:20" ht="63.75" hidden="1" outlineLevel="1">
      <c r="A114" s="447" t="s">
        <v>2613</v>
      </c>
      <c r="B114" s="448" t="s">
        <v>2614</v>
      </c>
      <c r="C114" s="631">
        <v>5</v>
      </c>
      <c r="D114" s="631">
        <v>0</v>
      </c>
      <c r="E114" s="631">
        <v>0</v>
      </c>
      <c r="F114" s="631">
        <v>0</v>
      </c>
      <c r="G114" s="631">
        <v>0</v>
      </c>
      <c r="H114" s="631">
        <v>8</v>
      </c>
      <c r="I114" s="631">
        <v>1</v>
      </c>
      <c r="J114" s="631">
        <v>0</v>
      </c>
      <c r="K114" s="631">
        <v>0</v>
      </c>
      <c r="L114" s="631">
        <v>0</v>
      </c>
      <c r="M114" s="631">
        <v>0</v>
      </c>
      <c r="N114" s="631">
        <v>0</v>
      </c>
      <c r="O114" s="449">
        <f t="shared" si="61"/>
        <v>13</v>
      </c>
      <c r="P114" s="449">
        <f t="shared" si="62"/>
        <v>1</v>
      </c>
      <c r="Q114" s="449">
        <f t="shared" si="63"/>
        <v>14</v>
      </c>
      <c r="R114" s="450">
        <v>0</v>
      </c>
      <c r="S114" s="450">
        <v>0</v>
      </c>
      <c r="T114" s="449">
        <f t="shared" si="46"/>
        <v>0</v>
      </c>
    </row>
    <row r="115" spans="1:20" ht="63.75" hidden="1" outlineLevel="1">
      <c r="A115" s="447" t="s">
        <v>2615</v>
      </c>
      <c r="B115" s="448" t="s">
        <v>2616</v>
      </c>
      <c r="C115" s="631">
        <v>1077</v>
      </c>
      <c r="D115" s="631">
        <v>72</v>
      </c>
      <c r="E115" s="631">
        <v>105</v>
      </c>
      <c r="F115" s="631">
        <v>160</v>
      </c>
      <c r="G115" s="631">
        <v>33</v>
      </c>
      <c r="H115" s="631">
        <v>1159</v>
      </c>
      <c r="I115" s="631">
        <v>209</v>
      </c>
      <c r="J115" s="631">
        <v>14</v>
      </c>
      <c r="K115" s="631">
        <v>21</v>
      </c>
      <c r="L115" s="631">
        <v>38</v>
      </c>
      <c r="M115" s="631">
        <v>6</v>
      </c>
      <c r="N115" s="631">
        <v>164</v>
      </c>
      <c r="O115" s="449">
        <f t="shared" si="61"/>
        <v>2606</v>
      </c>
      <c r="P115" s="449">
        <f t="shared" si="62"/>
        <v>452</v>
      </c>
      <c r="Q115" s="449">
        <f t="shared" si="63"/>
        <v>3058</v>
      </c>
      <c r="R115" s="450">
        <v>9</v>
      </c>
      <c r="S115" s="450">
        <v>0</v>
      </c>
      <c r="T115" s="449">
        <f t="shared" si="46"/>
        <v>9</v>
      </c>
    </row>
    <row r="116" spans="1:20" ht="51" collapsed="1">
      <c r="A116" s="432" t="s">
        <v>2617</v>
      </c>
      <c r="B116" s="60" t="s">
        <v>2618</v>
      </c>
      <c r="C116" s="63">
        <f t="shared" ref="C116:T116" si="67">SUM(C117:C126)</f>
        <v>3014</v>
      </c>
      <c r="D116" s="63">
        <f t="shared" si="67"/>
        <v>187</v>
      </c>
      <c r="E116" s="63">
        <f t="shared" si="67"/>
        <v>322</v>
      </c>
      <c r="F116" s="63">
        <f t="shared" si="67"/>
        <v>464</v>
      </c>
      <c r="G116" s="64">
        <f t="shared" si="67"/>
        <v>129</v>
      </c>
      <c r="H116" s="64">
        <f t="shared" si="67"/>
        <v>2548</v>
      </c>
      <c r="I116" s="63">
        <f t="shared" si="67"/>
        <v>493</v>
      </c>
      <c r="J116" s="63">
        <f t="shared" si="67"/>
        <v>27</v>
      </c>
      <c r="K116" s="63">
        <f t="shared" si="67"/>
        <v>26</v>
      </c>
      <c r="L116" s="63">
        <f t="shared" si="67"/>
        <v>38</v>
      </c>
      <c r="M116" s="64">
        <f t="shared" si="67"/>
        <v>13</v>
      </c>
      <c r="N116" s="64">
        <f t="shared" si="67"/>
        <v>211</v>
      </c>
      <c r="O116" s="89">
        <f t="shared" si="67"/>
        <v>6664</v>
      </c>
      <c r="P116" s="89">
        <f t="shared" si="67"/>
        <v>808</v>
      </c>
      <c r="Q116" s="89">
        <f t="shared" si="67"/>
        <v>7472</v>
      </c>
      <c r="R116" s="50">
        <f t="shared" si="67"/>
        <v>24</v>
      </c>
      <c r="S116" s="50">
        <f t="shared" si="67"/>
        <v>0</v>
      </c>
      <c r="T116" s="89">
        <f t="shared" si="67"/>
        <v>24</v>
      </c>
    </row>
    <row r="117" spans="1:20" ht="76.5" hidden="1" outlineLevel="1">
      <c r="A117" s="447" t="s">
        <v>2619</v>
      </c>
      <c r="B117" s="448" t="s">
        <v>2620</v>
      </c>
      <c r="C117" s="631">
        <v>125</v>
      </c>
      <c r="D117" s="631">
        <v>13</v>
      </c>
      <c r="E117" s="631">
        <v>5</v>
      </c>
      <c r="F117" s="631">
        <v>18</v>
      </c>
      <c r="G117" s="631">
        <v>4</v>
      </c>
      <c r="H117" s="631">
        <v>167</v>
      </c>
      <c r="I117" s="631">
        <v>13</v>
      </c>
      <c r="J117" s="631">
        <v>2</v>
      </c>
      <c r="K117" s="631">
        <v>3</v>
      </c>
      <c r="L117" s="631">
        <v>1</v>
      </c>
      <c r="M117" s="631">
        <v>1</v>
      </c>
      <c r="N117" s="631">
        <v>12</v>
      </c>
      <c r="O117" s="449">
        <f t="shared" ref="O117:O126" si="68">SUM(C117:H117)</f>
        <v>332</v>
      </c>
      <c r="P117" s="449">
        <f t="shared" ref="P117:P126" si="69">SUM(I117:N117)</f>
        <v>32</v>
      </c>
      <c r="Q117" s="449">
        <f t="shared" ref="Q117:Q126" si="70">O117+P117</f>
        <v>364</v>
      </c>
      <c r="R117" s="450">
        <v>2</v>
      </c>
      <c r="S117" s="450">
        <v>0</v>
      </c>
      <c r="T117" s="449">
        <f t="shared" si="46"/>
        <v>2</v>
      </c>
    </row>
    <row r="118" spans="1:20" ht="51" hidden="1" outlineLevel="1">
      <c r="A118" s="447" t="s">
        <v>2621</v>
      </c>
      <c r="B118" s="448" t="s">
        <v>2622</v>
      </c>
      <c r="C118" s="631">
        <v>121</v>
      </c>
      <c r="D118" s="631">
        <v>3</v>
      </c>
      <c r="E118" s="631">
        <v>9</v>
      </c>
      <c r="F118" s="631">
        <v>6</v>
      </c>
      <c r="G118" s="631">
        <v>3</v>
      </c>
      <c r="H118" s="631">
        <v>114</v>
      </c>
      <c r="I118" s="631">
        <v>14</v>
      </c>
      <c r="J118" s="631">
        <v>0</v>
      </c>
      <c r="K118" s="631">
        <v>2</v>
      </c>
      <c r="L118" s="631">
        <v>1</v>
      </c>
      <c r="M118" s="631">
        <v>0</v>
      </c>
      <c r="N118" s="631">
        <v>7</v>
      </c>
      <c r="O118" s="449">
        <f t="shared" si="68"/>
        <v>256</v>
      </c>
      <c r="P118" s="449">
        <f t="shared" si="69"/>
        <v>24</v>
      </c>
      <c r="Q118" s="449">
        <f t="shared" si="70"/>
        <v>280</v>
      </c>
      <c r="R118" s="450">
        <v>6</v>
      </c>
      <c r="S118" s="450">
        <v>0</v>
      </c>
      <c r="T118" s="449">
        <f t="shared" si="46"/>
        <v>6</v>
      </c>
    </row>
    <row r="119" spans="1:20" ht="89.25" hidden="1" outlineLevel="1">
      <c r="A119" s="447" t="s">
        <v>2623</v>
      </c>
      <c r="B119" s="448" t="s">
        <v>2624</v>
      </c>
      <c r="C119" s="631">
        <v>262</v>
      </c>
      <c r="D119" s="631">
        <v>23</v>
      </c>
      <c r="E119" s="631">
        <v>33</v>
      </c>
      <c r="F119" s="631">
        <v>45</v>
      </c>
      <c r="G119" s="631">
        <v>6</v>
      </c>
      <c r="H119" s="631">
        <v>324</v>
      </c>
      <c r="I119" s="631">
        <v>0</v>
      </c>
      <c r="J119" s="631">
        <v>0</v>
      </c>
      <c r="K119" s="631">
        <v>0</v>
      </c>
      <c r="L119" s="631">
        <v>1</v>
      </c>
      <c r="M119" s="631">
        <v>0</v>
      </c>
      <c r="N119" s="631">
        <v>1</v>
      </c>
      <c r="O119" s="449">
        <f t="shared" si="68"/>
        <v>693</v>
      </c>
      <c r="P119" s="449">
        <f t="shared" si="69"/>
        <v>2</v>
      </c>
      <c r="Q119" s="449">
        <f t="shared" si="70"/>
        <v>695</v>
      </c>
      <c r="R119" s="450">
        <v>3</v>
      </c>
      <c r="S119" s="450">
        <v>0</v>
      </c>
      <c r="T119" s="449">
        <f t="shared" si="46"/>
        <v>3</v>
      </c>
    </row>
    <row r="120" spans="1:20" ht="76.5" hidden="1" outlineLevel="1">
      <c r="A120" s="447" t="s">
        <v>2625</v>
      </c>
      <c r="B120" s="448" t="s">
        <v>2626</v>
      </c>
      <c r="C120" s="631">
        <v>394</v>
      </c>
      <c r="D120" s="631">
        <v>19</v>
      </c>
      <c r="E120" s="631">
        <v>48</v>
      </c>
      <c r="F120" s="631">
        <v>72</v>
      </c>
      <c r="G120" s="631">
        <v>21</v>
      </c>
      <c r="H120" s="631">
        <v>315</v>
      </c>
      <c r="I120" s="631">
        <v>86</v>
      </c>
      <c r="J120" s="631">
        <v>2</v>
      </c>
      <c r="K120" s="631">
        <v>11</v>
      </c>
      <c r="L120" s="631">
        <v>7</v>
      </c>
      <c r="M120" s="631">
        <v>2</v>
      </c>
      <c r="N120" s="631">
        <v>43</v>
      </c>
      <c r="O120" s="449">
        <f t="shared" si="68"/>
        <v>869</v>
      </c>
      <c r="P120" s="449">
        <f t="shared" si="69"/>
        <v>151</v>
      </c>
      <c r="Q120" s="449">
        <f t="shared" si="70"/>
        <v>1020</v>
      </c>
      <c r="R120" s="450">
        <v>2</v>
      </c>
      <c r="S120" s="450">
        <v>0</v>
      </c>
      <c r="T120" s="449">
        <f t="shared" si="46"/>
        <v>2</v>
      </c>
    </row>
    <row r="121" spans="1:20" ht="76.5" hidden="1" outlineLevel="1">
      <c r="A121" s="447" t="s">
        <v>2627</v>
      </c>
      <c r="B121" s="448" t="s">
        <v>2628</v>
      </c>
      <c r="C121" s="631">
        <v>315</v>
      </c>
      <c r="D121" s="631">
        <v>32</v>
      </c>
      <c r="E121" s="631">
        <v>38</v>
      </c>
      <c r="F121" s="631">
        <v>46</v>
      </c>
      <c r="G121" s="631">
        <v>16</v>
      </c>
      <c r="H121" s="631">
        <v>307</v>
      </c>
      <c r="I121" s="631">
        <v>11</v>
      </c>
      <c r="J121" s="631">
        <v>1</v>
      </c>
      <c r="K121" s="631">
        <v>0</v>
      </c>
      <c r="L121" s="631">
        <v>0</v>
      </c>
      <c r="M121" s="631">
        <v>1</v>
      </c>
      <c r="N121" s="631">
        <v>9</v>
      </c>
      <c r="O121" s="449">
        <f t="shared" si="68"/>
        <v>754</v>
      </c>
      <c r="P121" s="449">
        <f t="shared" si="69"/>
        <v>22</v>
      </c>
      <c r="Q121" s="449">
        <f t="shared" si="70"/>
        <v>776</v>
      </c>
      <c r="R121" s="450">
        <v>3</v>
      </c>
      <c r="S121" s="450">
        <v>0</v>
      </c>
      <c r="T121" s="449">
        <f t="shared" si="46"/>
        <v>3</v>
      </c>
    </row>
    <row r="122" spans="1:20" ht="76.5" hidden="1" outlineLevel="1">
      <c r="A122" s="447" t="s">
        <v>2629</v>
      </c>
      <c r="B122" s="448" t="s">
        <v>2630</v>
      </c>
      <c r="C122" s="631">
        <v>160</v>
      </c>
      <c r="D122" s="631">
        <v>8</v>
      </c>
      <c r="E122" s="631">
        <v>14</v>
      </c>
      <c r="F122" s="631">
        <v>15</v>
      </c>
      <c r="G122" s="631">
        <v>3</v>
      </c>
      <c r="H122" s="631">
        <v>114</v>
      </c>
      <c r="I122" s="631">
        <v>54</v>
      </c>
      <c r="J122" s="631">
        <v>0</v>
      </c>
      <c r="K122" s="631">
        <v>0</v>
      </c>
      <c r="L122" s="631">
        <v>1</v>
      </c>
      <c r="M122" s="631">
        <v>1</v>
      </c>
      <c r="N122" s="631">
        <v>17</v>
      </c>
      <c r="O122" s="449">
        <f t="shared" si="68"/>
        <v>314</v>
      </c>
      <c r="P122" s="449">
        <f t="shared" si="69"/>
        <v>73</v>
      </c>
      <c r="Q122" s="449">
        <f t="shared" si="70"/>
        <v>387</v>
      </c>
      <c r="R122" s="450">
        <v>1</v>
      </c>
      <c r="S122" s="450">
        <v>0</v>
      </c>
      <c r="T122" s="449">
        <f t="shared" si="46"/>
        <v>1</v>
      </c>
    </row>
    <row r="123" spans="1:20" ht="51" hidden="1" outlineLevel="1">
      <c r="A123" s="447" t="s">
        <v>2631</v>
      </c>
      <c r="B123" s="448" t="s">
        <v>2632</v>
      </c>
      <c r="C123" s="631">
        <v>246</v>
      </c>
      <c r="D123" s="631">
        <v>11</v>
      </c>
      <c r="E123" s="631">
        <v>32</v>
      </c>
      <c r="F123" s="631">
        <v>41</v>
      </c>
      <c r="G123" s="631">
        <v>16</v>
      </c>
      <c r="H123" s="631">
        <v>168</v>
      </c>
      <c r="I123" s="631">
        <v>105</v>
      </c>
      <c r="J123" s="631">
        <v>5</v>
      </c>
      <c r="K123" s="631">
        <v>0</v>
      </c>
      <c r="L123" s="631">
        <v>7</v>
      </c>
      <c r="M123" s="631">
        <v>3</v>
      </c>
      <c r="N123" s="631">
        <v>31</v>
      </c>
      <c r="O123" s="449">
        <f t="shared" si="68"/>
        <v>514</v>
      </c>
      <c r="P123" s="449">
        <f t="shared" si="69"/>
        <v>151</v>
      </c>
      <c r="Q123" s="449">
        <f t="shared" si="70"/>
        <v>665</v>
      </c>
      <c r="R123" s="450">
        <v>0</v>
      </c>
      <c r="S123" s="450">
        <v>0</v>
      </c>
      <c r="T123" s="449">
        <f t="shared" si="46"/>
        <v>0</v>
      </c>
    </row>
    <row r="124" spans="1:20" ht="38.25" hidden="1" outlineLevel="1">
      <c r="A124" s="447" t="s">
        <v>2633</v>
      </c>
      <c r="B124" s="448" t="s">
        <v>2634</v>
      </c>
      <c r="C124" s="631">
        <v>578</v>
      </c>
      <c r="D124" s="631">
        <v>29</v>
      </c>
      <c r="E124" s="631">
        <v>61</v>
      </c>
      <c r="F124" s="631">
        <v>84</v>
      </c>
      <c r="G124" s="631">
        <v>25</v>
      </c>
      <c r="H124" s="631">
        <v>379</v>
      </c>
      <c r="I124" s="631">
        <v>126</v>
      </c>
      <c r="J124" s="631">
        <v>6</v>
      </c>
      <c r="K124" s="631">
        <v>1</v>
      </c>
      <c r="L124" s="631">
        <v>5</v>
      </c>
      <c r="M124" s="631">
        <v>3</v>
      </c>
      <c r="N124" s="631">
        <v>31</v>
      </c>
      <c r="O124" s="449">
        <f t="shared" si="68"/>
        <v>1156</v>
      </c>
      <c r="P124" s="449">
        <f t="shared" si="69"/>
        <v>172</v>
      </c>
      <c r="Q124" s="449">
        <f t="shared" si="70"/>
        <v>1328</v>
      </c>
      <c r="R124" s="450">
        <v>2</v>
      </c>
      <c r="S124" s="450">
        <v>0</v>
      </c>
      <c r="T124" s="449">
        <f t="shared" si="46"/>
        <v>2</v>
      </c>
    </row>
    <row r="125" spans="1:20" ht="76.5" hidden="1" outlineLevel="1">
      <c r="A125" s="447" t="s">
        <v>2635</v>
      </c>
      <c r="B125" s="448" t="s">
        <v>2636</v>
      </c>
      <c r="C125" s="631">
        <v>77</v>
      </c>
      <c r="D125" s="631">
        <v>5</v>
      </c>
      <c r="E125" s="631">
        <v>13</v>
      </c>
      <c r="F125" s="631">
        <v>11</v>
      </c>
      <c r="G125" s="631">
        <v>3</v>
      </c>
      <c r="H125" s="631">
        <v>50</v>
      </c>
      <c r="I125" s="631">
        <v>24</v>
      </c>
      <c r="J125" s="631">
        <v>5</v>
      </c>
      <c r="K125" s="631">
        <v>3</v>
      </c>
      <c r="L125" s="631">
        <v>5</v>
      </c>
      <c r="M125" s="631">
        <v>1</v>
      </c>
      <c r="N125" s="631">
        <v>14</v>
      </c>
      <c r="O125" s="449">
        <f t="shared" si="68"/>
        <v>159</v>
      </c>
      <c r="P125" s="449">
        <f t="shared" si="69"/>
        <v>52</v>
      </c>
      <c r="Q125" s="449">
        <f t="shared" si="70"/>
        <v>211</v>
      </c>
      <c r="R125" s="450">
        <v>0</v>
      </c>
      <c r="S125" s="450">
        <v>0</v>
      </c>
      <c r="T125" s="449">
        <f t="shared" si="46"/>
        <v>0</v>
      </c>
    </row>
    <row r="126" spans="1:20" ht="76.5" hidden="1" outlineLevel="1">
      <c r="A126" s="447" t="s">
        <v>2637</v>
      </c>
      <c r="B126" s="448" t="s">
        <v>2638</v>
      </c>
      <c r="C126" s="631">
        <v>736</v>
      </c>
      <c r="D126" s="631">
        <v>44</v>
      </c>
      <c r="E126" s="631">
        <v>69</v>
      </c>
      <c r="F126" s="631">
        <v>126</v>
      </c>
      <c r="G126" s="631">
        <v>32</v>
      </c>
      <c r="H126" s="631">
        <v>610</v>
      </c>
      <c r="I126" s="631">
        <v>60</v>
      </c>
      <c r="J126" s="631">
        <v>6</v>
      </c>
      <c r="K126" s="631">
        <v>6</v>
      </c>
      <c r="L126" s="631">
        <v>10</v>
      </c>
      <c r="M126" s="631">
        <v>1</v>
      </c>
      <c r="N126" s="631">
        <v>46</v>
      </c>
      <c r="O126" s="449">
        <f t="shared" si="68"/>
        <v>1617</v>
      </c>
      <c r="P126" s="449">
        <f t="shared" si="69"/>
        <v>129</v>
      </c>
      <c r="Q126" s="449">
        <f t="shared" si="70"/>
        <v>1746</v>
      </c>
      <c r="R126" s="450">
        <v>5</v>
      </c>
      <c r="S126" s="450">
        <v>0</v>
      </c>
      <c r="T126" s="449">
        <f t="shared" si="46"/>
        <v>5</v>
      </c>
    </row>
    <row r="127" spans="1:20" ht="25.5" collapsed="1">
      <c r="A127" s="432" t="s">
        <v>2639</v>
      </c>
      <c r="B127" s="60" t="s">
        <v>2640</v>
      </c>
      <c r="C127" s="63">
        <f t="shared" ref="C127:T127" si="71">SUM(C128:C132)</f>
        <v>5742</v>
      </c>
      <c r="D127" s="63">
        <f t="shared" si="71"/>
        <v>112</v>
      </c>
      <c r="E127" s="63">
        <f t="shared" si="71"/>
        <v>173</v>
      </c>
      <c r="F127" s="63">
        <f t="shared" si="71"/>
        <v>237</v>
      </c>
      <c r="G127" s="64">
        <f t="shared" si="71"/>
        <v>73</v>
      </c>
      <c r="H127" s="64">
        <f t="shared" si="71"/>
        <v>2217</v>
      </c>
      <c r="I127" s="63">
        <f t="shared" si="71"/>
        <v>480</v>
      </c>
      <c r="J127" s="63">
        <f t="shared" si="71"/>
        <v>15</v>
      </c>
      <c r="K127" s="63">
        <f t="shared" si="71"/>
        <v>12</v>
      </c>
      <c r="L127" s="63">
        <f t="shared" si="71"/>
        <v>17</v>
      </c>
      <c r="M127" s="64">
        <f t="shared" si="71"/>
        <v>5</v>
      </c>
      <c r="N127" s="64">
        <f t="shared" si="71"/>
        <v>85</v>
      </c>
      <c r="O127" s="89">
        <f t="shared" si="71"/>
        <v>8554</v>
      </c>
      <c r="P127" s="89">
        <f t="shared" si="71"/>
        <v>614</v>
      </c>
      <c r="Q127" s="89">
        <f t="shared" si="71"/>
        <v>9168</v>
      </c>
      <c r="R127" s="50">
        <f t="shared" si="71"/>
        <v>268</v>
      </c>
      <c r="S127" s="50">
        <f t="shared" si="71"/>
        <v>7</v>
      </c>
      <c r="T127" s="89">
        <f t="shared" si="71"/>
        <v>275</v>
      </c>
    </row>
    <row r="128" spans="1:20" ht="51" hidden="1" outlineLevel="1">
      <c r="A128" s="447" t="s">
        <v>2641</v>
      </c>
      <c r="B128" s="448" t="s">
        <v>2642</v>
      </c>
      <c r="C128" s="631">
        <v>2118</v>
      </c>
      <c r="D128" s="631">
        <v>38</v>
      </c>
      <c r="E128" s="631">
        <v>78</v>
      </c>
      <c r="F128" s="631">
        <v>95</v>
      </c>
      <c r="G128" s="631">
        <v>25</v>
      </c>
      <c r="H128" s="631">
        <v>1005</v>
      </c>
      <c r="I128" s="631">
        <v>165</v>
      </c>
      <c r="J128" s="631">
        <v>8</v>
      </c>
      <c r="K128" s="631">
        <v>6</v>
      </c>
      <c r="L128" s="631">
        <v>8</v>
      </c>
      <c r="M128" s="631">
        <v>4</v>
      </c>
      <c r="N128" s="631">
        <v>35</v>
      </c>
      <c r="O128" s="449">
        <f t="shared" ref="O128:O132" si="72">SUM(C128:H128)</f>
        <v>3359</v>
      </c>
      <c r="P128" s="449">
        <f t="shared" ref="P128:P132" si="73">SUM(I128:N128)</f>
        <v>226</v>
      </c>
      <c r="Q128" s="449">
        <f t="shared" ref="Q128:Q132" si="74">O128+P128</f>
        <v>3585</v>
      </c>
      <c r="R128" s="450">
        <v>163</v>
      </c>
      <c r="S128" s="450">
        <v>1</v>
      </c>
      <c r="T128" s="449">
        <f t="shared" si="46"/>
        <v>164</v>
      </c>
    </row>
    <row r="129" spans="1:20" ht="25.5" hidden="1" outlineLevel="1">
      <c r="A129" s="447" t="s">
        <v>2643</v>
      </c>
      <c r="B129" s="448" t="s">
        <v>2644</v>
      </c>
      <c r="C129" s="631">
        <v>1653</v>
      </c>
      <c r="D129" s="631">
        <v>33</v>
      </c>
      <c r="E129" s="631">
        <v>46</v>
      </c>
      <c r="F129" s="631">
        <v>49</v>
      </c>
      <c r="G129" s="631">
        <v>20</v>
      </c>
      <c r="H129" s="631">
        <v>456</v>
      </c>
      <c r="I129" s="631">
        <v>274</v>
      </c>
      <c r="J129" s="631">
        <v>7</v>
      </c>
      <c r="K129" s="631">
        <v>4</v>
      </c>
      <c r="L129" s="631">
        <v>5</v>
      </c>
      <c r="M129" s="631">
        <v>1</v>
      </c>
      <c r="N129" s="631">
        <v>44</v>
      </c>
      <c r="O129" s="449">
        <f t="shared" si="72"/>
        <v>2257</v>
      </c>
      <c r="P129" s="449">
        <f t="shared" si="73"/>
        <v>335</v>
      </c>
      <c r="Q129" s="449">
        <f t="shared" si="74"/>
        <v>2592</v>
      </c>
      <c r="R129" s="450">
        <v>73</v>
      </c>
      <c r="S129" s="450">
        <v>6</v>
      </c>
      <c r="T129" s="449">
        <f t="shared" si="46"/>
        <v>79</v>
      </c>
    </row>
    <row r="130" spans="1:20" ht="51" hidden="1" outlineLevel="1">
      <c r="A130" s="447" t="s">
        <v>2645</v>
      </c>
      <c r="B130" s="448" t="s">
        <v>2646</v>
      </c>
      <c r="C130" s="631">
        <v>1502</v>
      </c>
      <c r="D130" s="631">
        <v>26</v>
      </c>
      <c r="E130" s="631">
        <v>36</v>
      </c>
      <c r="F130" s="631">
        <v>58</v>
      </c>
      <c r="G130" s="631">
        <v>23</v>
      </c>
      <c r="H130" s="631">
        <v>520</v>
      </c>
      <c r="I130" s="631">
        <v>20</v>
      </c>
      <c r="J130" s="631">
        <v>0</v>
      </c>
      <c r="K130" s="631">
        <v>1</v>
      </c>
      <c r="L130" s="631">
        <v>3</v>
      </c>
      <c r="M130" s="631">
        <v>0</v>
      </c>
      <c r="N130" s="631">
        <v>4</v>
      </c>
      <c r="O130" s="449">
        <f t="shared" si="72"/>
        <v>2165</v>
      </c>
      <c r="P130" s="449">
        <f t="shared" si="73"/>
        <v>28</v>
      </c>
      <c r="Q130" s="449">
        <f t="shared" si="74"/>
        <v>2193</v>
      </c>
      <c r="R130" s="450">
        <v>13</v>
      </c>
      <c r="S130" s="450">
        <v>0</v>
      </c>
      <c r="T130" s="449">
        <f t="shared" si="46"/>
        <v>13</v>
      </c>
    </row>
    <row r="131" spans="1:20" ht="25.5" hidden="1" outlineLevel="1">
      <c r="A131" s="447" t="s">
        <v>2647</v>
      </c>
      <c r="B131" s="448" t="s">
        <v>2648</v>
      </c>
      <c r="C131" s="631">
        <v>32</v>
      </c>
      <c r="D131" s="631">
        <v>1</v>
      </c>
      <c r="E131" s="631">
        <v>2</v>
      </c>
      <c r="F131" s="631">
        <v>4</v>
      </c>
      <c r="G131" s="631">
        <v>0</v>
      </c>
      <c r="H131" s="631">
        <v>18</v>
      </c>
      <c r="I131" s="631">
        <v>1</v>
      </c>
      <c r="J131" s="631">
        <v>0</v>
      </c>
      <c r="K131" s="631">
        <v>0</v>
      </c>
      <c r="L131" s="631">
        <v>1</v>
      </c>
      <c r="M131" s="631">
        <v>0</v>
      </c>
      <c r="N131" s="631">
        <v>0</v>
      </c>
      <c r="O131" s="449">
        <f t="shared" si="72"/>
        <v>57</v>
      </c>
      <c r="P131" s="449">
        <f t="shared" si="73"/>
        <v>2</v>
      </c>
      <c r="Q131" s="449">
        <f t="shared" si="74"/>
        <v>59</v>
      </c>
      <c r="R131" s="450">
        <v>2</v>
      </c>
      <c r="S131" s="450">
        <v>0</v>
      </c>
      <c r="T131" s="449">
        <f t="shared" si="46"/>
        <v>2</v>
      </c>
    </row>
    <row r="132" spans="1:20" ht="51" hidden="1" outlineLevel="1">
      <c r="A132" s="447" t="s">
        <v>2649</v>
      </c>
      <c r="B132" s="448" t="s">
        <v>2650</v>
      </c>
      <c r="C132" s="631">
        <v>437</v>
      </c>
      <c r="D132" s="631">
        <v>14</v>
      </c>
      <c r="E132" s="631">
        <v>11</v>
      </c>
      <c r="F132" s="631">
        <v>31</v>
      </c>
      <c r="G132" s="631">
        <v>5</v>
      </c>
      <c r="H132" s="631">
        <v>218</v>
      </c>
      <c r="I132" s="631">
        <v>20</v>
      </c>
      <c r="J132" s="631">
        <v>0</v>
      </c>
      <c r="K132" s="631">
        <v>1</v>
      </c>
      <c r="L132" s="631">
        <v>0</v>
      </c>
      <c r="M132" s="631">
        <v>0</v>
      </c>
      <c r="N132" s="631">
        <v>2</v>
      </c>
      <c r="O132" s="449">
        <f t="shared" si="72"/>
        <v>716</v>
      </c>
      <c r="P132" s="449">
        <f t="shared" si="73"/>
        <v>23</v>
      </c>
      <c r="Q132" s="449">
        <f t="shared" si="74"/>
        <v>739</v>
      </c>
      <c r="R132" s="450">
        <v>17</v>
      </c>
      <c r="S132" s="450">
        <v>0</v>
      </c>
      <c r="T132" s="449">
        <f t="shared" si="46"/>
        <v>17</v>
      </c>
    </row>
    <row r="133" spans="1:20" ht="25.5" collapsed="1">
      <c r="A133" s="432" t="s">
        <v>2651</v>
      </c>
      <c r="B133" s="60" t="s">
        <v>2652</v>
      </c>
      <c r="C133" s="63">
        <f t="shared" ref="C133:T133" si="75">SUM(C134:C141)</f>
        <v>473</v>
      </c>
      <c r="D133" s="63">
        <f t="shared" si="75"/>
        <v>25</v>
      </c>
      <c r="E133" s="63">
        <f t="shared" si="75"/>
        <v>31</v>
      </c>
      <c r="F133" s="63">
        <f t="shared" si="75"/>
        <v>36</v>
      </c>
      <c r="G133" s="64">
        <f t="shared" si="75"/>
        <v>11</v>
      </c>
      <c r="H133" s="64">
        <f t="shared" si="75"/>
        <v>317</v>
      </c>
      <c r="I133" s="63">
        <f t="shared" si="75"/>
        <v>228</v>
      </c>
      <c r="J133" s="63">
        <f t="shared" si="75"/>
        <v>12</v>
      </c>
      <c r="K133" s="63">
        <f t="shared" si="75"/>
        <v>8</v>
      </c>
      <c r="L133" s="63">
        <f t="shared" si="75"/>
        <v>6</v>
      </c>
      <c r="M133" s="64">
        <f t="shared" si="75"/>
        <v>2</v>
      </c>
      <c r="N133" s="64">
        <f t="shared" si="75"/>
        <v>32</v>
      </c>
      <c r="O133" s="89">
        <f t="shared" si="75"/>
        <v>893</v>
      </c>
      <c r="P133" s="89">
        <f t="shared" si="75"/>
        <v>288</v>
      </c>
      <c r="Q133" s="89">
        <f t="shared" si="75"/>
        <v>1181</v>
      </c>
      <c r="R133" s="50">
        <f t="shared" si="75"/>
        <v>9</v>
      </c>
      <c r="S133" s="50">
        <f t="shared" si="75"/>
        <v>0</v>
      </c>
      <c r="T133" s="89">
        <f t="shared" si="75"/>
        <v>9</v>
      </c>
    </row>
    <row r="134" spans="1:20" ht="51" hidden="1" outlineLevel="1">
      <c r="A134" s="447" t="s">
        <v>2653</v>
      </c>
      <c r="B134" s="448" t="s">
        <v>2654</v>
      </c>
      <c r="C134" s="631">
        <v>29</v>
      </c>
      <c r="D134" s="631">
        <v>8</v>
      </c>
      <c r="E134" s="631">
        <v>4</v>
      </c>
      <c r="F134" s="631">
        <v>4</v>
      </c>
      <c r="G134" s="631">
        <v>2</v>
      </c>
      <c r="H134" s="631">
        <v>46</v>
      </c>
      <c r="I134" s="631">
        <v>1</v>
      </c>
      <c r="J134" s="631">
        <v>0</v>
      </c>
      <c r="K134" s="631">
        <v>0</v>
      </c>
      <c r="L134" s="631">
        <v>0</v>
      </c>
      <c r="M134" s="631">
        <v>0</v>
      </c>
      <c r="N134" s="631">
        <v>1</v>
      </c>
      <c r="O134" s="449">
        <f t="shared" ref="O134:O141" si="76">SUM(C134:H134)</f>
        <v>93</v>
      </c>
      <c r="P134" s="449">
        <f t="shared" ref="P134:P141" si="77">SUM(I134:N134)</f>
        <v>2</v>
      </c>
      <c r="Q134" s="449">
        <f t="shared" ref="Q134:Q141" si="78">O134+P134</f>
        <v>95</v>
      </c>
      <c r="R134" s="450">
        <v>2</v>
      </c>
      <c r="S134" s="450">
        <v>0</v>
      </c>
      <c r="T134" s="449">
        <f t="shared" si="46"/>
        <v>2</v>
      </c>
    </row>
    <row r="135" spans="1:20" ht="51" hidden="1" outlineLevel="1">
      <c r="A135" s="447" t="s">
        <v>2655</v>
      </c>
      <c r="B135" s="448" t="s">
        <v>2656</v>
      </c>
      <c r="C135" s="631">
        <v>15</v>
      </c>
      <c r="D135" s="631">
        <v>1</v>
      </c>
      <c r="E135" s="631">
        <v>3</v>
      </c>
      <c r="F135" s="631">
        <v>1</v>
      </c>
      <c r="G135" s="631">
        <v>0</v>
      </c>
      <c r="H135" s="631">
        <v>21</v>
      </c>
      <c r="I135" s="631">
        <v>2</v>
      </c>
      <c r="J135" s="631">
        <v>1</v>
      </c>
      <c r="K135" s="631">
        <v>0</v>
      </c>
      <c r="L135" s="631">
        <v>0</v>
      </c>
      <c r="M135" s="631">
        <v>0</v>
      </c>
      <c r="N135" s="631">
        <v>0</v>
      </c>
      <c r="O135" s="449">
        <f t="shared" si="76"/>
        <v>41</v>
      </c>
      <c r="P135" s="449">
        <f t="shared" si="77"/>
        <v>3</v>
      </c>
      <c r="Q135" s="449">
        <f t="shared" si="78"/>
        <v>44</v>
      </c>
      <c r="R135" s="450">
        <v>0</v>
      </c>
      <c r="S135" s="450">
        <v>0</v>
      </c>
      <c r="T135" s="449">
        <f t="shared" si="46"/>
        <v>0</v>
      </c>
    </row>
    <row r="136" spans="1:20" ht="25.5" hidden="1" outlineLevel="1">
      <c r="A136" s="447" t="s">
        <v>2657</v>
      </c>
      <c r="B136" s="448" t="s">
        <v>2658</v>
      </c>
      <c r="C136" s="631">
        <v>4</v>
      </c>
      <c r="D136" s="631">
        <v>0</v>
      </c>
      <c r="E136" s="631">
        <v>0</v>
      </c>
      <c r="F136" s="631">
        <v>1</v>
      </c>
      <c r="G136" s="631">
        <v>1</v>
      </c>
      <c r="H136" s="631">
        <v>10</v>
      </c>
      <c r="I136" s="631">
        <v>0</v>
      </c>
      <c r="J136" s="631">
        <v>0</v>
      </c>
      <c r="K136" s="631">
        <v>0</v>
      </c>
      <c r="L136" s="631">
        <v>0</v>
      </c>
      <c r="M136" s="631">
        <v>0</v>
      </c>
      <c r="N136" s="631">
        <v>0</v>
      </c>
      <c r="O136" s="449">
        <f t="shared" ref="O136:O138" si="79">SUM(C136:H136)</f>
        <v>16</v>
      </c>
      <c r="P136" s="449">
        <f t="shared" ref="P136:P138" si="80">SUM(I136:N136)</f>
        <v>0</v>
      </c>
      <c r="Q136" s="449">
        <f t="shared" ref="Q136:Q138" si="81">O136+P136</f>
        <v>16</v>
      </c>
      <c r="R136" s="450">
        <v>0</v>
      </c>
      <c r="S136" s="450">
        <v>0</v>
      </c>
      <c r="T136" s="449">
        <f t="shared" si="46"/>
        <v>0</v>
      </c>
    </row>
    <row r="137" spans="1:20" ht="25.5" hidden="1" outlineLevel="1">
      <c r="A137" s="447" t="s">
        <v>2659</v>
      </c>
      <c r="B137" s="448" t="s">
        <v>2660</v>
      </c>
      <c r="C137" s="631">
        <v>11</v>
      </c>
      <c r="D137" s="631">
        <v>1</v>
      </c>
      <c r="E137" s="631">
        <v>2</v>
      </c>
      <c r="F137" s="631">
        <v>0</v>
      </c>
      <c r="G137" s="631">
        <v>0</v>
      </c>
      <c r="H137" s="631">
        <v>6</v>
      </c>
      <c r="I137" s="631">
        <v>2</v>
      </c>
      <c r="J137" s="631">
        <v>0</v>
      </c>
      <c r="K137" s="631">
        <v>0</v>
      </c>
      <c r="L137" s="631">
        <v>0</v>
      </c>
      <c r="M137" s="631">
        <v>0</v>
      </c>
      <c r="N137" s="631">
        <v>0</v>
      </c>
      <c r="O137" s="449">
        <f t="shared" si="79"/>
        <v>20</v>
      </c>
      <c r="P137" s="449">
        <f t="shared" si="80"/>
        <v>2</v>
      </c>
      <c r="Q137" s="449">
        <f t="shared" si="81"/>
        <v>22</v>
      </c>
      <c r="R137" s="450">
        <v>1</v>
      </c>
      <c r="S137" s="450">
        <v>0</v>
      </c>
      <c r="T137" s="449">
        <f t="shared" si="46"/>
        <v>1</v>
      </c>
    </row>
    <row r="138" spans="1:20" ht="25.5" hidden="1" outlineLevel="1">
      <c r="A138" s="447" t="s">
        <v>2661</v>
      </c>
      <c r="B138" s="448" t="s">
        <v>2662</v>
      </c>
      <c r="C138" s="631">
        <v>3</v>
      </c>
      <c r="D138" s="631">
        <v>0</v>
      </c>
      <c r="E138" s="631">
        <v>0</v>
      </c>
      <c r="F138" s="631">
        <v>0</v>
      </c>
      <c r="G138" s="631">
        <v>0</v>
      </c>
      <c r="H138" s="631">
        <v>3</v>
      </c>
      <c r="I138" s="631">
        <v>0</v>
      </c>
      <c r="J138" s="631">
        <v>0</v>
      </c>
      <c r="K138" s="631">
        <v>0</v>
      </c>
      <c r="L138" s="631">
        <v>0</v>
      </c>
      <c r="M138" s="631">
        <v>0</v>
      </c>
      <c r="N138" s="631">
        <v>0</v>
      </c>
      <c r="O138" s="449">
        <f t="shared" si="79"/>
        <v>6</v>
      </c>
      <c r="P138" s="449">
        <f t="shared" si="80"/>
        <v>0</v>
      </c>
      <c r="Q138" s="449">
        <f t="shared" si="81"/>
        <v>6</v>
      </c>
      <c r="R138" s="450">
        <v>0</v>
      </c>
      <c r="S138" s="450">
        <v>0</v>
      </c>
      <c r="T138" s="449">
        <f t="shared" ref="T138:T199" si="82">+S138+R138</f>
        <v>0</v>
      </c>
    </row>
    <row r="139" spans="1:20" ht="25.5" hidden="1" outlineLevel="1">
      <c r="A139" s="447" t="s">
        <v>2663</v>
      </c>
      <c r="B139" s="448" t="s">
        <v>2664</v>
      </c>
      <c r="C139" s="631">
        <v>20</v>
      </c>
      <c r="D139" s="631">
        <v>0</v>
      </c>
      <c r="E139" s="631">
        <v>0</v>
      </c>
      <c r="F139" s="631">
        <v>3</v>
      </c>
      <c r="G139" s="631">
        <v>0</v>
      </c>
      <c r="H139" s="631">
        <v>8</v>
      </c>
      <c r="I139" s="631">
        <v>9</v>
      </c>
      <c r="J139" s="631">
        <v>1</v>
      </c>
      <c r="K139" s="631">
        <v>3</v>
      </c>
      <c r="L139" s="631">
        <v>0</v>
      </c>
      <c r="M139" s="631">
        <v>0</v>
      </c>
      <c r="N139" s="631">
        <v>1</v>
      </c>
      <c r="O139" s="449">
        <f t="shared" si="76"/>
        <v>31</v>
      </c>
      <c r="P139" s="449">
        <f t="shared" si="77"/>
        <v>14</v>
      </c>
      <c r="Q139" s="449">
        <f t="shared" si="78"/>
        <v>45</v>
      </c>
      <c r="R139" s="450">
        <v>0</v>
      </c>
      <c r="S139" s="450">
        <v>0</v>
      </c>
      <c r="T139" s="449">
        <f t="shared" si="82"/>
        <v>0</v>
      </c>
    </row>
    <row r="140" spans="1:20" ht="25.5" hidden="1" outlineLevel="1">
      <c r="A140" s="447" t="s">
        <v>2665</v>
      </c>
      <c r="B140" s="448" t="s">
        <v>2666</v>
      </c>
      <c r="C140" s="631">
        <v>61</v>
      </c>
      <c r="D140" s="631">
        <v>2</v>
      </c>
      <c r="E140" s="631">
        <v>2</v>
      </c>
      <c r="F140" s="631">
        <v>3</v>
      </c>
      <c r="G140" s="631">
        <v>1</v>
      </c>
      <c r="H140" s="631">
        <v>7</v>
      </c>
      <c r="I140" s="631">
        <v>183</v>
      </c>
      <c r="J140" s="631">
        <v>9</v>
      </c>
      <c r="K140" s="631">
        <v>5</v>
      </c>
      <c r="L140" s="631">
        <v>5</v>
      </c>
      <c r="M140" s="631">
        <v>2</v>
      </c>
      <c r="N140" s="631">
        <v>24</v>
      </c>
      <c r="O140" s="449">
        <f t="shared" si="76"/>
        <v>76</v>
      </c>
      <c r="P140" s="449">
        <f t="shared" si="77"/>
        <v>228</v>
      </c>
      <c r="Q140" s="449">
        <f t="shared" si="78"/>
        <v>304</v>
      </c>
      <c r="R140" s="450">
        <v>0</v>
      </c>
      <c r="S140" s="450">
        <v>0</v>
      </c>
      <c r="T140" s="449">
        <f t="shared" si="82"/>
        <v>0</v>
      </c>
    </row>
    <row r="141" spans="1:20" ht="63.75" hidden="1" outlineLevel="1">
      <c r="A141" s="447" t="s">
        <v>2667</v>
      </c>
      <c r="B141" s="448" t="s">
        <v>2668</v>
      </c>
      <c r="C141" s="631">
        <v>330</v>
      </c>
      <c r="D141" s="631">
        <v>13</v>
      </c>
      <c r="E141" s="631">
        <v>20</v>
      </c>
      <c r="F141" s="631">
        <v>24</v>
      </c>
      <c r="G141" s="631">
        <v>7</v>
      </c>
      <c r="H141" s="631">
        <v>216</v>
      </c>
      <c r="I141" s="631">
        <v>31</v>
      </c>
      <c r="J141" s="631">
        <v>1</v>
      </c>
      <c r="K141" s="631">
        <v>0</v>
      </c>
      <c r="L141" s="631">
        <v>1</v>
      </c>
      <c r="M141" s="631">
        <v>0</v>
      </c>
      <c r="N141" s="631">
        <v>6</v>
      </c>
      <c r="O141" s="449">
        <f t="shared" si="76"/>
        <v>610</v>
      </c>
      <c r="P141" s="449">
        <f t="shared" si="77"/>
        <v>39</v>
      </c>
      <c r="Q141" s="449">
        <f t="shared" si="78"/>
        <v>649</v>
      </c>
      <c r="R141" s="450">
        <v>6</v>
      </c>
      <c r="S141" s="450">
        <v>0</v>
      </c>
      <c r="T141" s="449">
        <f t="shared" si="82"/>
        <v>6</v>
      </c>
    </row>
    <row r="142" spans="1:20" ht="77.25" customHeight="1" collapsed="1">
      <c r="A142" s="432" t="s">
        <v>2669</v>
      </c>
      <c r="B142" s="60" t="s">
        <v>2670</v>
      </c>
      <c r="C142" s="63">
        <f t="shared" ref="C142:T142" si="83">SUM(C143:C155)</f>
        <v>7775</v>
      </c>
      <c r="D142" s="63">
        <f t="shared" si="83"/>
        <v>503</v>
      </c>
      <c r="E142" s="63">
        <f t="shared" si="83"/>
        <v>783</v>
      </c>
      <c r="F142" s="63">
        <f t="shared" si="83"/>
        <v>1033</v>
      </c>
      <c r="G142" s="64">
        <f t="shared" si="83"/>
        <v>367</v>
      </c>
      <c r="H142" s="64">
        <f t="shared" si="83"/>
        <v>6584</v>
      </c>
      <c r="I142" s="63">
        <f t="shared" si="83"/>
        <v>985</v>
      </c>
      <c r="J142" s="63">
        <f t="shared" si="83"/>
        <v>53</v>
      </c>
      <c r="K142" s="63">
        <f t="shared" si="83"/>
        <v>91</v>
      </c>
      <c r="L142" s="63">
        <f t="shared" si="83"/>
        <v>107</v>
      </c>
      <c r="M142" s="64">
        <f t="shared" si="83"/>
        <v>32</v>
      </c>
      <c r="N142" s="64">
        <f t="shared" si="83"/>
        <v>374</v>
      </c>
      <c r="O142" s="89">
        <f t="shared" si="83"/>
        <v>17045</v>
      </c>
      <c r="P142" s="89">
        <f t="shared" si="83"/>
        <v>1642</v>
      </c>
      <c r="Q142" s="89">
        <f t="shared" si="83"/>
        <v>18687</v>
      </c>
      <c r="R142" s="50">
        <f t="shared" si="83"/>
        <v>18</v>
      </c>
      <c r="S142" s="50">
        <f t="shared" si="83"/>
        <v>2</v>
      </c>
      <c r="T142" s="89">
        <f t="shared" si="83"/>
        <v>20</v>
      </c>
    </row>
    <row r="143" spans="1:20" ht="76.5" hidden="1" outlineLevel="1">
      <c r="A143" s="447" t="s">
        <v>2671</v>
      </c>
      <c r="B143" s="448" t="s">
        <v>2672</v>
      </c>
      <c r="C143" s="631">
        <v>964</v>
      </c>
      <c r="D143" s="631">
        <v>41</v>
      </c>
      <c r="E143" s="631">
        <v>78</v>
      </c>
      <c r="F143" s="631">
        <v>93</v>
      </c>
      <c r="G143" s="631">
        <v>32</v>
      </c>
      <c r="H143" s="631">
        <v>637</v>
      </c>
      <c r="I143" s="631">
        <v>33</v>
      </c>
      <c r="J143" s="631">
        <v>6</v>
      </c>
      <c r="K143" s="631">
        <v>3</v>
      </c>
      <c r="L143" s="631">
        <v>10</v>
      </c>
      <c r="M143" s="631">
        <v>1</v>
      </c>
      <c r="N143" s="631">
        <v>23</v>
      </c>
      <c r="O143" s="449">
        <f t="shared" ref="O143:O147" si="84">SUM(C143:H143)</f>
        <v>1845</v>
      </c>
      <c r="P143" s="449">
        <f t="shared" ref="P143:P147" si="85">SUM(I143:N143)</f>
        <v>76</v>
      </c>
      <c r="Q143" s="449">
        <f t="shared" ref="Q143:Q147" si="86">O143+P143</f>
        <v>1921</v>
      </c>
      <c r="R143" s="450">
        <v>4</v>
      </c>
      <c r="S143" s="450">
        <v>0</v>
      </c>
      <c r="T143" s="449">
        <f t="shared" si="82"/>
        <v>4</v>
      </c>
    </row>
    <row r="144" spans="1:20" ht="63.75" hidden="1" outlineLevel="1">
      <c r="A144" s="447" t="s">
        <v>2673</v>
      </c>
      <c r="B144" s="448" t="s">
        <v>2674</v>
      </c>
      <c r="C144" s="631">
        <v>429</v>
      </c>
      <c r="D144" s="631">
        <v>35</v>
      </c>
      <c r="E144" s="631">
        <v>50</v>
      </c>
      <c r="F144" s="631">
        <v>70</v>
      </c>
      <c r="G144" s="631">
        <v>22</v>
      </c>
      <c r="H144" s="631">
        <v>385</v>
      </c>
      <c r="I144" s="631">
        <v>15</v>
      </c>
      <c r="J144" s="631">
        <v>0</v>
      </c>
      <c r="K144" s="631">
        <v>5</v>
      </c>
      <c r="L144" s="631">
        <v>4</v>
      </c>
      <c r="M144" s="631">
        <v>1</v>
      </c>
      <c r="N144" s="631">
        <v>12</v>
      </c>
      <c r="O144" s="449">
        <f t="shared" si="84"/>
        <v>991</v>
      </c>
      <c r="P144" s="449">
        <f t="shared" si="85"/>
        <v>37</v>
      </c>
      <c r="Q144" s="449">
        <f t="shared" si="86"/>
        <v>1028</v>
      </c>
      <c r="R144" s="450">
        <v>1</v>
      </c>
      <c r="S144" s="450">
        <v>0</v>
      </c>
      <c r="T144" s="449">
        <f t="shared" si="82"/>
        <v>1</v>
      </c>
    </row>
    <row r="145" spans="1:20" ht="76.5" hidden="1" outlineLevel="1">
      <c r="A145" s="447" t="s">
        <v>2675</v>
      </c>
      <c r="B145" s="448" t="s">
        <v>2676</v>
      </c>
      <c r="C145" s="631">
        <v>559</v>
      </c>
      <c r="D145" s="631">
        <v>43</v>
      </c>
      <c r="E145" s="631">
        <v>52</v>
      </c>
      <c r="F145" s="631">
        <v>125</v>
      </c>
      <c r="G145" s="631">
        <v>35</v>
      </c>
      <c r="H145" s="631">
        <v>664</v>
      </c>
      <c r="I145" s="631">
        <v>31</v>
      </c>
      <c r="J145" s="631">
        <v>7</v>
      </c>
      <c r="K145" s="631">
        <v>9</v>
      </c>
      <c r="L145" s="631">
        <v>7</v>
      </c>
      <c r="M145" s="631">
        <v>11</v>
      </c>
      <c r="N145" s="631">
        <v>39</v>
      </c>
      <c r="O145" s="449">
        <f t="shared" si="84"/>
        <v>1478</v>
      </c>
      <c r="P145" s="449">
        <f t="shared" si="85"/>
        <v>104</v>
      </c>
      <c r="Q145" s="449">
        <f t="shared" si="86"/>
        <v>1582</v>
      </c>
      <c r="R145" s="450">
        <v>0</v>
      </c>
      <c r="S145" s="450">
        <v>0</v>
      </c>
      <c r="T145" s="449">
        <f t="shared" si="82"/>
        <v>0</v>
      </c>
    </row>
    <row r="146" spans="1:20" ht="51" hidden="1" outlineLevel="1">
      <c r="A146" s="447" t="s">
        <v>2677</v>
      </c>
      <c r="B146" s="448" t="s">
        <v>2678</v>
      </c>
      <c r="C146" s="631">
        <v>264</v>
      </c>
      <c r="D146" s="631">
        <v>12</v>
      </c>
      <c r="E146" s="631">
        <v>25</v>
      </c>
      <c r="F146" s="631">
        <v>36</v>
      </c>
      <c r="G146" s="631">
        <v>9</v>
      </c>
      <c r="H146" s="631">
        <v>156</v>
      </c>
      <c r="I146" s="631">
        <v>52</v>
      </c>
      <c r="J146" s="631">
        <v>2</v>
      </c>
      <c r="K146" s="631">
        <v>5</v>
      </c>
      <c r="L146" s="631">
        <v>12</v>
      </c>
      <c r="M146" s="631">
        <v>0</v>
      </c>
      <c r="N146" s="631">
        <v>16</v>
      </c>
      <c r="O146" s="449">
        <f t="shared" si="84"/>
        <v>502</v>
      </c>
      <c r="P146" s="449">
        <f t="shared" si="85"/>
        <v>87</v>
      </c>
      <c r="Q146" s="449">
        <f t="shared" si="86"/>
        <v>589</v>
      </c>
      <c r="R146" s="450">
        <v>0</v>
      </c>
      <c r="S146" s="450">
        <v>0</v>
      </c>
      <c r="T146" s="449">
        <f t="shared" si="82"/>
        <v>0</v>
      </c>
    </row>
    <row r="147" spans="1:20" ht="51" hidden="1" outlineLevel="1">
      <c r="A147" s="447" t="s">
        <v>2679</v>
      </c>
      <c r="B147" s="448" t="s">
        <v>2680</v>
      </c>
      <c r="C147" s="631">
        <v>647</v>
      </c>
      <c r="D147" s="631">
        <v>55</v>
      </c>
      <c r="E147" s="631">
        <v>62</v>
      </c>
      <c r="F147" s="631">
        <v>71</v>
      </c>
      <c r="G147" s="631">
        <v>46</v>
      </c>
      <c r="H147" s="631">
        <v>456</v>
      </c>
      <c r="I147" s="631">
        <v>72</v>
      </c>
      <c r="J147" s="631">
        <v>2</v>
      </c>
      <c r="K147" s="631">
        <v>7</v>
      </c>
      <c r="L147" s="631">
        <v>6</v>
      </c>
      <c r="M147" s="631">
        <v>3</v>
      </c>
      <c r="N147" s="631">
        <v>26</v>
      </c>
      <c r="O147" s="449">
        <f t="shared" si="84"/>
        <v>1337</v>
      </c>
      <c r="P147" s="449">
        <f t="shared" si="85"/>
        <v>116</v>
      </c>
      <c r="Q147" s="449">
        <f t="shared" si="86"/>
        <v>1453</v>
      </c>
      <c r="R147" s="450">
        <v>3</v>
      </c>
      <c r="S147" s="450">
        <v>0</v>
      </c>
      <c r="T147" s="449">
        <f t="shared" si="82"/>
        <v>3</v>
      </c>
    </row>
    <row r="148" spans="1:20" ht="51" hidden="1" outlineLevel="1">
      <c r="A148" s="447" t="s">
        <v>2681</v>
      </c>
      <c r="B148" s="448" t="s">
        <v>2682</v>
      </c>
      <c r="C148" s="631">
        <v>2</v>
      </c>
      <c r="D148" s="631">
        <v>0</v>
      </c>
      <c r="E148" s="631">
        <v>0</v>
      </c>
      <c r="F148" s="631">
        <v>0</v>
      </c>
      <c r="G148" s="631">
        <v>0</v>
      </c>
      <c r="H148" s="631">
        <v>2</v>
      </c>
      <c r="I148" s="631">
        <v>0</v>
      </c>
      <c r="J148" s="631">
        <v>0</v>
      </c>
      <c r="K148" s="631">
        <v>0</v>
      </c>
      <c r="L148" s="631">
        <v>0</v>
      </c>
      <c r="M148" s="631">
        <v>0</v>
      </c>
      <c r="N148" s="631">
        <v>0</v>
      </c>
      <c r="O148" s="449">
        <f t="shared" ref="O148:O155" si="87">SUM(C148:H148)</f>
        <v>4</v>
      </c>
      <c r="P148" s="449">
        <f t="shared" ref="P148:P155" si="88">SUM(I148:N148)</f>
        <v>0</v>
      </c>
      <c r="Q148" s="449">
        <f t="shared" ref="Q148:Q155" si="89">O148+P148</f>
        <v>4</v>
      </c>
      <c r="R148" s="450">
        <v>0</v>
      </c>
      <c r="S148" s="450">
        <v>0</v>
      </c>
      <c r="T148" s="449">
        <f t="shared" si="82"/>
        <v>0</v>
      </c>
    </row>
    <row r="149" spans="1:20" ht="63.75" hidden="1" outlineLevel="1">
      <c r="A149" s="447" t="s">
        <v>2683</v>
      </c>
      <c r="B149" s="448" t="s">
        <v>2684</v>
      </c>
      <c r="C149" s="631">
        <v>8</v>
      </c>
      <c r="D149" s="631">
        <v>0</v>
      </c>
      <c r="E149" s="631">
        <v>0</v>
      </c>
      <c r="F149" s="631">
        <v>0</v>
      </c>
      <c r="G149" s="631">
        <v>0</v>
      </c>
      <c r="H149" s="631">
        <v>7</v>
      </c>
      <c r="I149" s="631">
        <v>2</v>
      </c>
      <c r="J149" s="631">
        <v>0</v>
      </c>
      <c r="K149" s="631">
        <v>0</v>
      </c>
      <c r="L149" s="631">
        <v>0</v>
      </c>
      <c r="M149" s="631">
        <v>0</v>
      </c>
      <c r="N149" s="631">
        <v>1</v>
      </c>
      <c r="O149" s="449">
        <f t="shared" si="87"/>
        <v>15</v>
      </c>
      <c r="P149" s="449">
        <f t="shared" si="88"/>
        <v>3</v>
      </c>
      <c r="Q149" s="449">
        <f t="shared" si="89"/>
        <v>18</v>
      </c>
      <c r="R149" s="450">
        <v>0</v>
      </c>
      <c r="S149" s="450">
        <v>0</v>
      </c>
      <c r="T149" s="449">
        <f t="shared" si="82"/>
        <v>0</v>
      </c>
    </row>
    <row r="150" spans="1:20" ht="63.75" hidden="1" outlineLevel="1">
      <c r="A150" s="447" t="s">
        <v>2685</v>
      </c>
      <c r="B150" s="448" t="s">
        <v>2686</v>
      </c>
      <c r="C150" s="631">
        <v>616</v>
      </c>
      <c r="D150" s="631">
        <v>26</v>
      </c>
      <c r="E150" s="631">
        <v>49</v>
      </c>
      <c r="F150" s="631">
        <v>70</v>
      </c>
      <c r="G150" s="631">
        <v>20</v>
      </c>
      <c r="H150" s="631">
        <v>446</v>
      </c>
      <c r="I150" s="631">
        <v>167</v>
      </c>
      <c r="J150" s="631">
        <v>9</v>
      </c>
      <c r="K150" s="631">
        <v>17</v>
      </c>
      <c r="L150" s="631">
        <v>14</v>
      </c>
      <c r="M150" s="631">
        <v>3</v>
      </c>
      <c r="N150" s="631">
        <v>59</v>
      </c>
      <c r="O150" s="449">
        <f t="shared" si="87"/>
        <v>1227</v>
      </c>
      <c r="P150" s="449">
        <f t="shared" si="88"/>
        <v>269</v>
      </c>
      <c r="Q150" s="449">
        <f t="shared" si="89"/>
        <v>1496</v>
      </c>
      <c r="R150" s="450">
        <v>1</v>
      </c>
      <c r="S150" s="450">
        <v>2</v>
      </c>
      <c r="T150" s="449">
        <f t="shared" si="82"/>
        <v>3</v>
      </c>
    </row>
    <row r="151" spans="1:20" ht="38.25" hidden="1" outlineLevel="1">
      <c r="A151" s="447" t="s">
        <v>2687</v>
      </c>
      <c r="B151" s="448" t="s">
        <v>2688</v>
      </c>
      <c r="C151" s="631">
        <v>95</v>
      </c>
      <c r="D151" s="631">
        <v>8</v>
      </c>
      <c r="E151" s="631">
        <v>11</v>
      </c>
      <c r="F151" s="631">
        <v>16</v>
      </c>
      <c r="G151" s="631">
        <v>6</v>
      </c>
      <c r="H151" s="631">
        <v>105</v>
      </c>
      <c r="I151" s="631">
        <v>13</v>
      </c>
      <c r="J151" s="631">
        <v>1</v>
      </c>
      <c r="K151" s="631">
        <v>2</v>
      </c>
      <c r="L151" s="631">
        <v>2</v>
      </c>
      <c r="M151" s="631">
        <v>0</v>
      </c>
      <c r="N151" s="631">
        <v>8</v>
      </c>
      <c r="O151" s="449">
        <f t="shared" si="87"/>
        <v>241</v>
      </c>
      <c r="P151" s="449">
        <f t="shared" si="88"/>
        <v>26</v>
      </c>
      <c r="Q151" s="449">
        <f t="shared" si="89"/>
        <v>267</v>
      </c>
      <c r="R151" s="450">
        <v>0</v>
      </c>
      <c r="S151" s="450">
        <v>0</v>
      </c>
      <c r="T151" s="449">
        <f t="shared" si="82"/>
        <v>0</v>
      </c>
    </row>
    <row r="152" spans="1:20" ht="51" hidden="1" outlineLevel="1">
      <c r="A152" s="447" t="s">
        <v>2689</v>
      </c>
      <c r="B152" s="448" t="s">
        <v>2690</v>
      </c>
      <c r="C152" s="631">
        <v>105</v>
      </c>
      <c r="D152" s="631">
        <v>8</v>
      </c>
      <c r="E152" s="631">
        <v>12</v>
      </c>
      <c r="F152" s="631">
        <v>18</v>
      </c>
      <c r="G152" s="631">
        <v>3</v>
      </c>
      <c r="H152" s="631">
        <v>94</v>
      </c>
      <c r="I152" s="631">
        <v>7</v>
      </c>
      <c r="J152" s="631">
        <v>0</v>
      </c>
      <c r="K152" s="631">
        <v>1</v>
      </c>
      <c r="L152" s="631">
        <v>0</v>
      </c>
      <c r="M152" s="631">
        <v>0</v>
      </c>
      <c r="N152" s="631">
        <v>3</v>
      </c>
      <c r="O152" s="449">
        <f t="shared" si="87"/>
        <v>240</v>
      </c>
      <c r="P152" s="449">
        <f t="shared" si="88"/>
        <v>11</v>
      </c>
      <c r="Q152" s="449">
        <f t="shared" si="89"/>
        <v>251</v>
      </c>
      <c r="R152" s="450">
        <v>1</v>
      </c>
      <c r="S152" s="450">
        <v>0</v>
      </c>
      <c r="T152" s="449">
        <f t="shared" si="82"/>
        <v>1</v>
      </c>
    </row>
    <row r="153" spans="1:20" ht="51" hidden="1" outlineLevel="1">
      <c r="A153" s="447" t="s">
        <v>2691</v>
      </c>
      <c r="B153" s="448" t="s">
        <v>2692</v>
      </c>
      <c r="C153" s="631">
        <v>86</v>
      </c>
      <c r="D153" s="631">
        <v>6</v>
      </c>
      <c r="E153" s="631">
        <v>12</v>
      </c>
      <c r="F153" s="631">
        <v>11</v>
      </c>
      <c r="G153" s="631">
        <v>4</v>
      </c>
      <c r="H153" s="631">
        <v>98</v>
      </c>
      <c r="I153" s="631">
        <v>0</v>
      </c>
      <c r="J153" s="631">
        <v>0</v>
      </c>
      <c r="K153" s="631">
        <v>0</v>
      </c>
      <c r="L153" s="631">
        <v>0</v>
      </c>
      <c r="M153" s="631">
        <v>0</v>
      </c>
      <c r="N153" s="631">
        <v>1</v>
      </c>
      <c r="O153" s="449">
        <f t="shared" si="87"/>
        <v>217</v>
      </c>
      <c r="P153" s="449">
        <f t="shared" si="88"/>
        <v>1</v>
      </c>
      <c r="Q153" s="449">
        <f t="shared" si="89"/>
        <v>218</v>
      </c>
      <c r="R153" s="450">
        <v>0</v>
      </c>
      <c r="S153" s="450">
        <v>0</v>
      </c>
      <c r="T153" s="449">
        <f t="shared" si="82"/>
        <v>0</v>
      </c>
    </row>
    <row r="154" spans="1:20" ht="25.5" hidden="1" outlineLevel="1">
      <c r="A154" s="447" t="s">
        <v>2693</v>
      </c>
      <c r="B154" s="448" t="s">
        <v>2694</v>
      </c>
      <c r="C154" s="631">
        <v>1544</v>
      </c>
      <c r="D154" s="631">
        <v>47</v>
      </c>
      <c r="E154" s="631">
        <v>109</v>
      </c>
      <c r="F154" s="631">
        <v>143</v>
      </c>
      <c r="G154" s="631">
        <v>35</v>
      </c>
      <c r="H154" s="631">
        <v>705</v>
      </c>
      <c r="I154" s="631">
        <v>151</v>
      </c>
      <c r="J154" s="631">
        <v>2</v>
      </c>
      <c r="K154" s="631">
        <v>8</v>
      </c>
      <c r="L154" s="631">
        <v>12</v>
      </c>
      <c r="M154" s="631">
        <v>2</v>
      </c>
      <c r="N154" s="631">
        <v>49</v>
      </c>
      <c r="O154" s="449">
        <f t="shared" si="87"/>
        <v>2583</v>
      </c>
      <c r="P154" s="449">
        <f t="shared" si="88"/>
        <v>224</v>
      </c>
      <c r="Q154" s="449">
        <f t="shared" si="89"/>
        <v>2807</v>
      </c>
      <c r="R154" s="450">
        <v>1</v>
      </c>
      <c r="S154" s="450">
        <v>0</v>
      </c>
      <c r="T154" s="449">
        <f t="shared" si="82"/>
        <v>1</v>
      </c>
    </row>
    <row r="155" spans="1:20" ht="76.5" hidden="1" outlineLevel="1">
      <c r="A155" s="447" t="s">
        <v>2695</v>
      </c>
      <c r="B155" s="448" t="s">
        <v>2696</v>
      </c>
      <c r="C155" s="631">
        <v>2456</v>
      </c>
      <c r="D155" s="631">
        <v>222</v>
      </c>
      <c r="E155" s="631">
        <v>323</v>
      </c>
      <c r="F155" s="631">
        <v>380</v>
      </c>
      <c r="G155" s="631">
        <v>155</v>
      </c>
      <c r="H155" s="631">
        <v>2829</v>
      </c>
      <c r="I155" s="631">
        <v>442</v>
      </c>
      <c r="J155" s="631">
        <v>24</v>
      </c>
      <c r="K155" s="631">
        <v>34</v>
      </c>
      <c r="L155" s="631">
        <v>40</v>
      </c>
      <c r="M155" s="631">
        <v>11</v>
      </c>
      <c r="N155" s="631">
        <v>137</v>
      </c>
      <c r="O155" s="449">
        <f t="shared" si="87"/>
        <v>6365</v>
      </c>
      <c r="P155" s="449">
        <f t="shared" si="88"/>
        <v>688</v>
      </c>
      <c r="Q155" s="449">
        <f t="shared" si="89"/>
        <v>7053</v>
      </c>
      <c r="R155" s="450">
        <v>7</v>
      </c>
      <c r="S155" s="450">
        <v>0</v>
      </c>
      <c r="T155" s="449">
        <f t="shared" si="82"/>
        <v>7</v>
      </c>
    </row>
    <row r="156" spans="1:20" ht="51" collapsed="1">
      <c r="A156" s="432" t="s">
        <v>2697</v>
      </c>
      <c r="B156" s="60" t="s">
        <v>2698</v>
      </c>
      <c r="C156" s="63">
        <f t="shared" ref="C156:T156" si="90">SUM(C157:C165)</f>
        <v>649</v>
      </c>
      <c r="D156" s="63">
        <f t="shared" si="90"/>
        <v>35</v>
      </c>
      <c r="E156" s="63">
        <f t="shared" si="90"/>
        <v>43</v>
      </c>
      <c r="F156" s="63">
        <f t="shared" si="90"/>
        <v>62</v>
      </c>
      <c r="G156" s="64">
        <f t="shared" si="90"/>
        <v>23</v>
      </c>
      <c r="H156" s="64">
        <f t="shared" si="90"/>
        <v>233</v>
      </c>
      <c r="I156" s="63">
        <f t="shared" si="90"/>
        <v>227</v>
      </c>
      <c r="J156" s="63">
        <f t="shared" si="90"/>
        <v>17</v>
      </c>
      <c r="K156" s="63">
        <f t="shared" si="90"/>
        <v>8</v>
      </c>
      <c r="L156" s="63">
        <f t="shared" si="90"/>
        <v>12</v>
      </c>
      <c r="M156" s="64">
        <f t="shared" si="90"/>
        <v>2</v>
      </c>
      <c r="N156" s="64">
        <f t="shared" si="90"/>
        <v>26</v>
      </c>
      <c r="O156" s="89">
        <f t="shared" si="90"/>
        <v>1045</v>
      </c>
      <c r="P156" s="89">
        <f t="shared" si="90"/>
        <v>292</v>
      </c>
      <c r="Q156" s="89">
        <f t="shared" si="90"/>
        <v>1337</v>
      </c>
      <c r="R156" s="50">
        <f t="shared" si="90"/>
        <v>3</v>
      </c>
      <c r="S156" s="50">
        <f t="shared" si="90"/>
        <v>0</v>
      </c>
      <c r="T156" s="89">
        <f t="shared" si="90"/>
        <v>3</v>
      </c>
    </row>
    <row r="157" spans="1:20" ht="51" hidden="1" outlineLevel="1">
      <c r="A157" s="447" t="s">
        <v>2699</v>
      </c>
      <c r="B157" s="448" t="s">
        <v>2700</v>
      </c>
      <c r="C157" s="631">
        <v>150</v>
      </c>
      <c r="D157" s="631">
        <v>11</v>
      </c>
      <c r="E157" s="631">
        <v>13</v>
      </c>
      <c r="F157" s="631">
        <v>24</v>
      </c>
      <c r="G157" s="631">
        <v>3</v>
      </c>
      <c r="H157" s="631">
        <v>90</v>
      </c>
      <c r="I157" s="631">
        <v>46</v>
      </c>
      <c r="J157" s="631">
        <v>2</v>
      </c>
      <c r="K157" s="631">
        <v>4</v>
      </c>
      <c r="L157" s="631">
        <v>2</v>
      </c>
      <c r="M157" s="631">
        <v>0</v>
      </c>
      <c r="N157" s="631">
        <v>5</v>
      </c>
      <c r="O157" s="449">
        <f t="shared" ref="O157:O165" si="91">SUM(C157:H157)</f>
        <v>291</v>
      </c>
      <c r="P157" s="449">
        <f t="shared" ref="P157:P165" si="92">SUM(I157:N157)</f>
        <v>59</v>
      </c>
      <c r="Q157" s="449">
        <f t="shared" ref="Q157:Q165" si="93">O157+P157</f>
        <v>350</v>
      </c>
      <c r="R157" s="450">
        <v>2</v>
      </c>
      <c r="S157" s="450">
        <v>0</v>
      </c>
      <c r="T157" s="449">
        <f t="shared" si="82"/>
        <v>2</v>
      </c>
    </row>
    <row r="158" spans="1:20" ht="51" hidden="1" outlineLevel="1">
      <c r="A158" s="447" t="s">
        <v>2701</v>
      </c>
      <c r="B158" s="448" t="s">
        <v>2702</v>
      </c>
      <c r="C158" s="631">
        <v>224</v>
      </c>
      <c r="D158" s="631">
        <v>12</v>
      </c>
      <c r="E158" s="631">
        <v>10</v>
      </c>
      <c r="F158" s="631">
        <v>18</v>
      </c>
      <c r="G158" s="631">
        <v>11</v>
      </c>
      <c r="H158" s="631">
        <v>30</v>
      </c>
      <c r="I158" s="631">
        <v>84</v>
      </c>
      <c r="J158" s="631">
        <v>4</v>
      </c>
      <c r="K158" s="631">
        <v>1</v>
      </c>
      <c r="L158" s="631">
        <v>6</v>
      </c>
      <c r="M158" s="631">
        <v>1</v>
      </c>
      <c r="N158" s="631">
        <v>12</v>
      </c>
      <c r="O158" s="449">
        <f t="shared" si="91"/>
        <v>305</v>
      </c>
      <c r="P158" s="449">
        <f t="shared" si="92"/>
        <v>108</v>
      </c>
      <c r="Q158" s="449">
        <f t="shared" si="93"/>
        <v>413</v>
      </c>
      <c r="R158" s="450">
        <v>1</v>
      </c>
      <c r="S158" s="450">
        <v>0</v>
      </c>
      <c r="T158" s="449">
        <f t="shared" si="82"/>
        <v>1</v>
      </c>
    </row>
    <row r="159" spans="1:20" ht="51" hidden="1" outlineLevel="1">
      <c r="A159" s="447" t="s">
        <v>2703</v>
      </c>
      <c r="B159" s="448" t="s">
        <v>2704</v>
      </c>
      <c r="C159" s="631">
        <v>53</v>
      </c>
      <c r="D159" s="631">
        <v>2</v>
      </c>
      <c r="E159" s="631">
        <v>5</v>
      </c>
      <c r="F159" s="631">
        <v>5</v>
      </c>
      <c r="G159" s="631">
        <v>2</v>
      </c>
      <c r="H159" s="631">
        <v>33</v>
      </c>
      <c r="I159" s="631">
        <v>7</v>
      </c>
      <c r="J159" s="631">
        <v>0</v>
      </c>
      <c r="K159" s="631">
        <v>0</v>
      </c>
      <c r="L159" s="631">
        <v>0</v>
      </c>
      <c r="M159" s="631">
        <v>0</v>
      </c>
      <c r="N159" s="631">
        <v>2</v>
      </c>
      <c r="O159" s="449">
        <f t="shared" si="91"/>
        <v>100</v>
      </c>
      <c r="P159" s="449">
        <f t="shared" si="92"/>
        <v>9</v>
      </c>
      <c r="Q159" s="449">
        <f t="shared" si="93"/>
        <v>109</v>
      </c>
      <c r="R159" s="450">
        <v>0</v>
      </c>
      <c r="S159" s="450">
        <v>0</v>
      </c>
      <c r="T159" s="449">
        <f t="shared" si="82"/>
        <v>0</v>
      </c>
    </row>
    <row r="160" spans="1:20" ht="51" hidden="1" outlineLevel="1">
      <c r="A160" s="447" t="s">
        <v>2705</v>
      </c>
      <c r="B160" s="448" t="s">
        <v>2706</v>
      </c>
      <c r="C160" s="631">
        <v>8</v>
      </c>
      <c r="D160" s="631">
        <v>1</v>
      </c>
      <c r="E160" s="631">
        <v>0</v>
      </c>
      <c r="F160" s="631">
        <v>2</v>
      </c>
      <c r="G160" s="631">
        <v>2</v>
      </c>
      <c r="H160" s="631">
        <v>15</v>
      </c>
      <c r="I160" s="631">
        <v>5</v>
      </c>
      <c r="J160" s="631">
        <v>1</v>
      </c>
      <c r="K160" s="631">
        <v>0</v>
      </c>
      <c r="L160" s="631">
        <v>0</v>
      </c>
      <c r="M160" s="631">
        <v>0</v>
      </c>
      <c r="N160" s="631">
        <v>1</v>
      </c>
      <c r="O160" s="449">
        <f t="shared" si="91"/>
        <v>28</v>
      </c>
      <c r="P160" s="449">
        <f t="shared" si="92"/>
        <v>7</v>
      </c>
      <c r="Q160" s="449">
        <f t="shared" si="93"/>
        <v>35</v>
      </c>
      <c r="R160" s="450">
        <v>0</v>
      </c>
      <c r="S160" s="450">
        <v>0</v>
      </c>
      <c r="T160" s="449">
        <f t="shared" si="82"/>
        <v>0</v>
      </c>
    </row>
    <row r="161" spans="1:20" ht="63.75" hidden="1" outlineLevel="1">
      <c r="A161" s="447" t="s">
        <v>2707</v>
      </c>
      <c r="B161" s="448" t="s">
        <v>2708</v>
      </c>
      <c r="C161" s="631">
        <v>33</v>
      </c>
      <c r="D161" s="631">
        <v>4</v>
      </c>
      <c r="E161" s="631">
        <v>4</v>
      </c>
      <c r="F161" s="631">
        <v>0</v>
      </c>
      <c r="G161" s="631">
        <v>0</v>
      </c>
      <c r="H161" s="631">
        <v>11</v>
      </c>
      <c r="I161" s="631">
        <v>14</v>
      </c>
      <c r="J161" s="631">
        <v>1</v>
      </c>
      <c r="K161" s="631">
        <v>2</v>
      </c>
      <c r="L161" s="631">
        <v>0</v>
      </c>
      <c r="M161" s="631">
        <v>0</v>
      </c>
      <c r="N161" s="631">
        <v>0</v>
      </c>
      <c r="O161" s="449">
        <f t="shared" si="91"/>
        <v>52</v>
      </c>
      <c r="P161" s="449">
        <f t="shared" si="92"/>
        <v>17</v>
      </c>
      <c r="Q161" s="449">
        <f t="shared" si="93"/>
        <v>69</v>
      </c>
      <c r="R161" s="450">
        <v>0</v>
      </c>
      <c r="S161" s="450">
        <v>0</v>
      </c>
      <c r="T161" s="449">
        <f t="shared" si="82"/>
        <v>0</v>
      </c>
    </row>
    <row r="162" spans="1:20" ht="25.5" hidden="1" outlineLevel="1">
      <c r="A162" s="447" t="s">
        <v>2709</v>
      </c>
      <c r="B162" s="448" t="s">
        <v>2710</v>
      </c>
      <c r="C162" s="631">
        <v>19</v>
      </c>
      <c r="D162" s="631">
        <v>0</v>
      </c>
      <c r="E162" s="631">
        <v>0</v>
      </c>
      <c r="F162" s="631">
        <v>0</v>
      </c>
      <c r="G162" s="631">
        <v>0</v>
      </c>
      <c r="H162" s="631">
        <v>1</v>
      </c>
      <c r="I162" s="631">
        <v>0</v>
      </c>
      <c r="J162" s="631">
        <v>0</v>
      </c>
      <c r="K162" s="631">
        <v>0</v>
      </c>
      <c r="L162" s="631">
        <v>0</v>
      </c>
      <c r="M162" s="631">
        <v>0</v>
      </c>
      <c r="N162" s="631">
        <v>0</v>
      </c>
      <c r="O162" s="449">
        <f t="shared" ref="O162" si="94">SUM(C162:H162)</f>
        <v>20</v>
      </c>
      <c r="P162" s="449">
        <f t="shared" ref="P162" si="95">SUM(I162:N162)</f>
        <v>0</v>
      </c>
      <c r="Q162" s="449">
        <f t="shared" ref="Q162" si="96">O162+P162</f>
        <v>20</v>
      </c>
      <c r="R162" s="450">
        <v>0</v>
      </c>
      <c r="S162" s="450">
        <v>0</v>
      </c>
      <c r="T162" s="449">
        <f t="shared" si="82"/>
        <v>0</v>
      </c>
    </row>
    <row r="163" spans="1:20" ht="25.5" hidden="1" outlineLevel="1">
      <c r="A163" s="447" t="s">
        <v>2711</v>
      </c>
      <c r="B163" s="448" t="s">
        <v>2712</v>
      </c>
      <c r="C163" s="631">
        <v>6</v>
      </c>
      <c r="D163" s="631">
        <v>1</v>
      </c>
      <c r="E163" s="631">
        <v>0</v>
      </c>
      <c r="F163" s="631">
        <v>0</v>
      </c>
      <c r="G163" s="631">
        <v>0</v>
      </c>
      <c r="H163" s="631">
        <v>2</v>
      </c>
      <c r="I163" s="631">
        <v>4</v>
      </c>
      <c r="J163" s="631">
        <v>0</v>
      </c>
      <c r="K163" s="631">
        <v>0</v>
      </c>
      <c r="L163" s="631">
        <v>1</v>
      </c>
      <c r="M163" s="631">
        <v>0</v>
      </c>
      <c r="N163" s="631">
        <v>1</v>
      </c>
      <c r="O163" s="449">
        <f t="shared" si="91"/>
        <v>9</v>
      </c>
      <c r="P163" s="449">
        <f t="shared" si="92"/>
        <v>6</v>
      </c>
      <c r="Q163" s="449">
        <f t="shared" si="93"/>
        <v>15</v>
      </c>
      <c r="R163" s="450">
        <v>0</v>
      </c>
      <c r="S163" s="450">
        <v>0</v>
      </c>
      <c r="T163" s="449">
        <f t="shared" si="82"/>
        <v>0</v>
      </c>
    </row>
    <row r="164" spans="1:20" ht="51" hidden="1" outlineLevel="1">
      <c r="A164" s="447" t="s">
        <v>2713</v>
      </c>
      <c r="B164" s="448" t="s">
        <v>2714</v>
      </c>
      <c r="C164" s="631">
        <v>58</v>
      </c>
      <c r="D164" s="631">
        <v>1</v>
      </c>
      <c r="E164" s="631">
        <v>2</v>
      </c>
      <c r="F164" s="631">
        <v>3</v>
      </c>
      <c r="G164" s="631">
        <v>1</v>
      </c>
      <c r="H164" s="631">
        <v>20</v>
      </c>
      <c r="I164" s="631">
        <v>28</v>
      </c>
      <c r="J164" s="631">
        <v>0</v>
      </c>
      <c r="K164" s="631">
        <v>0</v>
      </c>
      <c r="L164" s="631">
        <v>1</v>
      </c>
      <c r="M164" s="631">
        <v>1</v>
      </c>
      <c r="N164" s="631">
        <v>2</v>
      </c>
      <c r="O164" s="449">
        <f t="shared" si="91"/>
        <v>85</v>
      </c>
      <c r="P164" s="449">
        <f t="shared" si="92"/>
        <v>32</v>
      </c>
      <c r="Q164" s="449">
        <f t="shared" si="93"/>
        <v>117</v>
      </c>
      <c r="R164" s="450">
        <v>0</v>
      </c>
      <c r="S164" s="450">
        <v>0</v>
      </c>
      <c r="T164" s="449">
        <f t="shared" si="82"/>
        <v>0</v>
      </c>
    </row>
    <row r="165" spans="1:20" ht="76.5" hidden="1" outlineLevel="1">
      <c r="A165" s="447" t="s">
        <v>2715</v>
      </c>
      <c r="B165" s="448" t="s">
        <v>2716</v>
      </c>
      <c r="C165" s="631">
        <v>98</v>
      </c>
      <c r="D165" s="631">
        <v>3</v>
      </c>
      <c r="E165" s="631">
        <v>9</v>
      </c>
      <c r="F165" s="631">
        <v>10</v>
      </c>
      <c r="G165" s="631">
        <v>4</v>
      </c>
      <c r="H165" s="631">
        <v>31</v>
      </c>
      <c r="I165" s="631">
        <v>39</v>
      </c>
      <c r="J165" s="631">
        <v>9</v>
      </c>
      <c r="K165" s="631">
        <v>1</v>
      </c>
      <c r="L165" s="631">
        <v>2</v>
      </c>
      <c r="M165" s="631">
        <v>0</v>
      </c>
      <c r="N165" s="631">
        <v>3</v>
      </c>
      <c r="O165" s="449">
        <f t="shared" si="91"/>
        <v>155</v>
      </c>
      <c r="P165" s="449">
        <f t="shared" si="92"/>
        <v>54</v>
      </c>
      <c r="Q165" s="449">
        <f t="shared" si="93"/>
        <v>209</v>
      </c>
      <c r="R165" s="450">
        <v>0</v>
      </c>
      <c r="S165" s="450">
        <v>0</v>
      </c>
      <c r="T165" s="449">
        <f t="shared" si="82"/>
        <v>0</v>
      </c>
    </row>
    <row r="166" spans="1:20" ht="56.25" customHeight="1" collapsed="1">
      <c r="A166" s="432" t="s">
        <v>2717</v>
      </c>
      <c r="B166" s="60" t="s">
        <v>2718</v>
      </c>
      <c r="C166" s="63">
        <f t="shared" ref="C166:T166" si="97">SUM(C167:C170)</f>
        <v>144</v>
      </c>
      <c r="D166" s="63">
        <f t="shared" si="97"/>
        <v>8</v>
      </c>
      <c r="E166" s="63">
        <f t="shared" si="97"/>
        <v>13</v>
      </c>
      <c r="F166" s="63">
        <f t="shared" si="97"/>
        <v>12</v>
      </c>
      <c r="G166" s="64">
        <f t="shared" si="97"/>
        <v>6</v>
      </c>
      <c r="H166" s="64">
        <f t="shared" si="97"/>
        <v>116</v>
      </c>
      <c r="I166" s="63">
        <f t="shared" si="97"/>
        <v>12</v>
      </c>
      <c r="J166" s="63">
        <f t="shared" si="97"/>
        <v>0</v>
      </c>
      <c r="K166" s="63">
        <f t="shared" si="97"/>
        <v>1</v>
      </c>
      <c r="L166" s="63">
        <f t="shared" si="97"/>
        <v>1</v>
      </c>
      <c r="M166" s="64">
        <f t="shared" si="97"/>
        <v>1</v>
      </c>
      <c r="N166" s="64">
        <f t="shared" si="97"/>
        <v>3</v>
      </c>
      <c r="O166" s="89">
        <f t="shared" si="97"/>
        <v>299</v>
      </c>
      <c r="P166" s="89">
        <f t="shared" si="97"/>
        <v>18</v>
      </c>
      <c r="Q166" s="89">
        <f t="shared" si="97"/>
        <v>317</v>
      </c>
      <c r="R166" s="50">
        <f t="shared" si="97"/>
        <v>5</v>
      </c>
      <c r="S166" s="50">
        <f t="shared" si="97"/>
        <v>0</v>
      </c>
      <c r="T166" s="89">
        <f t="shared" si="97"/>
        <v>5</v>
      </c>
    </row>
    <row r="167" spans="1:20" ht="25.5" hidden="1" outlineLevel="1">
      <c r="A167" s="447" t="s">
        <v>2719</v>
      </c>
      <c r="B167" s="448" t="s">
        <v>2720</v>
      </c>
      <c r="C167" s="631">
        <v>33</v>
      </c>
      <c r="D167" s="631">
        <v>0</v>
      </c>
      <c r="E167" s="631">
        <v>0</v>
      </c>
      <c r="F167" s="631">
        <v>5</v>
      </c>
      <c r="G167" s="631">
        <v>1</v>
      </c>
      <c r="H167" s="631">
        <v>22</v>
      </c>
      <c r="I167" s="631">
        <v>2</v>
      </c>
      <c r="J167" s="631">
        <v>0</v>
      </c>
      <c r="K167" s="631">
        <v>0</v>
      </c>
      <c r="L167" s="631">
        <v>0</v>
      </c>
      <c r="M167" s="631">
        <v>1</v>
      </c>
      <c r="N167" s="631">
        <v>2</v>
      </c>
      <c r="O167" s="449">
        <f t="shared" ref="O167:O170" si="98">SUM(C167:H167)</f>
        <v>61</v>
      </c>
      <c r="P167" s="449">
        <f t="shared" ref="P167:P170" si="99">SUM(I167:N167)</f>
        <v>5</v>
      </c>
      <c r="Q167" s="449">
        <f t="shared" ref="Q167:Q170" si="100">O167+P167</f>
        <v>66</v>
      </c>
      <c r="R167" s="450">
        <v>1</v>
      </c>
      <c r="S167" s="450">
        <v>0</v>
      </c>
      <c r="T167" s="449">
        <f t="shared" si="82"/>
        <v>1</v>
      </c>
    </row>
    <row r="168" spans="1:20" ht="25.5" hidden="1" outlineLevel="1">
      <c r="A168" s="447" t="s">
        <v>2721</v>
      </c>
      <c r="B168" s="448" t="s">
        <v>2722</v>
      </c>
      <c r="C168" s="631">
        <v>73</v>
      </c>
      <c r="D168" s="631">
        <v>5</v>
      </c>
      <c r="E168" s="631">
        <v>12</v>
      </c>
      <c r="F168" s="631">
        <v>4</v>
      </c>
      <c r="G168" s="631">
        <v>5</v>
      </c>
      <c r="H168" s="631">
        <v>80</v>
      </c>
      <c r="I168" s="631">
        <v>5</v>
      </c>
      <c r="J168" s="631">
        <v>0</v>
      </c>
      <c r="K168" s="631">
        <v>1</v>
      </c>
      <c r="L168" s="631">
        <v>1</v>
      </c>
      <c r="M168" s="631">
        <v>0</v>
      </c>
      <c r="N168" s="631">
        <v>0</v>
      </c>
      <c r="O168" s="449">
        <f t="shared" si="98"/>
        <v>179</v>
      </c>
      <c r="P168" s="449">
        <f t="shared" si="99"/>
        <v>7</v>
      </c>
      <c r="Q168" s="449">
        <f t="shared" si="100"/>
        <v>186</v>
      </c>
      <c r="R168" s="450">
        <v>3</v>
      </c>
      <c r="S168" s="450">
        <v>0</v>
      </c>
      <c r="T168" s="449">
        <f t="shared" si="82"/>
        <v>3</v>
      </c>
    </row>
    <row r="169" spans="1:20" ht="25.5" hidden="1" outlineLevel="1">
      <c r="A169" s="447" t="s">
        <v>2723</v>
      </c>
      <c r="B169" s="448" t="s">
        <v>2724</v>
      </c>
      <c r="C169" s="631">
        <v>4</v>
      </c>
      <c r="D169" s="631">
        <v>0</v>
      </c>
      <c r="E169" s="631">
        <v>0</v>
      </c>
      <c r="F169" s="631">
        <v>0</v>
      </c>
      <c r="G169" s="631">
        <v>0</v>
      </c>
      <c r="H169" s="631">
        <v>0</v>
      </c>
      <c r="I169" s="631">
        <v>1</v>
      </c>
      <c r="J169" s="631">
        <v>0</v>
      </c>
      <c r="K169" s="631">
        <v>0</v>
      </c>
      <c r="L169" s="631">
        <v>0</v>
      </c>
      <c r="M169" s="631">
        <v>0</v>
      </c>
      <c r="N169" s="631">
        <v>0</v>
      </c>
      <c r="O169" s="449">
        <f t="shared" si="98"/>
        <v>4</v>
      </c>
      <c r="P169" s="449">
        <f t="shared" si="99"/>
        <v>1</v>
      </c>
      <c r="Q169" s="449">
        <f t="shared" si="100"/>
        <v>5</v>
      </c>
      <c r="R169" s="450">
        <v>1</v>
      </c>
      <c r="S169" s="450">
        <v>0</v>
      </c>
      <c r="T169" s="449">
        <f t="shared" si="82"/>
        <v>1</v>
      </c>
    </row>
    <row r="170" spans="1:20" ht="63.75" hidden="1" outlineLevel="1">
      <c r="A170" s="447" t="s">
        <v>2725</v>
      </c>
      <c r="B170" s="448" t="s">
        <v>2726</v>
      </c>
      <c r="C170" s="631">
        <v>34</v>
      </c>
      <c r="D170" s="631">
        <v>3</v>
      </c>
      <c r="E170" s="631">
        <v>1</v>
      </c>
      <c r="F170" s="631">
        <v>3</v>
      </c>
      <c r="G170" s="631">
        <v>0</v>
      </c>
      <c r="H170" s="631">
        <v>14</v>
      </c>
      <c r="I170" s="631">
        <v>4</v>
      </c>
      <c r="J170" s="631">
        <v>0</v>
      </c>
      <c r="K170" s="631">
        <v>0</v>
      </c>
      <c r="L170" s="631">
        <v>0</v>
      </c>
      <c r="M170" s="631">
        <v>0</v>
      </c>
      <c r="N170" s="631">
        <v>1</v>
      </c>
      <c r="O170" s="449">
        <f t="shared" si="98"/>
        <v>55</v>
      </c>
      <c r="P170" s="449">
        <f t="shared" si="99"/>
        <v>5</v>
      </c>
      <c r="Q170" s="449">
        <f t="shared" si="100"/>
        <v>60</v>
      </c>
      <c r="R170" s="450">
        <v>0</v>
      </c>
      <c r="S170" s="450">
        <v>0</v>
      </c>
      <c r="T170" s="449">
        <f t="shared" si="82"/>
        <v>0</v>
      </c>
    </row>
    <row r="171" spans="1:20" ht="81" customHeight="1" collapsed="1">
      <c r="A171" s="432" t="s">
        <v>2727</v>
      </c>
      <c r="B171" s="60" t="s">
        <v>2728</v>
      </c>
      <c r="C171" s="63">
        <f t="shared" ref="C171:T171" si="101">SUM(C172:C180)</f>
        <v>442</v>
      </c>
      <c r="D171" s="63">
        <f t="shared" si="101"/>
        <v>13</v>
      </c>
      <c r="E171" s="63">
        <f t="shared" si="101"/>
        <v>33</v>
      </c>
      <c r="F171" s="63">
        <f t="shared" si="101"/>
        <v>31</v>
      </c>
      <c r="G171" s="64">
        <f t="shared" si="101"/>
        <v>8</v>
      </c>
      <c r="H171" s="64">
        <f t="shared" si="101"/>
        <v>153</v>
      </c>
      <c r="I171" s="63">
        <f t="shared" si="101"/>
        <v>370</v>
      </c>
      <c r="J171" s="63">
        <f t="shared" si="101"/>
        <v>19</v>
      </c>
      <c r="K171" s="63">
        <f t="shared" si="101"/>
        <v>20</v>
      </c>
      <c r="L171" s="63">
        <f t="shared" si="101"/>
        <v>18</v>
      </c>
      <c r="M171" s="64">
        <f t="shared" si="101"/>
        <v>9</v>
      </c>
      <c r="N171" s="64">
        <f t="shared" si="101"/>
        <v>77</v>
      </c>
      <c r="O171" s="89">
        <f t="shared" si="101"/>
        <v>680</v>
      </c>
      <c r="P171" s="89">
        <f t="shared" si="101"/>
        <v>513</v>
      </c>
      <c r="Q171" s="89">
        <f t="shared" si="101"/>
        <v>1193</v>
      </c>
      <c r="R171" s="50">
        <f t="shared" si="101"/>
        <v>2</v>
      </c>
      <c r="S171" s="50">
        <f t="shared" si="101"/>
        <v>0</v>
      </c>
      <c r="T171" s="89">
        <f t="shared" si="101"/>
        <v>2</v>
      </c>
    </row>
    <row r="172" spans="1:20" ht="25.5" hidden="1" outlineLevel="1">
      <c r="A172" s="447" t="s">
        <v>2729</v>
      </c>
      <c r="B172" s="448" t="s">
        <v>2730</v>
      </c>
      <c r="C172" s="631">
        <v>81</v>
      </c>
      <c r="D172" s="631">
        <v>1</v>
      </c>
      <c r="E172" s="631">
        <v>8</v>
      </c>
      <c r="F172" s="631">
        <v>7</v>
      </c>
      <c r="G172" s="631">
        <v>2</v>
      </c>
      <c r="H172" s="631">
        <v>40</v>
      </c>
      <c r="I172" s="631">
        <v>59</v>
      </c>
      <c r="J172" s="631">
        <v>6</v>
      </c>
      <c r="K172" s="631">
        <v>6</v>
      </c>
      <c r="L172" s="631">
        <v>5</v>
      </c>
      <c r="M172" s="631">
        <v>0</v>
      </c>
      <c r="N172" s="631">
        <v>21</v>
      </c>
      <c r="O172" s="449">
        <f t="shared" ref="O172:O180" si="102">SUM(C172:H172)</f>
        <v>139</v>
      </c>
      <c r="P172" s="449">
        <f t="shared" ref="P172:P180" si="103">SUM(I172:N172)</f>
        <v>97</v>
      </c>
      <c r="Q172" s="449">
        <f t="shared" ref="Q172:Q180" si="104">O172+P172</f>
        <v>236</v>
      </c>
      <c r="R172" s="450">
        <v>0</v>
      </c>
      <c r="S172" s="450">
        <v>0</v>
      </c>
      <c r="T172" s="449">
        <f t="shared" si="82"/>
        <v>0</v>
      </c>
    </row>
    <row r="173" spans="1:20" ht="63.75" hidden="1" outlineLevel="1">
      <c r="A173" s="447" t="s">
        <v>2731</v>
      </c>
      <c r="B173" s="448" t="s">
        <v>2732</v>
      </c>
      <c r="C173" s="631">
        <v>58</v>
      </c>
      <c r="D173" s="631">
        <v>1</v>
      </c>
      <c r="E173" s="631">
        <v>2</v>
      </c>
      <c r="F173" s="631">
        <v>0</v>
      </c>
      <c r="G173" s="631">
        <v>1</v>
      </c>
      <c r="H173" s="631">
        <v>12</v>
      </c>
      <c r="I173" s="631">
        <v>57</v>
      </c>
      <c r="J173" s="631">
        <v>4</v>
      </c>
      <c r="K173" s="631">
        <v>4</v>
      </c>
      <c r="L173" s="631">
        <v>0</v>
      </c>
      <c r="M173" s="631">
        <v>3</v>
      </c>
      <c r="N173" s="631">
        <v>5</v>
      </c>
      <c r="O173" s="449">
        <f t="shared" si="102"/>
        <v>74</v>
      </c>
      <c r="P173" s="449">
        <f t="shared" si="103"/>
        <v>73</v>
      </c>
      <c r="Q173" s="449">
        <f t="shared" si="104"/>
        <v>147</v>
      </c>
      <c r="R173" s="450">
        <v>0</v>
      </c>
      <c r="S173" s="450">
        <v>0</v>
      </c>
      <c r="T173" s="449">
        <f t="shared" si="82"/>
        <v>0</v>
      </c>
    </row>
    <row r="174" spans="1:20" ht="102" hidden="1" outlineLevel="1">
      <c r="A174" s="447" t="s">
        <v>2733</v>
      </c>
      <c r="B174" s="448" t="s">
        <v>2734</v>
      </c>
      <c r="C174" s="631">
        <v>8</v>
      </c>
      <c r="D174" s="631">
        <v>0</v>
      </c>
      <c r="E174" s="631">
        <v>0</v>
      </c>
      <c r="F174" s="631">
        <v>0</v>
      </c>
      <c r="G174" s="631">
        <v>0</v>
      </c>
      <c r="H174" s="631">
        <v>3</v>
      </c>
      <c r="I174" s="631">
        <v>8</v>
      </c>
      <c r="J174" s="631">
        <v>0</v>
      </c>
      <c r="K174" s="631">
        <v>0</v>
      </c>
      <c r="L174" s="631">
        <v>0</v>
      </c>
      <c r="M174" s="631">
        <v>1</v>
      </c>
      <c r="N174" s="631">
        <v>0</v>
      </c>
      <c r="O174" s="449">
        <f t="shared" si="102"/>
        <v>11</v>
      </c>
      <c r="P174" s="449">
        <f t="shared" si="103"/>
        <v>9</v>
      </c>
      <c r="Q174" s="449">
        <f t="shared" si="104"/>
        <v>20</v>
      </c>
      <c r="R174" s="450">
        <v>0</v>
      </c>
      <c r="S174" s="450">
        <v>0</v>
      </c>
      <c r="T174" s="449">
        <f t="shared" si="82"/>
        <v>0</v>
      </c>
    </row>
    <row r="175" spans="1:20" ht="38.25" hidden="1" outlineLevel="1">
      <c r="A175" s="447" t="s">
        <v>2735</v>
      </c>
      <c r="B175" s="448" t="s">
        <v>2736</v>
      </c>
      <c r="C175" s="631">
        <v>7</v>
      </c>
      <c r="D175" s="631">
        <v>1</v>
      </c>
      <c r="E175" s="631">
        <v>4</v>
      </c>
      <c r="F175" s="631">
        <v>2</v>
      </c>
      <c r="G175" s="631">
        <v>0</v>
      </c>
      <c r="H175" s="631">
        <v>8</v>
      </c>
      <c r="I175" s="631">
        <v>4</v>
      </c>
      <c r="J175" s="631">
        <v>0</v>
      </c>
      <c r="K175" s="631">
        <v>0</v>
      </c>
      <c r="L175" s="631">
        <v>0</v>
      </c>
      <c r="M175" s="631">
        <v>0</v>
      </c>
      <c r="N175" s="631">
        <v>3</v>
      </c>
      <c r="O175" s="449">
        <f t="shared" si="102"/>
        <v>22</v>
      </c>
      <c r="P175" s="449">
        <f t="shared" si="103"/>
        <v>7</v>
      </c>
      <c r="Q175" s="449">
        <f t="shared" si="104"/>
        <v>29</v>
      </c>
      <c r="R175" s="450">
        <v>0</v>
      </c>
      <c r="S175" s="450">
        <v>0</v>
      </c>
      <c r="T175" s="449">
        <f t="shared" si="82"/>
        <v>0</v>
      </c>
    </row>
    <row r="176" spans="1:20" ht="25.5" hidden="1" outlineLevel="1">
      <c r="A176" s="447" t="s">
        <v>2737</v>
      </c>
      <c r="B176" s="448" t="s">
        <v>2738</v>
      </c>
      <c r="C176" s="631">
        <v>3</v>
      </c>
      <c r="D176" s="631">
        <v>0</v>
      </c>
      <c r="E176" s="631">
        <v>0</v>
      </c>
      <c r="F176" s="631">
        <v>1</v>
      </c>
      <c r="G176" s="631">
        <v>0</v>
      </c>
      <c r="H176" s="631">
        <v>2</v>
      </c>
      <c r="I176" s="631">
        <v>0</v>
      </c>
      <c r="J176" s="631">
        <v>0</v>
      </c>
      <c r="K176" s="631">
        <v>0</v>
      </c>
      <c r="L176" s="631">
        <v>0</v>
      </c>
      <c r="M176" s="631">
        <v>0</v>
      </c>
      <c r="N176" s="631">
        <v>0</v>
      </c>
      <c r="O176" s="449">
        <f t="shared" ref="O176" si="105">SUM(C176:H176)</f>
        <v>6</v>
      </c>
      <c r="P176" s="449">
        <f t="shared" ref="P176" si="106">SUM(I176:N176)</f>
        <v>0</v>
      </c>
      <c r="Q176" s="449">
        <f t="shared" ref="Q176" si="107">O176+P176</f>
        <v>6</v>
      </c>
      <c r="R176" s="450">
        <v>0</v>
      </c>
      <c r="S176" s="450">
        <v>0</v>
      </c>
      <c r="T176" s="449">
        <f t="shared" si="82"/>
        <v>0</v>
      </c>
    </row>
    <row r="177" spans="1:20" ht="25.5" hidden="1" outlineLevel="1">
      <c r="A177" s="447" t="s">
        <v>2739</v>
      </c>
      <c r="B177" s="448" t="s">
        <v>2740</v>
      </c>
      <c r="C177" s="631">
        <v>21</v>
      </c>
      <c r="D177" s="631">
        <v>1</v>
      </c>
      <c r="E177" s="631">
        <v>2</v>
      </c>
      <c r="F177" s="631">
        <v>4</v>
      </c>
      <c r="G177" s="631">
        <v>1</v>
      </c>
      <c r="H177" s="631">
        <v>10</v>
      </c>
      <c r="I177" s="631">
        <v>18</v>
      </c>
      <c r="J177" s="631">
        <v>1</v>
      </c>
      <c r="K177" s="631">
        <v>2</v>
      </c>
      <c r="L177" s="631">
        <v>3</v>
      </c>
      <c r="M177" s="631">
        <v>0</v>
      </c>
      <c r="N177" s="631">
        <v>5</v>
      </c>
      <c r="O177" s="449">
        <f t="shared" si="102"/>
        <v>39</v>
      </c>
      <c r="P177" s="449">
        <f t="shared" si="103"/>
        <v>29</v>
      </c>
      <c r="Q177" s="449">
        <f t="shared" si="104"/>
        <v>68</v>
      </c>
      <c r="R177" s="450">
        <v>1</v>
      </c>
      <c r="S177" s="450">
        <v>0</v>
      </c>
      <c r="T177" s="449">
        <f t="shared" si="82"/>
        <v>1</v>
      </c>
    </row>
    <row r="178" spans="1:20" ht="25.5" hidden="1" outlineLevel="1">
      <c r="A178" s="447" t="s">
        <v>2741</v>
      </c>
      <c r="B178" s="448" t="s">
        <v>2742</v>
      </c>
      <c r="C178" s="631">
        <v>2</v>
      </c>
      <c r="D178" s="631">
        <v>0</v>
      </c>
      <c r="E178" s="631">
        <v>0</v>
      </c>
      <c r="F178" s="631">
        <v>0</v>
      </c>
      <c r="G178" s="631">
        <v>0</v>
      </c>
      <c r="H178" s="631">
        <v>1</v>
      </c>
      <c r="I178" s="631">
        <v>0</v>
      </c>
      <c r="J178" s="631">
        <v>0</v>
      </c>
      <c r="K178" s="631">
        <v>0</v>
      </c>
      <c r="L178" s="631">
        <v>0</v>
      </c>
      <c r="M178" s="631">
        <v>0</v>
      </c>
      <c r="N178" s="631">
        <v>0</v>
      </c>
      <c r="O178" s="449">
        <f t="shared" si="102"/>
        <v>3</v>
      </c>
      <c r="P178" s="449">
        <f t="shared" si="103"/>
        <v>0</v>
      </c>
      <c r="Q178" s="449">
        <f t="shared" si="104"/>
        <v>3</v>
      </c>
      <c r="R178" s="450">
        <v>0</v>
      </c>
      <c r="S178" s="450">
        <v>0</v>
      </c>
      <c r="T178" s="449">
        <f t="shared" si="82"/>
        <v>0</v>
      </c>
    </row>
    <row r="179" spans="1:20" ht="51" hidden="1" outlineLevel="1">
      <c r="A179" s="447" t="s">
        <v>2743</v>
      </c>
      <c r="B179" s="448" t="s">
        <v>2744</v>
      </c>
      <c r="C179" s="631">
        <v>160</v>
      </c>
      <c r="D179" s="631">
        <v>7</v>
      </c>
      <c r="E179" s="631">
        <v>9</v>
      </c>
      <c r="F179" s="631">
        <v>13</v>
      </c>
      <c r="G179" s="631">
        <v>2</v>
      </c>
      <c r="H179" s="631">
        <v>45</v>
      </c>
      <c r="I179" s="631">
        <v>144</v>
      </c>
      <c r="J179" s="631">
        <v>7</v>
      </c>
      <c r="K179" s="631">
        <v>5</v>
      </c>
      <c r="L179" s="631">
        <v>8</v>
      </c>
      <c r="M179" s="631">
        <v>4</v>
      </c>
      <c r="N179" s="631">
        <v>27</v>
      </c>
      <c r="O179" s="449">
        <f t="shared" si="102"/>
        <v>236</v>
      </c>
      <c r="P179" s="449">
        <f t="shared" si="103"/>
        <v>195</v>
      </c>
      <c r="Q179" s="449">
        <f t="shared" si="104"/>
        <v>431</v>
      </c>
      <c r="R179" s="450">
        <v>1</v>
      </c>
      <c r="S179" s="450">
        <v>0</v>
      </c>
      <c r="T179" s="449">
        <f t="shared" si="82"/>
        <v>1</v>
      </c>
    </row>
    <row r="180" spans="1:20" ht="89.25" hidden="1" outlineLevel="1">
      <c r="A180" s="447" t="s">
        <v>2745</v>
      </c>
      <c r="B180" s="448" t="s">
        <v>2746</v>
      </c>
      <c r="C180" s="631">
        <v>102</v>
      </c>
      <c r="D180" s="631">
        <v>2</v>
      </c>
      <c r="E180" s="631">
        <v>8</v>
      </c>
      <c r="F180" s="631">
        <v>4</v>
      </c>
      <c r="G180" s="631">
        <v>2</v>
      </c>
      <c r="H180" s="631">
        <v>32</v>
      </c>
      <c r="I180" s="631">
        <v>80</v>
      </c>
      <c r="J180" s="631">
        <v>1</v>
      </c>
      <c r="K180" s="631">
        <v>3</v>
      </c>
      <c r="L180" s="631">
        <v>2</v>
      </c>
      <c r="M180" s="631">
        <v>1</v>
      </c>
      <c r="N180" s="631">
        <v>16</v>
      </c>
      <c r="O180" s="449">
        <f t="shared" si="102"/>
        <v>150</v>
      </c>
      <c r="P180" s="449">
        <f t="shared" si="103"/>
        <v>103</v>
      </c>
      <c r="Q180" s="449">
        <f t="shared" si="104"/>
        <v>253</v>
      </c>
      <c r="R180" s="450">
        <v>0</v>
      </c>
      <c r="S180" s="450">
        <v>0</v>
      </c>
      <c r="T180" s="449">
        <f t="shared" si="82"/>
        <v>0</v>
      </c>
    </row>
    <row r="181" spans="1:20" ht="38.25" collapsed="1">
      <c r="A181" s="432" t="s">
        <v>2747</v>
      </c>
      <c r="B181" s="60" t="s">
        <v>2748</v>
      </c>
      <c r="C181" s="63">
        <f t="shared" ref="C181:T181" si="108">SUM(C182:C188)</f>
        <v>292</v>
      </c>
      <c r="D181" s="63">
        <f t="shared" si="108"/>
        <v>6</v>
      </c>
      <c r="E181" s="63">
        <f t="shared" si="108"/>
        <v>15</v>
      </c>
      <c r="F181" s="63">
        <f t="shared" si="108"/>
        <v>11</v>
      </c>
      <c r="G181" s="64">
        <f t="shared" si="108"/>
        <v>0</v>
      </c>
      <c r="H181" s="64">
        <f t="shared" si="108"/>
        <v>77</v>
      </c>
      <c r="I181" s="63">
        <f t="shared" si="108"/>
        <v>58</v>
      </c>
      <c r="J181" s="63">
        <f t="shared" si="108"/>
        <v>0</v>
      </c>
      <c r="K181" s="63">
        <f t="shared" si="108"/>
        <v>1</v>
      </c>
      <c r="L181" s="63">
        <f t="shared" si="108"/>
        <v>3</v>
      </c>
      <c r="M181" s="64">
        <f t="shared" si="108"/>
        <v>1</v>
      </c>
      <c r="N181" s="64">
        <f t="shared" si="108"/>
        <v>5</v>
      </c>
      <c r="O181" s="89">
        <f t="shared" si="108"/>
        <v>401</v>
      </c>
      <c r="P181" s="89">
        <f t="shared" si="108"/>
        <v>68</v>
      </c>
      <c r="Q181" s="89">
        <f t="shared" si="108"/>
        <v>469</v>
      </c>
      <c r="R181" s="50">
        <f t="shared" si="108"/>
        <v>2</v>
      </c>
      <c r="S181" s="50">
        <f t="shared" si="108"/>
        <v>0</v>
      </c>
      <c r="T181" s="89">
        <f t="shared" si="108"/>
        <v>2</v>
      </c>
    </row>
    <row r="182" spans="1:20" ht="25.5" hidden="1" outlineLevel="1">
      <c r="A182" s="447" t="s">
        <v>2749</v>
      </c>
      <c r="B182" s="448" t="s">
        <v>2750</v>
      </c>
      <c r="C182" s="631">
        <v>7</v>
      </c>
      <c r="D182" s="631">
        <v>0</v>
      </c>
      <c r="E182" s="631">
        <v>0</v>
      </c>
      <c r="F182" s="631">
        <v>3</v>
      </c>
      <c r="G182" s="631">
        <v>0</v>
      </c>
      <c r="H182" s="631">
        <v>1</v>
      </c>
      <c r="I182" s="631">
        <v>1</v>
      </c>
      <c r="J182" s="631">
        <v>0</v>
      </c>
      <c r="K182" s="631">
        <v>0</v>
      </c>
      <c r="L182" s="631">
        <v>0</v>
      </c>
      <c r="M182" s="631">
        <v>0</v>
      </c>
      <c r="N182" s="631">
        <v>0</v>
      </c>
      <c r="O182" s="449">
        <f t="shared" ref="O182:O188" si="109">SUM(C182:H182)</f>
        <v>11</v>
      </c>
      <c r="P182" s="449">
        <f t="shared" ref="P182:P188" si="110">SUM(I182:N182)</f>
        <v>1</v>
      </c>
      <c r="Q182" s="449">
        <f t="shared" ref="Q182:Q188" si="111">O182+P182</f>
        <v>12</v>
      </c>
      <c r="R182" s="450">
        <v>0</v>
      </c>
      <c r="S182" s="450">
        <v>0</v>
      </c>
      <c r="T182" s="449">
        <f t="shared" si="82"/>
        <v>0</v>
      </c>
    </row>
    <row r="183" spans="1:20" ht="25.5" hidden="1" outlineLevel="1">
      <c r="A183" s="447" t="s">
        <v>2751</v>
      </c>
      <c r="B183" s="448" t="s">
        <v>2752</v>
      </c>
      <c r="C183" s="631">
        <v>27</v>
      </c>
      <c r="D183" s="631">
        <v>2</v>
      </c>
      <c r="E183" s="631">
        <v>2</v>
      </c>
      <c r="F183" s="631">
        <v>1</v>
      </c>
      <c r="G183" s="631">
        <v>0</v>
      </c>
      <c r="H183" s="631">
        <v>16</v>
      </c>
      <c r="I183" s="631">
        <v>6</v>
      </c>
      <c r="J183" s="631">
        <v>0</v>
      </c>
      <c r="K183" s="631">
        <v>0</v>
      </c>
      <c r="L183" s="631">
        <v>0</v>
      </c>
      <c r="M183" s="631">
        <v>0</v>
      </c>
      <c r="N183" s="631">
        <v>0</v>
      </c>
      <c r="O183" s="449">
        <f t="shared" si="109"/>
        <v>48</v>
      </c>
      <c r="P183" s="449">
        <f t="shared" si="110"/>
        <v>6</v>
      </c>
      <c r="Q183" s="449">
        <f t="shared" si="111"/>
        <v>54</v>
      </c>
      <c r="R183" s="450">
        <v>0</v>
      </c>
      <c r="S183" s="450">
        <v>0</v>
      </c>
      <c r="T183" s="449">
        <f t="shared" si="82"/>
        <v>0</v>
      </c>
    </row>
    <row r="184" spans="1:20" ht="38.25" hidden="1" outlineLevel="1">
      <c r="A184" s="447" t="s">
        <v>2753</v>
      </c>
      <c r="B184" s="448" t="s">
        <v>2754</v>
      </c>
      <c r="C184" s="631">
        <v>31</v>
      </c>
      <c r="D184" s="631">
        <v>0</v>
      </c>
      <c r="E184" s="631">
        <v>0</v>
      </c>
      <c r="F184" s="631">
        <v>0</v>
      </c>
      <c r="G184" s="631">
        <v>0</v>
      </c>
      <c r="H184" s="631">
        <v>2</v>
      </c>
      <c r="I184" s="631">
        <v>10</v>
      </c>
      <c r="J184" s="631">
        <v>0</v>
      </c>
      <c r="K184" s="631">
        <v>0</v>
      </c>
      <c r="L184" s="631">
        <v>0</v>
      </c>
      <c r="M184" s="631">
        <v>0</v>
      </c>
      <c r="N184" s="631">
        <v>0</v>
      </c>
      <c r="O184" s="449">
        <f t="shared" si="109"/>
        <v>33</v>
      </c>
      <c r="P184" s="449">
        <f t="shared" si="110"/>
        <v>10</v>
      </c>
      <c r="Q184" s="449">
        <f t="shared" si="111"/>
        <v>43</v>
      </c>
      <c r="R184" s="450">
        <v>0</v>
      </c>
      <c r="S184" s="450">
        <v>0</v>
      </c>
      <c r="T184" s="449">
        <f t="shared" si="82"/>
        <v>0</v>
      </c>
    </row>
    <row r="185" spans="1:20" ht="25.5" hidden="1" outlineLevel="1">
      <c r="A185" s="447" t="s">
        <v>2755</v>
      </c>
      <c r="B185" s="448" t="s">
        <v>2756</v>
      </c>
      <c r="C185" s="631">
        <v>2</v>
      </c>
      <c r="D185" s="631">
        <v>0</v>
      </c>
      <c r="E185" s="631">
        <v>2</v>
      </c>
      <c r="F185" s="631">
        <v>0</v>
      </c>
      <c r="G185" s="631">
        <v>0</v>
      </c>
      <c r="H185" s="631">
        <v>0</v>
      </c>
      <c r="I185" s="631">
        <v>0</v>
      </c>
      <c r="J185" s="631">
        <v>0</v>
      </c>
      <c r="K185" s="631">
        <v>0</v>
      </c>
      <c r="L185" s="631">
        <v>0</v>
      </c>
      <c r="M185" s="631">
        <v>0</v>
      </c>
      <c r="N185" s="631">
        <v>0</v>
      </c>
      <c r="O185" s="449">
        <f>SUM(C185:N185)</f>
        <v>4</v>
      </c>
      <c r="P185" s="449">
        <f t="shared" si="110"/>
        <v>0</v>
      </c>
      <c r="Q185" s="449">
        <f t="shared" si="111"/>
        <v>4</v>
      </c>
      <c r="R185" s="450">
        <v>0</v>
      </c>
      <c r="S185" s="450">
        <v>0</v>
      </c>
      <c r="T185" s="449">
        <f t="shared" si="82"/>
        <v>0</v>
      </c>
    </row>
    <row r="186" spans="1:20" ht="25.5" hidden="1" outlineLevel="1">
      <c r="A186" s="447" t="s">
        <v>2757</v>
      </c>
      <c r="B186" s="448" t="s">
        <v>2758</v>
      </c>
      <c r="C186" s="631">
        <v>5</v>
      </c>
      <c r="D186" s="631">
        <v>0</v>
      </c>
      <c r="E186" s="631">
        <v>0</v>
      </c>
      <c r="F186" s="631">
        <v>0</v>
      </c>
      <c r="G186" s="631">
        <v>0</v>
      </c>
      <c r="H186" s="631">
        <v>1</v>
      </c>
      <c r="I186" s="631">
        <v>0</v>
      </c>
      <c r="J186" s="631">
        <v>0</v>
      </c>
      <c r="K186" s="631">
        <v>0</v>
      </c>
      <c r="L186" s="631">
        <v>0</v>
      </c>
      <c r="M186" s="631">
        <v>0</v>
      </c>
      <c r="N186" s="631">
        <v>0</v>
      </c>
      <c r="O186" s="449">
        <f>SUM(C186:N186)</f>
        <v>6</v>
      </c>
      <c r="P186" s="449">
        <f t="shared" si="110"/>
        <v>0</v>
      </c>
      <c r="Q186" s="449">
        <f t="shared" si="111"/>
        <v>6</v>
      </c>
      <c r="R186" s="450">
        <v>1</v>
      </c>
      <c r="S186" s="450">
        <v>0</v>
      </c>
      <c r="T186" s="449">
        <f t="shared" si="82"/>
        <v>1</v>
      </c>
    </row>
    <row r="187" spans="1:20" ht="25.5" hidden="1" outlineLevel="1">
      <c r="A187" s="447" t="s">
        <v>2759</v>
      </c>
      <c r="B187" s="448" t="s">
        <v>2760</v>
      </c>
      <c r="C187" s="631">
        <v>210</v>
      </c>
      <c r="D187" s="631">
        <v>4</v>
      </c>
      <c r="E187" s="631">
        <v>10</v>
      </c>
      <c r="F187" s="631">
        <v>7</v>
      </c>
      <c r="G187" s="631">
        <v>0</v>
      </c>
      <c r="H187" s="631">
        <v>54</v>
      </c>
      <c r="I187" s="631">
        <v>38</v>
      </c>
      <c r="J187" s="631">
        <v>0</v>
      </c>
      <c r="K187" s="631">
        <v>1</v>
      </c>
      <c r="L187" s="631">
        <v>3</v>
      </c>
      <c r="M187" s="631">
        <v>1</v>
      </c>
      <c r="N187" s="631">
        <v>5</v>
      </c>
      <c r="O187" s="449">
        <f t="shared" si="109"/>
        <v>285</v>
      </c>
      <c r="P187" s="449">
        <f t="shared" si="110"/>
        <v>48</v>
      </c>
      <c r="Q187" s="449">
        <f t="shared" si="111"/>
        <v>333</v>
      </c>
      <c r="R187" s="450">
        <v>1</v>
      </c>
      <c r="S187" s="450">
        <v>0</v>
      </c>
      <c r="T187" s="449">
        <f t="shared" si="82"/>
        <v>1</v>
      </c>
    </row>
    <row r="188" spans="1:20" ht="63.75" hidden="1" outlineLevel="1">
      <c r="A188" s="447" t="s">
        <v>2761</v>
      </c>
      <c r="B188" s="448" t="s">
        <v>2762</v>
      </c>
      <c r="C188" s="631">
        <v>10</v>
      </c>
      <c r="D188" s="631">
        <v>0</v>
      </c>
      <c r="E188" s="631">
        <v>1</v>
      </c>
      <c r="F188" s="631">
        <v>0</v>
      </c>
      <c r="G188" s="631">
        <v>0</v>
      </c>
      <c r="H188" s="631">
        <v>3</v>
      </c>
      <c r="I188" s="631">
        <v>3</v>
      </c>
      <c r="J188" s="631">
        <v>0</v>
      </c>
      <c r="K188" s="631">
        <v>0</v>
      </c>
      <c r="L188" s="631">
        <v>0</v>
      </c>
      <c r="M188" s="631">
        <v>0</v>
      </c>
      <c r="N188" s="631">
        <v>0</v>
      </c>
      <c r="O188" s="449">
        <f t="shared" si="109"/>
        <v>14</v>
      </c>
      <c r="P188" s="449">
        <f t="shared" si="110"/>
        <v>3</v>
      </c>
      <c r="Q188" s="449">
        <f t="shared" si="111"/>
        <v>17</v>
      </c>
      <c r="R188" s="450">
        <v>0</v>
      </c>
      <c r="S188" s="450">
        <v>0</v>
      </c>
      <c r="T188" s="449">
        <f t="shared" si="82"/>
        <v>0</v>
      </c>
    </row>
    <row r="189" spans="1:20" ht="25.5" collapsed="1">
      <c r="A189" s="432" t="s">
        <v>2763</v>
      </c>
      <c r="B189" s="60" t="s">
        <v>2764</v>
      </c>
      <c r="C189" s="63">
        <f t="shared" ref="C189:T189" si="112">SUM(C190:C193)</f>
        <v>254</v>
      </c>
      <c r="D189" s="63">
        <f t="shared" si="112"/>
        <v>11</v>
      </c>
      <c r="E189" s="63">
        <f t="shared" si="112"/>
        <v>18</v>
      </c>
      <c r="F189" s="63">
        <f t="shared" si="112"/>
        <v>32</v>
      </c>
      <c r="G189" s="64">
        <f t="shared" si="112"/>
        <v>11</v>
      </c>
      <c r="H189" s="64">
        <f t="shared" si="112"/>
        <v>142</v>
      </c>
      <c r="I189" s="63">
        <f t="shared" si="112"/>
        <v>28</v>
      </c>
      <c r="J189" s="63">
        <f t="shared" si="112"/>
        <v>1</v>
      </c>
      <c r="K189" s="63">
        <f t="shared" si="112"/>
        <v>2</v>
      </c>
      <c r="L189" s="63">
        <f t="shared" si="112"/>
        <v>10</v>
      </c>
      <c r="M189" s="64">
        <f t="shared" si="112"/>
        <v>0</v>
      </c>
      <c r="N189" s="64">
        <f t="shared" si="112"/>
        <v>10</v>
      </c>
      <c r="O189" s="89">
        <f t="shared" si="112"/>
        <v>468</v>
      </c>
      <c r="P189" s="89">
        <f t="shared" si="112"/>
        <v>51</v>
      </c>
      <c r="Q189" s="89">
        <f t="shared" si="112"/>
        <v>519</v>
      </c>
      <c r="R189" s="50">
        <f t="shared" si="112"/>
        <v>3</v>
      </c>
      <c r="S189" s="50">
        <f t="shared" si="112"/>
        <v>0</v>
      </c>
      <c r="T189" s="89">
        <f t="shared" si="112"/>
        <v>3</v>
      </c>
    </row>
    <row r="190" spans="1:20" ht="51" hidden="1" outlineLevel="1">
      <c r="A190" s="447" t="s">
        <v>2765</v>
      </c>
      <c r="B190" s="448" t="s">
        <v>2766</v>
      </c>
      <c r="C190" s="631">
        <v>190</v>
      </c>
      <c r="D190" s="631">
        <v>9</v>
      </c>
      <c r="E190" s="631">
        <v>12</v>
      </c>
      <c r="F190" s="631">
        <v>25</v>
      </c>
      <c r="G190" s="631">
        <v>9</v>
      </c>
      <c r="H190" s="631">
        <v>120</v>
      </c>
      <c r="I190" s="631">
        <v>16</v>
      </c>
      <c r="J190" s="631">
        <v>0</v>
      </c>
      <c r="K190" s="631">
        <v>1</v>
      </c>
      <c r="L190" s="631">
        <v>10</v>
      </c>
      <c r="M190" s="631">
        <v>0</v>
      </c>
      <c r="N190" s="631">
        <v>8</v>
      </c>
      <c r="O190" s="449">
        <f t="shared" ref="O190:O193" si="113">SUM(C190:H190)</f>
        <v>365</v>
      </c>
      <c r="P190" s="449">
        <f t="shared" ref="P190:P193" si="114">SUM(I190:N190)</f>
        <v>35</v>
      </c>
      <c r="Q190" s="449">
        <f t="shared" ref="Q190:Q193" si="115">O190+P190</f>
        <v>400</v>
      </c>
      <c r="R190" s="450">
        <v>3</v>
      </c>
      <c r="S190" s="450">
        <v>0</v>
      </c>
      <c r="T190" s="449">
        <f t="shared" si="82"/>
        <v>3</v>
      </c>
    </row>
    <row r="191" spans="1:20" ht="25.5" hidden="1" outlineLevel="1">
      <c r="A191" s="447" t="s">
        <v>2767</v>
      </c>
      <c r="B191" s="448" t="s">
        <v>2768</v>
      </c>
      <c r="C191" s="631">
        <v>12</v>
      </c>
      <c r="D191" s="631">
        <v>1</v>
      </c>
      <c r="E191" s="631">
        <v>0</v>
      </c>
      <c r="F191" s="631">
        <v>2</v>
      </c>
      <c r="G191" s="631">
        <v>0</v>
      </c>
      <c r="H191" s="631">
        <v>4</v>
      </c>
      <c r="I191" s="631">
        <v>4</v>
      </c>
      <c r="J191" s="631">
        <v>0</v>
      </c>
      <c r="K191" s="631">
        <v>1</v>
      </c>
      <c r="L191" s="631">
        <v>0</v>
      </c>
      <c r="M191" s="631">
        <v>0</v>
      </c>
      <c r="N191" s="631">
        <v>0</v>
      </c>
      <c r="O191" s="449">
        <f t="shared" si="113"/>
        <v>19</v>
      </c>
      <c r="P191" s="449">
        <f t="shared" si="114"/>
        <v>5</v>
      </c>
      <c r="Q191" s="449">
        <f t="shared" si="115"/>
        <v>24</v>
      </c>
      <c r="R191" s="450">
        <v>0</v>
      </c>
      <c r="S191" s="450">
        <v>0</v>
      </c>
      <c r="T191" s="449">
        <f t="shared" si="82"/>
        <v>0</v>
      </c>
    </row>
    <row r="192" spans="1:20" ht="51" hidden="1" outlineLevel="1">
      <c r="A192" s="447" t="s">
        <v>2769</v>
      </c>
      <c r="B192" s="448" t="s">
        <v>2770</v>
      </c>
      <c r="C192" s="631">
        <v>6</v>
      </c>
      <c r="D192" s="631">
        <v>0</v>
      </c>
      <c r="E192" s="631">
        <v>0</v>
      </c>
      <c r="F192" s="631">
        <v>1</v>
      </c>
      <c r="G192" s="631">
        <v>0</v>
      </c>
      <c r="H192" s="631">
        <v>0</v>
      </c>
      <c r="I192" s="631">
        <v>2</v>
      </c>
      <c r="J192" s="631">
        <v>0</v>
      </c>
      <c r="K192" s="631">
        <v>0</v>
      </c>
      <c r="L192" s="631">
        <v>0</v>
      </c>
      <c r="M192" s="631">
        <v>0</v>
      </c>
      <c r="N192" s="631">
        <v>0</v>
      </c>
      <c r="O192" s="449">
        <f t="shared" si="113"/>
        <v>7</v>
      </c>
      <c r="P192" s="449">
        <f t="shared" si="114"/>
        <v>2</v>
      </c>
      <c r="Q192" s="449">
        <f t="shared" si="115"/>
        <v>9</v>
      </c>
      <c r="R192" s="450">
        <v>0</v>
      </c>
      <c r="S192" s="450">
        <v>0</v>
      </c>
      <c r="T192" s="449">
        <f t="shared" si="82"/>
        <v>0</v>
      </c>
    </row>
    <row r="193" spans="1:20" ht="51" hidden="1" outlineLevel="1">
      <c r="A193" s="447" t="s">
        <v>2771</v>
      </c>
      <c r="B193" s="448" t="s">
        <v>2772</v>
      </c>
      <c r="C193" s="631">
        <v>46</v>
      </c>
      <c r="D193" s="631">
        <v>1</v>
      </c>
      <c r="E193" s="631">
        <v>6</v>
      </c>
      <c r="F193" s="631">
        <v>4</v>
      </c>
      <c r="G193" s="631">
        <v>2</v>
      </c>
      <c r="H193" s="631">
        <v>18</v>
      </c>
      <c r="I193" s="631">
        <v>6</v>
      </c>
      <c r="J193" s="631">
        <v>1</v>
      </c>
      <c r="K193" s="631">
        <v>0</v>
      </c>
      <c r="L193" s="631">
        <v>0</v>
      </c>
      <c r="M193" s="631">
        <v>0</v>
      </c>
      <c r="N193" s="631">
        <v>2</v>
      </c>
      <c r="O193" s="449">
        <f t="shared" si="113"/>
        <v>77</v>
      </c>
      <c r="P193" s="449">
        <f t="shared" si="114"/>
        <v>9</v>
      </c>
      <c r="Q193" s="449">
        <f t="shared" si="115"/>
        <v>86</v>
      </c>
      <c r="R193" s="450">
        <v>0</v>
      </c>
      <c r="S193" s="450">
        <v>0</v>
      </c>
      <c r="T193" s="449">
        <f t="shared" si="82"/>
        <v>0</v>
      </c>
    </row>
    <row r="194" spans="1:20" ht="51" collapsed="1">
      <c r="A194" s="432" t="s">
        <v>2773</v>
      </c>
      <c r="B194" s="60" t="s">
        <v>2774</v>
      </c>
      <c r="C194" s="63">
        <f t="shared" ref="C194:T194" si="116">SUM(C195:C198)</f>
        <v>470</v>
      </c>
      <c r="D194" s="63">
        <f t="shared" si="116"/>
        <v>16</v>
      </c>
      <c r="E194" s="63">
        <f t="shared" si="116"/>
        <v>36</v>
      </c>
      <c r="F194" s="63">
        <f t="shared" si="116"/>
        <v>56</v>
      </c>
      <c r="G194" s="64">
        <f t="shared" si="116"/>
        <v>15</v>
      </c>
      <c r="H194" s="64">
        <f t="shared" si="116"/>
        <v>302</v>
      </c>
      <c r="I194" s="63">
        <f t="shared" si="116"/>
        <v>81</v>
      </c>
      <c r="J194" s="63">
        <f t="shared" si="116"/>
        <v>6</v>
      </c>
      <c r="K194" s="63">
        <f t="shared" si="116"/>
        <v>4</v>
      </c>
      <c r="L194" s="63">
        <f t="shared" si="116"/>
        <v>6</v>
      </c>
      <c r="M194" s="64">
        <f t="shared" si="116"/>
        <v>0</v>
      </c>
      <c r="N194" s="64">
        <f t="shared" si="116"/>
        <v>41</v>
      </c>
      <c r="O194" s="89">
        <f t="shared" si="116"/>
        <v>895</v>
      </c>
      <c r="P194" s="89">
        <f t="shared" si="116"/>
        <v>138</v>
      </c>
      <c r="Q194" s="89">
        <f t="shared" si="116"/>
        <v>1033</v>
      </c>
      <c r="R194" s="50">
        <f t="shared" si="116"/>
        <v>10</v>
      </c>
      <c r="S194" s="50">
        <f t="shared" si="116"/>
        <v>1</v>
      </c>
      <c r="T194" s="89">
        <f t="shared" si="116"/>
        <v>11</v>
      </c>
    </row>
    <row r="195" spans="1:20" ht="76.5" hidden="1" outlineLevel="1">
      <c r="A195" s="447" t="s">
        <v>2775</v>
      </c>
      <c r="B195" s="448" t="s">
        <v>2776</v>
      </c>
      <c r="C195" s="631">
        <v>116</v>
      </c>
      <c r="D195" s="631">
        <v>3</v>
      </c>
      <c r="E195" s="631">
        <v>7</v>
      </c>
      <c r="F195" s="631">
        <v>14</v>
      </c>
      <c r="G195" s="631">
        <v>4</v>
      </c>
      <c r="H195" s="631">
        <v>74</v>
      </c>
      <c r="I195" s="631">
        <v>16</v>
      </c>
      <c r="J195" s="631">
        <v>1</v>
      </c>
      <c r="K195" s="631">
        <v>0</v>
      </c>
      <c r="L195" s="631">
        <v>1</v>
      </c>
      <c r="M195" s="631">
        <v>0</v>
      </c>
      <c r="N195" s="631">
        <v>6</v>
      </c>
      <c r="O195" s="449">
        <f t="shared" ref="O195:O199" si="117">SUM(C195:H195)</f>
        <v>218</v>
      </c>
      <c r="P195" s="449">
        <f t="shared" ref="P195:P199" si="118">SUM(I195:N195)</f>
        <v>24</v>
      </c>
      <c r="Q195" s="449">
        <f t="shared" ref="Q195:Q199" si="119">O195+P195</f>
        <v>242</v>
      </c>
      <c r="R195" s="450">
        <v>2</v>
      </c>
      <c r="S195" s="450">
        <v>1</v>
      </c>
      <c r="T195" s="449">
        <f t="shared" si="82"/>
        <v>3</v>
      </c>
    </row>
    <row r="196" spans="1:20" ht="76.5" hidden="1" outlineLevel="1">
      <c r="A196" s="447" t="s">
        <v>2777</v>
      </c>
      <c r="B196" s="448" t="s">
        <v>2778</v>
      </c>
      <c r="C196" s="631">
        <v>46</v>
      </c>
      <c r="D196" s="631">
        <v>2</v>
      </c>
      <c r="E196" s="631">
        <v>6</v>
      </c>
      <c r="F196" s="631">
        <v>3</v>
      </c>
      <c r="G196" s="631">
        <v>0</v>
      </c>
      <c r="H196" s="631">
        <v>26</v>
      </c>
      <c r="I196" s="631">
        <v>5</v>
      </c>
      <c r="J196" s="631">
        <v>2</v>
      </c>
      <c r="K196" s="631">
        <v>0</v>
      </c>
      <c r="L196" s="631">
        <v>1</v>
      </c>
      <c r="M196" s="631">
        <v>0</v>
      </c>
      <c r="N196" s="631">
        <v>3</v>
      </c>
      <c r="O196" s="449">
        <f t="shared" si="117"/>
        <v>83</v>
      </c>
      <c r="P196" s="449">
        <f t="shared" si="118"/>
        <v>11</v>
      </c>
      <c r="Q196" s="449">
        <f t="shared" si="119"/>
        <v>94</v>
      </c>
      <c r="R196" s="450">
        <v>1</v>
      </c>
      <c r="S196" s="450">
        <v>0</v>
      </c>
      <c r="T196" s="449">
        <f t="shared" si="82"/>
        <v>1</v>
      </c>
    </row>
    <row r="197" spans="1:20" ht="76.5" hidden="1" outlineLevel="1">
      <c r="A197" s="447" t="s">
        <v>2779</v>
      </c>
      <c r="B197" s="448" t="s">
        <v>2780</v>
      </c>
      <c r="C197" s="631">
        <v>1</v>
      </c>
      <c r="D197" s="631">
        <v>0</v>
      </c>
      <c r="E197" s="631">
        <v>0</v>
      </c>
      <c r="F197" s="631">
        <v>1</v>
      </c>
      <c r="G197" s="631">
        <v>0</v>
      </c>
      <c r="H197" s="631">
        <v>2</v>
      </c>
      <c r="I197" s="631">
        <v>0</v>
      </c>
      <c r="J197" s="631">
        <v>0</v>
      </c>
      <c r="K197" s="631">
        <v>0</v>
      </c>
      <c r="L197" s="631">
        <v>0</v>
      </c>
      <c r="M197" s="631">
        <v>0</v>
      </c>
      <c r="N197" s="631">
        <v>0</v>
      </c>
      <c r="O197" s="449">
        <f t="shared" ref="O197" si="120">SUM(C197:H197)</f>
        <v>4</v>
      </c>
      <c r="P197" s="449">
        <f t="shared" ref="P197" si="121">SUM(I197:N197)</f>
        <v>0</v>
      </c>
      <c r="Q197" s="449">
        <f t="shared" ref="Q197" si="122">O197+P197</f>
        <v>4</v>
      </c>
      <c r="R197" s="450">
        <v>0</v>
      </c>
      <c r="S197" s="450">
        <v>0</v>
      </c>
      <c r="T197" s="449">
        <f t="shared" si="82"/>
        <v>0</v>
      </c>
    </row>
    <row r="198" spans="1:20" ht="63.75" hidden="1" outlineLevel="1">
      <c r="A198" s="447" t="s">
        <v>2781</v>
      </c>
      <c r="B198" s="448" t="s">
        <v>2782</v>
      </c>
      <c r="C198" s="631">
        <v>307</v>
      </c>
      <c r="D198" s="631">
        <v>11</v>
      </c>
      <c r="E198" s="631">
        <v>23</v>
      </c>
      <c r="F198" s="631">
        <v>38</v>
      </c>
      <c r="G198" s="631">
        <v>11</v>
      </c>
      <c r="H198" s="631">
        <v>200</v>
      </c>
      <c r="I198" s="631">
        <v>60</v>
      </c>
      <c r="J198" s="631">
        <v>3</v>
      </c>
      <c r="K198" s="631">
        <v>4</v>
      </c>
      <c r="L198" s="631">
        <v>4</v>
      </c>
      <c r="M198" s="631">
        <v>0</v>
      </c>
      <c r="N198" s="631">
        <v>32</v>
      </c>
      <c r="O198" s="449">
        <f t="shared" si="117"/>
        <v>590</v>
      </c>
      <c r="P198" s="449">
        <f t="shared" si="118"/>
        <v>103</v>
      </c>
      <c r="Q198" s="449">
        <f t="shared" si="119"/>
        <v>693</v>
      </c>
      <c r="R198" s="450">
        <v>7</v>
      </c>
      <c r="S198" s="450">
        <v>0</v>
      </c>
      <c r="T198" s="449">
        <f t="shared" si="82"/>
        <v>7</v>
      </c>
    </row>
    <row r="199" spans="1:20" ht="51" collapsed="1">
      <c r="A199" s="432" t="s">
        <v>2783</v>
      </c>
      <c r="B199" s="60" t="s">
        <v>2784</v>
      </c>
      <c r="C199" s="63">
        <v>35158</v>
      </c>
      <c r="D199" s="63">
        <v>1513</v>
      </c>
      <c r="E199" s="63">
        <v>2585</v>
      </c>
      <c r="F199" s="63">
        <v>3559</v>
      </c>
      <c r="G199" s="64">
        <v>1000</v>
      </c>
      <c r="H199" s="64">
        <v>20650</v>
      </c>
      <c r="I199" s="63">
        <v>9034</v>
      </c>
      <c r="J199" s="63">
        <v>282</v>
      </c>
      <c r="K199" s="63">
        <v>470</v>
      </c>
      <c r="L199" s="63">
        <v>587</v>
      </c>
      <c r="M199" s="64">
        <v>170</v>
      </c>
      <c r="N199" s="64">
        <v>2388</v>
      </c>
      <c r="O199" s="89">
        <f t="shared" si="117"/>
        <v>64465</v>
      </c>
      <c r="P199" s="89">
        <f t="shared" si="118"/>
        <v>12931</v>
      </c>
      <c r="Q199" s="89">
        <f t="shared" si="119"/>
        <v>77396</v>
      </c>
      <c r="R199" s="50">
        <v>628</v>
      </c>
      <c r="S199" s="50">
        <v>14</v>
      </c>
      <c r="T199" s="89">
        <f t="shared" si="82"/>
        <v>642</v>
      </c>
    </row>
    <row r="200" spans="1:20" ht="17.25" customHeight="1">
      <c r="A200" s="100"/>
      <c r="B200" s="101" t="s">
        <v>2968</v>
      </c>
      <c r="C200" s="105">
        <f>+C199+C194+C189+C181+C171+C166+C156+C142+C133+C127+C116+C96+C90+C73+C54+C37+C33+C28+C23+C16+C11+C7</f>
        <v>99603</v>
      </c>
      <c r="D200" s="105">
        <f t="shared" ref="D200:T200" si="123">+D199+D194+D189+D181+D171+D166+D156+D142+D133+D127+D116+D96+D90+D73+D54+D37+D33+D28+D23+D16+D11+D7</f>
        <v>4499</v>
      </c>
      <c r="E200" s="105">
        <f t="shared" si="123"/>
        <v>7563</v>
      </c>
      <c r="F200" s="105">
        <f t="shared" si="123"/>
        <v>10414</v>
      </c>
      <c r="G200" s="105">
        <f t="shared" si="123"/>
        <v>3058</v>
      </c>
      <c r="H200" s="105">
        <f t="shared" si="123"/>
        <v>68055</v>
      </c>
      <c r="I200" s="105">
        <f t="shared" si="123"/>
        <v>18289</v>
      </c>
      <c r="J200" s="105">
        <f t="shared" si="123"/>
        <v>734</v>
      </c>
      <c r="K200" s="105">
        <f t="shared" si="123"/>
        <v>1076</v>
      </c>
      <c r="L200" s="105">
        <f t="shared" si="123"/>
        <v>1441</v>
      </c>
      <c r="M200" s="105">
        <f t="shared" si="123"/>
        <v>388</v>
      </c>
      <c r="N200" s="105">
        <f t="shared" si="123"/>
        <v>6246</v>
      </c>
      <c r="O200" s="105">
        <f t="shared" si="123"/>
        <v>193192</v>
      </c>
      <c r="P200" s="105">
        <f t="shared" si="123"/>
        <v>28174</v>
      </c>
      <c r="Q200" s="105">
        <f t="shared" si="123"/>
        <v>221366</v>
      </c>
      <c r="R200" s="105">
        <f t="shared" si="123"/>
        <v>1589</v>
      </c>
      <c r="S200" s="105">
        <f t="shared" si="123"/>
        <v>37</v>
      </c>
      <c r="T200" s="105">
        <f t="shared" si="123"/>
        <v>1626</v>
      </c>
    </row>
    <row r="201" spans="1:20">
      <c r="A201" s="974" t="s">
        <v>3189</v>
      </c>
      <c r="B201" s="974"/>
      <c r="C201" s="974"/>
      <c r="D201" s="974"/>
      <c r="E201" s="974"/>
      <c r="F201" s="974"/>
      <c r="G201" s="974"/>
      <c r="H201" s="974"/>
      <c r="I201" s="974"/>
      <c r="J201" s="974"/>
      <c r="K201" s="974"/>
      <c r="L201" s="974"/>
      <c r="M201" s="974"/>
      <c r="N201" s="974"/>
      <c r="O201" s="974"/>
      <c r="P201" s="974"/>
      <c r="Q201" s="974"/>
      <c r="R201" s="974"/>
      <c r="S201" s="974"/>
      <c r="T201" s="974"/>
    </row>
    <row r="204" spans="1:20">
      <c r="C204" s="479"/>
      <c r="D204" s="479"/>
      <c r="E204" s="479"/>
      <c r="F204" s="479"/>
      <c r="G204" s="479"/>
      <c r="H204" s="479"/>
      <c r="I204" s="479"/>
      <c r="J204" s="479"/>
      <c r="K204" s="479"/>
      <c r="L204" s="479"/>
      <c r="M204" s="479"/>
      <c r="N204" s="479"/>
      <c r="O204" s="479"/>
      <c r="P204" s="479"/>
      <c r="Q204" s="479"/>
      <c r="R204" s="479"/>
      <c r="S204" s="479"/>
      <c r="T204" s="479"/>
    </row>
  </sheetData>
  <mergeCells count="10">
    <mergeCell ref="A201:T201"/>
    <mergeCell ref="A1:T1"/>
    <mergeCell ref="A2:T2"/>
    <mergeCell ref="A4:A6"/>
    <mergeCell ref="B4:B6"/>
    <mergeCell ref="C4:Q4"/>
    <mergeCell ref="C5:H5"/>
    <mergeCell ref="I5:N5"/>
    <mergeCell ref="O5:Q5"/>
    <mergeCell ref="R4:T5"/>
  </mergeCells>
  <printOptions horizontalCentered="1" verticalCentered="1"/>
  <pageMargins left="0.31496062992125984" right="0.27559055118110237" top="0.39370078740157483" bottom="0" header="0.31496062992125984" footer="0.31496062992125984"/>
  <pageSetup paperSize="9" scale="55" fitToHeight="8" orientation="portrait" r:id="rId1"/>
  <ignoredErrors>
    <ignoredError sqref="E6:N6" numberStoredAsText="1"/>
    <ignoredError sqref="O8:P10 O12:P15 O17:P20 O22:P22 O21:Q21 O29:P30 O24:Q27 O32:P32 O31:Q31 O34:P36 O38:P53 O55:P68 O70:P72 O69:Q69 O74:P81 O85:P86 O82:Q82 O84:Q84 O88:P89 O87:P87 O91:P95 O97:P109 O111:P115 O110:Q110 O117:P126 O128:P132 O134:P135 O139:P141 O136:Q138 O143:P147 O157:P161 O148:Q155 O163:P165 O162:P162 O167:P170 O172:P175 O177:P177 O176:Q176 O179:P180 O178:Q178 O182:P188 O190:P193 O195:P196 C194:N194 R194:T194 O198:P199 O197:Q197" formulaRange="1"/>
    <ignoredError sqref="O11:P11 O16:P16 O23:P23 O28:P28 O33:P33 O37:P37 O54:P54 O73:P73 O90:P90 O96:P96 O116:P116 O127:P127 O133:P133 O142:P142 O156:P156 O166:P166 O171:P171 O181:P181 O189:P189 Q194 O194:P194" formula="1" formulaRange="1"/>
    <ignoredError sqref="Q16 Q23 Q28 Q33 Q37 Q54:T54 Q73:T73 Q90:T90 Q96:T96 Q116:T116 Q127:T127 Q133:T133 Q142:T142 Q156:T156 Q166:T166 Q171:T171 Q181:T181 Q189:T189" formula="1"/>
  </ignoredErrors>
</worksheet>
</file>

<file path=xl/worksheets/sheet41.xml><?xml version="1.0" encoding="utf-8"?>
<worksheet xmlns="http://schemas.openxmlformats.org/spreadsheetml/2006/main" xmlns:r="http://schemas.openxmlformats.org/officeDocument/2006/relationships">
  <dimension ref="A1:R35"/>
  <sheetViews>
    <sheetView showGridLines="0" workbookViewId="0">
      <pane xSplit="3" ySplit="6" topLeftCell="F18" activePane="bottomRight" state="frozen"/>
      <selection activeCell="A30" sqref="A30:I33"/>
      <selection pane="topRight" activeCell="A30" sqref="A30:I33"/>
      <selection pane="bottomLeft" activeCell="A30" sqref="A30:I33"/>
      <selection pane="bottomRight" activeCell="J24" sqref="J24"/>
    </sheetView>
  </sheetViews>
  <sheetFormatPr defaultColWidth="9.140625" defaultRowHeight="12.75"/>
  <cols>
    <col min="1" max="1" width="5.85546875" style="68" customWidth="1"/>
    <col min="2" max="3" width="9.140625" style="68" customWidth="1"/>
    <col min="4" max="5" width="10.42578125" style="68" customWidth="1"/>
    <col min="6" max="9" width="7.140625" style="68" customWidth="1"/>
    <col min="10" max="11" width="10.7109375" style="68" customWidth="1"/>
    <col min="12" max="15" width="7.5703125" style="68" customWidth="1"/>
    <col min="16" max="18" width="8" style="68" customWidth="1"/>
    <col min="19" max="16384" width="9.140625" style="68"/>
  </cols>
  <sheetData>
    <row r="1" spans="1:18">
      <c r="A1" s="970" t="s">
        <v>3229</v>
      </c>
      <c r="B1" s="970"/>
      <c r="C1" s="970"/>
      <c r="D1" s="970"/>
      <c r="E1" s="970"/>
      <c r="F1" s="970"/>
      <c r="G1" s="970"/>
      <c r="H1" s="970"/>
      <c r="I1" s="970"/>
      <c r="J1" s="970"/>
      <c r="K1" s="970"/>
      <c r="L1" s="970"/>
      <c r="M1" s="970"/>
      <c r="N1" s="970"/>
      <c r="O1" s="970"/>
      <c r="P1" s="970"/>
      <c r="Q1" s="970"/>
      <c r="R1" s="970"/>
    </row>
    <row r="2" spans="1:18" s="69" customFormat="1">
      <c r="A2" s="977" t="s">
        <v>3065</v>
      </c>
      <c r="B2" s="977"/>
      <c r="C2" s="977"/>
      <c r="D2" s="977"/>
      <c r="E2" s="977"/>
      <c r="F2" s="977"/>
      <c r="G2" s="977"/>
      <c r="H2" s="977"/>
      <c r="I2" s="977"/>
      <c r="J2" s="977"/>
      <c r="K2" s="977"/>
      <c r="L2" s="977"/>
      <c r="M2" s="977"/>
      <c r="N2" s="977"/>
      <c r="O2" s="977"/>
      <c r="P2" s="977"/>
      <c r="Q2" s="977"/>
      <c r="R2" s="977"/>
    </row>
    <row r="3" spans="1:18" ht="9.75" customHeight="1">
      <c r="A3" s="978"/>
      <c r="B3" s="978"/>
      <c r="C3" s="978"/>
      <c r="D3" s="978"/>
      <c r="E3" s="978"/>
      <c r="F3" s="978"/>
      <c r="G3" s="978"/>
      <c r="H3" s="978"/>
      <c r="I3" s="978"/>
      <c r="J3" s="978"/>
      <c r="K3" s="978"/>
      <c r="L3" s="978"/>
      <c r="M3" s="978"/>
      <c r="N3" s="978"/>
      <c r="O3" s="978"/>
      <c r="P3" s="978"/>
      <c r="Q3" s="978"/>
      <c r="R3" s="978"/>
    </row>
    <row r="4" spans="1:18" ht="28.5" customHeight="1">
      <c r="A4" s="775" t="s">
        <v>1997</v>
      </c>
      <c r="B4" s="979" t="s">
        <v>2919</v>
      </c>
      <c r="C4" s="980"/>
      <c r="D4" s="1031" t="s">
        <v>2907</v>
      </c>
      <c r="E4" s="1032"/>
      <c r="F4" s="1032"/>
      <c r="G4" s="1032"/>
      <c r="H4" s="1032"/>
      <c r="I4" s="1032"/>
      <c r="J4" s="1032"/>
      <c r="K4" s="1032"/>
      <c r="L4" s="1032"/>
      <c r="M4" s="1032"/>
      <c r="N4" s="1032"/>
      <c r="O4" s="1032"/>
      <c r="P4" s="1032"/>
      <c r="Q4" s="1032"/>
      <c r="R4" s="1032"/>
    </row>
    <row r="5" spans="1:18" ht="19.5" customHeight="1">
      <c r="A5" s="776"/>
      <c r="B5" s="981"/>
      <c r="C5" s="982"/>
      <c r="D5" s="728" t="s">
        <v>1109</v>
      </c>
      <c r="E5" s="729"/>
      <c r="F5" s="729"/>
      <c r="G5" s="729"/>
      <c r="H5" s="729"/>
      <c r="I5" s="729"/>
      <c r="J5" s="728" t="s">
        <v>1110</v>
      </c>
      <c r="K5" s="729"/>
      <c r="L5" s="729"/>
      <c r="M5" s="729"/>
      <c r="N5" s="729"/>
      <c r="O5" s="729"/>
      <c r="P5" s="728" t="s">
        <v>1111</v>
      </c>
      <c r="Q5" s="729"/>
      <c r="R5" s="799"/>
    </row>
    <row r="6" spans="1:18" ht="66.75" customHeight="1">
      <c r="A6" s="777"/>
      <c r="B6" s="983"/>
      <c r="C6" s="984"/>
      <c r="D6" s="326" t="s">
        <v>2992</v>
      </c>
      <c r="E6" s="326" t="s">
        <v>2993</v>
      </c>
      <c r="F6" s="326" t="s">
        <v>2896</v>
      </c>
      <c r="G6" s="326" t="s">
        <v>2897</v>
      </c>
      <c r="H6" s="326" t="s">
        <v>2898</v>
      </c>
      <c r="I6" s="326" t="s">
        <v>2994</v>
      </c>
      <c r="J6" s="326" t="s">
        <v>2992</v>
      </c>
      <c r="K6" s="326" t="s">
        <v>2993</v>
      </c>
      <c r="L6" s="326" t="s">
        <v>2896</v>
      </c>
      <c r="M6" s="326" t="s">
        <v>2897</v>
      </c>
      <c r="N6" s="326" t="s">
        <v>2898</v>
      </c>
      <c r="O6" s="326" t="s">
        <v>2994</v>
      </c>
      <c r="P6" s="6" t="s">
        <v>1008</v>
      </c>
      <c r="Q6" s="7" t="s">
        <v>1009</v>
      </c>
      <c r="R6" s="152" t="s">
        <v>1010</v>
      </c>
    </row>
    <row r="7" spans="1:18" ht="17.100000000000001" customHeight="1">
      <c r="A7" s="70" t="s">
        <v>2089</v>
      </c>
      <c r="B7" s="71">
        <v>0</v>
      </c>
      <c r="C7" s="72">
        <v>4.0972222222222222E-2</v>
      </c>
      <c r="D7" s="37">
        <v>1393</v>
      </c>
      <c r="E7" s="37">
        <v>79</v>
      </c>
      <c r="F7" s="37">
        <v>135</v>
      </c>
      <c r="G7" s="37">
        <v>143</v>
      </c>
      <c r="H7" s="37">
        <v>40</v>
      </c>
      <c r="I7" s="163">
        <v>949</v>
      </c>
      <c r="J7" s="73">
        <v>275</v>
      </c>
      <c r="K7" s="73">
        <v>12</v>
      </c>
      <c r="L7" s="73">
        <v>14</v>
      </c>
      <c r="M7" s="73">
        <v>22</v>
      </c>
      <c r="N7" s="37">
        <v>6</v>
      </c>
      <c r="O7" s="163">
        <v>93</v>
      </c>
      <c r="P7" s="63">
        <f>SUM(D7:I7)</f>
        <v>2739</v>
      </c>
      <c r="Q7" s="63">
        <f>SUM(J7:O7)</f>
        <v>422</v>
      </c>
      <c r="R7" s="63">
        <f>+Q7+P7</f>
        <v>3161</v>
      </c>
    </row>
    <row r="8" spans="1:18" ht="17.100000000000001" customHeight="1">
      <c r="A8" s="70" t="s">
        <v>1011</v>
      </c>
      <c r="B8" s="71">
        <v>4.1666666666666664E-2</v>
      </c>
      <c r="C8" s="72">
        <v>8.2638888888888887E-2</v>
      </c>
      <c r="D8" s="37">
        <v>1568</v>
      </c>
      <c r="E8" s="37">
        <v>124</v>
      </c>
      <c r="F8" s="37">
        <v>128</v>
      </c>
      <c r="G8" s="37">
        <v>196</v>
      </c>
      <c r="H8" s="37">
        <v>71</v>
      </c>
      <c r="I8" s="163">
        <v>1219</v>
      </c>
      <c r="J8" s="73">
        <v>318</v>
      </c>
      <c r="K8" s="73">
        <v>15</v>
      </c>
      <c r="L8" s="73">
        <v>16</v>
      </c>
      <c r="M8" s="73">
        <v>22</v>
      </c>
      <c r="N8" s="37">
        <v>11</v>
      </c>
      <c r="O8" s="163">
        <v>106</v>
      </c>
      <c r="P8" s="63">
        <f t="shared" ref="P8:P30" si="0">SUM(D8:I8)</f>
        <v>3306</v>
      </c>
      <c r="Q8" s="63">
        <f t="shared" ref="Q8:Q31" si="1">SUM(J8:O8)</f>
        <v>488</v>
      </c>
      <c r="R8" s="63">
        <f t="shared" ref="R8:R31" si="2">+Q8+P8</f>
        <v>3794</v>
      </c>
    </row>
    <row r="9" spans="1:18" ht="17.100000000000001" customHeight="1">
      <c r="A9" s="70" t="s">
        <v>1013</v>
      </c>
      <c r="B9" s="71">
        <v>8.3333333333333329E-2</v>
      </c>
      <c r="C9" s="72">
        <v>0.12430555555555556</v>
      </c>
      <c r="D9" s="37">
        <v>1452</v>
      </c>
      <c r="E9" s="37">
        <v>98</v>
      </c>
      <c r="F9" s="37">
        <v>137</v>
      </c>
      <c r="G9" s="37">
        <v>176</v>
      </c>
      <c r="H9" s="37">
        <v>49</v>
      </c>
      <c r="I9" s="163">
        <v>1239</v>
      </c>
      <c r="J9" s="73">
        <v>245</v>
      </c>
      <c r="K9" s="73">
        <v>14</v>
      </c>
      <c r="L9" s="73">
        <v>20</v>
      </c>
      <c r="M9" s="73">
        <v>31</v>
      </c>
      <c r="N9" s="37">
        <v>3</v>
      </c>
      <c r="O9" s="163">
        <v>100</v>
      </c>
      <c r="P9" s="63">
        <f t="shared" si="0"/>
        <v>3151</v>
      </c>
      <c r="Q9" s="63">
        <f t="shared" si="1"/>
        <v>413</v>
      </c>
      <c r="R9" s="63">
        <f t="shared" si="2"/>
        <v>3564</v>
      </c>
    </row>
    <row r="10" spans="1:18" ht="17.100000000000001" customHeight="1">
      <c r="A10" s="70" t="s">
        <v>1015</v>
      </c>
      <c r="B10" s="71">
        <v>0.125</v>
      </c>
      <c r="C10" s="72">
        <v>0.16597222222222222</v>
      </c>
      <c r="D10" s="37">
        <v>1291</v>
      </c>
      <c r="E10" s="37">
        <v>78</v>
      </c>
      <c r="F10" s="37">
        <v>144</v>
      </c>
      <c r="G10" s="37">
        <v>159</v>
      </c>
      <c r="H10" s="37">
        <v>52</v>
      </c>
      <c r="I10" s="163">
        <v>1101</v>
      </c>
      <c r="J10" s="73">
        <v>226</v>
      </c>
      <c r="K10" s="73">
        <v>16</v>
      </c>
      <c r="L10" s="73">
        <v>18</v>
      </c>
      <c r="M10" s="73">
        <v>21</v>
      </c>
      <c r="N10" s="37">
        <v>8</v>
      </c>
      <c r="O10" s="163">
        <v>107</v>
      </c>
      <c r="P10" s="63">
        <f t="shared" si="0"/>
        <v>2825</v>
      </c>
      <c r="Q10" s="63">
        <f t="shared" si="1"/>
        <v>396</v>
      </c>
      <c r="R10" s="63">
        <f t="shared" si="2"/>
        <v>3221</v>
      </c>
    </row>
    <row r="11" spans="1:18" ht="17.100000000000001" customHeight="1">
      <c r="A11" s="70" t="s">
        <v>1115</v>
      </c>
      <c r="B11" s="71">
        <v>0.16666666666666666</v>
      </c>
      <c r="C11" s="72">
        <v>0.2076388888888889</v>
      </c>
      <c r="D11" s="37">
        <v>1207</v>
      </c>
      <c r="E11" s="37">
        <v>76</v>
      </c>
      <c r="F11" s="37">
        <v>109</v>
      </c>
      <c r="G11" s="37">
        <v>139</v>
      </c>
      <c r="H11" s="37">
        <v>46</v>
      </c>
      <c r="I11" s="163">
        <v>942</v>
      </c>
      <c r="J11" s="73">
        <v>226</v>
      </c>
      <c r="K11" s="73">
        <v>8</v>
      </c>
      <c r="L11" s="73">
        <v>18</v>
      </c>
      <c r="M11" s="73">
        <v>26</v>
      </c>
      <c r="N11" s="37">
        <v>7</v>
      </c>
      <c r="O11" s="163">
        <v>96</v>
      </c>
      <c r="P11" s="63">
        <f t="shared" si="0"/>
        <v>2519</v>
      </c>
      <c r="Q11" s="63">
        <f t="shared" si="1"/>
        <v>381</v>
      </c>
      <c r="R11" s="63">
        <f t="shared" si="2"/>
        <v>2900</v>
      </c>
    </row>
    <row r="12" spans="1:18" ht="17.100000000000001" customHeight="1">
      <c r="A12" s="70" t="s">
        <v>1017</v>
      </c>
      <c r="B12" s="71">
        <v>0.20833333333333334</v>
      </c>
      <c r="C12" s="72">
        <v>0.24930555555555556</v>
      </c>
      <c r="D12" s="37">
        <v>1180</v>
      </c>
      <c r="E12" s="37">
        <v>64</v>
      </c>
      <c r="F12" s="37">
        <v>114</v>
      </c>
      <c r="G12" s="37">
        <v>164</v>
      </c>
      <c r="H12" s="37">
        <v>46</v>
      </c>
      <c r="I12" s="163">
        <v>966</v>
      </c>
      <c r="J12" s="73">
        <v>248</v>
      </c>
      <c r="K12" s="73">
        <v>11</v>
      </c>
      <c r="L12" s="73">
        <v>21</v>
      </c>
      <c r="M12" s="73">
        <v>25</v>
      </c>
      <c r="N12" s="37">
        <v>9</v>
      </c>
      <c r="O12" s="163">
        <v>82</v>
      </c>
      <c r="P12" s="63">
        <f t="shared" si="0"/>
        <v>2534</v>
      </c>
      <c r="Q12" s="63">
        <f t="shared" si="1"/>
        <v>396</v>
      </c>
      <c r="R12" s="63">
        <f t="shared" si="2"/>
        <v>2930</v>
      </c>
    </row>
    <row r="13" spans="1:18" ht="17.100000000000001" customHeight="1">
      <c r="A13" s="70" t="s">
        <v>1019</v>
      </c>
      <c r="B13" s="71">
        <v>0.25</v>
      </c>
      <c r="C13" s="72">
        <v>0.29097222222222224</v>
      </c>
      <c r="D13" s="37">
        <v>1243</v>
      </c>
      <c r="E13" s="37">
        <v>58</v>
      </c>
      <c r="F13" s="37">
        <v>124</v>
      </c>
      <c r="G13" s="37">
        <v>166</v>
      </c>
      <c r="H13" s="37">
        <v>57</v>
      </c>
      <c r="I13" s="163">
        <v>1099</v>
      </c>
      <c r="J13" s="73">
        <v>285</v>
      </c>
      <c r="K13" s="73">
        <v>20</v>
      </c>
      <c r="L13" s="73">
        <v>10</v>
      </c>
      <c r="M13" s="73">
        <v>28</v>
      </c>
      <c r="N13" s="37">
        <v>4</v>
      </c>
      <c r="O13" s="163">
        <v>116</v>
      </c>
      <c r="P13" s="63">
        <f t="shared" si="0"/>
        <v>2747</v>
      </c>
      <c r="Q13" s="63">
        <f t="shared" si="1"/>
        <v>463</v>
      </c>
      <c r="R13" s="63">
        <f t="shared" si="2"/>
        <v>3210</v>
      </c>
    </row>
    <row r="14" spans="1:18" ht="17.100000000000001" customHeight="1">
      <c r="A14" s="70" t="s">
        <v>1021</v>
      </c>
      <c r="B14" s="71">
        <v>0.29166666666666669</v>
      </c>
      <c r="C14" s="72">
        <v>0.33263888888888887</v>
      </c>
      <c r="D14" s="37">
        <v>2019</v>
      </c>
      <c r="E14" s="37">
        <v>95</v>
      </c>
      <c r="F14" s="37">
        <v>179</v>
      </c>
      <c r="G14" s="37">
        <v>240</v>
      </c>
      <c r="H14" s="37">
        <v>61</v>
      </c>
      <c r="I14" s="163">
        <v>1297</v>
      </c>
      <c r="J14" s="73">
        <v>701</v>
      </c>
      <c r="K14" s="73">
        <v>32</v>
      </c>
      <c r="L14" s="73">
        <v>33</v>
      </c>
      <c r="M14" s="73">
        <v>49</v>
      </c>
      <c r="N14" s="37">
        <v>14</v>
      </c>
      <c r="O14" s="163">
        <v>221</v>
      </c>
      <c r="P14" s="63">
        <f t="shared" si="0"/>
        <v>3891</v>
      </c>
      <c r="Q14" s="63">
        <f t="shared" si="1"/>
        <v>1050</v>
      </c>
      <c r="R14" s="63">
        <f t="shared" si="2"/>
        <v>4941</v>
      </c>
    </row>
    <row r="15" spans="1:18" ht="17.100000000000001" customHeight="1">
      <c r="A15" s="70" t="s">
        <v>1023</v>
      </c>
      <c r="B15" s="71">
        <v>0.33333333333333331</v>
      </c>
      <c r="C15" s="72">
        <v>0.3743055555555555</v>
      </c>
      <c r="D15" s="37">
        <v>5421</v>
      </c>
      <c r="E15" s="37">
        <v>319</v>
      </c>
      <c r="F15" s="37">
        <v>470</v>
      </c>
      <c r="G15" s="37">
        <v>584</v>
      </c>
      <c r="H15" s="37">
        <v>148</v>
      </c>
      <c r="I15" s="163">
        <v>3631</v>
      </c>
      <c r="J15" s="73">
        <v>1093</v>
      </c>
      <c r="K15" s="73">
        <v>49</v>
      </c>
      <c r="L15" s="73">
        <v>93</v>
      </c>
      <c r="M15" s="73">
        <v>96</v>
      </c>
      <c r="N15" s="37">
        <v>25</v>
      </c>
      <c r="O15" s="163">
        <v>358</v>
      </c>
      <c r="P15" s="63">
        <f t="shared" si="0"/>
        <v>10573</v>
      </c>
      <c r="Q15" s="63">
        <f t="shared" si="1"/>
        <v>1714</v>
      </c>
      <c r="R15" s="63">
        <f t="shared" si="2"/>
        <v>12287</v>
      </c>
    </row>
    <row r="16" spans="1:18" ht="17.100000000000001" customHeight="1">
      <c r="A16" s="70" t="s">
        <v>1025</v>
      </c>
      <c r="B16" s="71">
        <v>0.375</v>
      </c>
      <c r="C16" s="72">
        <v>0.41597222222222219</v>
      </c>
      <c r="D16" s="37">
        <v>7879</v>
      </c>
      <c r="E16" s="37">
        <v>478</v>
      </c>
      <c r="F16" s="37">
        <v>719</v>
      </c>
      <c r="G16" s="37">
        <v>863</v>
      </c>
      <c r="H16" s="37">
        <v>222</v>
      </c>
      <c r="I16" s="163">
        <v>5756</v>
      </c>
      <c r="J16" s="73">
        <v>1263</v>
      </c>
      <c r="K16" s="73">
        <v>89</v>
      </c>
      <c r="L16" s="73">
        <v>88</v>
      </c>
      <c r="M16" s="73">
        <v>119</v>
      </c>
      <c r="N16" s="37">
        <v>32</v>
      </c>
      <c r="O16" s="163">
        <v>475</v>
      </c>
      <c r="P16" s="63">
        <f t="shared" si="0"/>
        <v>15917</v>
      </c>
      <c r="Q16" s="63">
        <f t="shared" si="1"/>
        <v>2066</v>
      </c>
      <c r="R16" s="63">
        <f t="shared" si="2"/>
        <v>17983</v>
      </c>
    </row>
    <row r="17" spans="1:18" ht="17.100000000000001" customHeight="1">
      <c r="A17" s="70">
        <v>10</v>
      </c>
      <c r="B17" s="1114">
        <v>0.41666666666666669</v>
      </c>
      <c r="C17" s="1115">
        <v>0.45763888888888887</v>
      </c>
      <c r="D17" s="37">
        <v>9105</v>
      </c>
      <c r="E17" s="37">
        <v>496</v>
      </c>
      <c r="F17" s="37">
        <v>783</v>
      </c>
      <c r="G17" s="37">
        <v>994</v>
      </c>
      <c r="H17" s="37">
        <v>253</v>
      </c>
      <c r="I17" s="163">
        <v>6374</v>
      </c>
      <c r="J17" s="73">
        <v>1395</v>
      </c>
      <c r="K17" s="73">
        <v>89</v>
      </c>
      <c r="L17" s="73">
        <v>88</v>
      </c>
      <c r="M17" s="73">
        <v>125</v>
      </c>
      <c r="N17" s="37">
        <v>29</v>
      </c>
      <c r="O17" s="163">
        <v>568</v>
      </c>
      <c r="P17" s="63">
        <f t="shared" si="0"/>
        <v>18005</v>
      </c>
      <c r="Q17" s="63">
        <f t="shared" si="1"/>
        <v>2294</v>
      </c>
      <c r="R17" s="1074">
        <f t="shared" si="2"/>
        <v>20299</v>
      </c>
    </row>
    <row r="18" spans="1:18" ht="17.100000000000001" customHeight="1">
      <c r="A18" s="70">
        <f t="shared" ref="A18:A30" si="3">+A17+1</f>
        <v>11</v>
      </c>
      <c r="B18" s="1114">
        <v>0.45833333333333331</v>
      </c>
      <c r="C18" s="1115">
        <v>0.4993055555555555</v>
      </c>
      <c r="D18" s="37">
        <v>9944</v>
      </c>
      <c r="E18" s="37">
        <v>484</v>
      </c>
      <c r="F18" s="37">
        <v>783</v>
      </c>
      <c r="G18" s="37">
        <v>1133</v>
      </c>
      <c r="H18" s="37">
        <v>296</v>
      </c>
      <c r="I18" s="163">
        <v>6826</v>
      </c>
      <c r="J18" s="73">
        <v>1547</v>
      </c>
      <c r="K18" s="73">
        <v>61</v>
      </c>
      <c r="L18" s="73">
        <v>85</v>
      </c>
      <c r="M18" s="73">
        <v>134</v>
      </c>
      <c r="N18" s="37">
        <v>25</v>
      </c>
      <c r="O18" s="163">
        <v>499</v>
      </c>
      <c r="P18" s="63">
        <f t="shared" si="0"/>
        <v>19466</v>
      </c>
      <c r="Q18" s="63">
        <f t="shared" si="1"/>
        <v>2351</v>
      </c>
      <c r="R18" s="1074">
        <f t="shared" si="2"/>
        <v>21817</v>
      </c>
    </row>
    <row r="19" spans="1:18" ht="17.100000000000001" customHeight="1">
      <c r="A19" s="70">
        <f t="shared" si="3"/>
        <v>12</v>
      </c>
      <c r="B19" s="71">
        <v>0.5</v>
      </c>
      <c r="C19" s="72">
        <v>0.54097222222222219</v>
      </c>
      <c r="D19" s="37">
        <v>4968</v>
      </c>
      <c r="E19" s="37">
        <v>229</v>
      </c>
      <c r="F19" s="37">
        <v>314</v>
      </c>
      <c r="G19" s="37">
        <v>511</v>
      </c>
      <c r="H19" s="37">
        <v>147</v>
      </c>
      <c r="I19" s="163">
        <v>2993</v>
      </c>
      <c r="J19" s="73">
        <v>1085</v>
      </c>
      <c r="K19" s="73">
        <v>39</v>
      </c>
      <c r="L19" s="73">
        <v>47</v>
      </c>
      <c r="M19" s="73">
        <v>86</v>
      </c>
      <c r="N19" s="37">
        <v>17</v>
      </c>
      <c r="O19" s="163">
        <v>325</v>
      </c>
      <c r="P19" s="63">
        <f t="shared" si="0"/>
        <v>9162</v>
      </c>
      <c r="Q19" s="63">
        <f t="shared" si="1"/>
        <v>1599</v>
      </c>
      <c r="R19" s="63">
        <f t="shared" si="2"/>
        <v>10761</v>
      </c>
    </row>
    <row r="20" spans="1:18" ht="17.100000000000001" customHeight="1">
      <c r="A20" s="70">
        <f t="shared" si="3"/>
        <v>13</v>
      </c>
      <c r="B20" s="71">
        <v>0.54166666666666663</v>
      </c>
      <c r="C20" s="72">
        <v>0.58263888888888882</v>
      </c>
      <c r="D20" s="37">
        <v>6353</v>
      </c>
      <c r="E20" s="37">
        <v>233</v>
      </c>
      <c r="F20" s="37">
        <v>426</v>
      </c>
      <c r="G20" s="37">
        <v>650</v>
      </c>
      <c r="H20" s="37">
        <v>208</v>
      </c>
      <c r="I20" s="163">
        <v>4229</v>
      </c>
      <c r="J20" s="73">
        <v>1142</v>
      </c>
      <c r="K20" s="73">
        <v>29</v>
      </c>
      <c r="L20" s="73">
        <v>55</v>
      </c>
      <c r="M20" s="73">
        <v>88</v>
      </c>
      <c r="N20" s="37">
        <v>20</v>
      </c>
      <c r="O20" s="163">
        <v>370</v>
      </c>
      <c r="P20" s="63">
        <f t="shared" si="0"/>
        <v>12099</v>
      </c>
      <c r="Q20" s="63">
        <f t="shared" si="1"/>
        <v>1704</v>
      </c>
      <c r="R20" s="63">
        <f t="shared" si="2"/>
        <v>13803</v>
      </c>
    </row>
    <row r="21" spans="1:18" ht="17.100000000000001" customHeight="1">
      <c r="A21" s="70">
        <f t="shared" si="3"/>
        <v>14</v>
      </c>
      <c r="B21" s="1114">
        <v>0.58333333333333337</v>
      </c>
      <c r="C21" s="1115">
        <v>0.62430555555555556</v>
      </c>
      <c r="D21" s="37">
        <v>8767</v>
      </c>
      <c r="E21" s="37">
        <v>299</v>
      </c>
      <c r="F21" s="37">
        <v>588</v>
      </c>
      <c r="G21" s="37">
        <v>800</v>
      </c>
      <c r="H21" s="37">
        <v>246</v>
      </c>
      <c r="I21" s="163">
        <v>5625</v>
      </c>
      <c r="J21" s="73">
        <v>1474</v>
      </c>
      <c r="K21" s="73">
        <v>41</v>
      </c>
      <c r="L21" s="73">
        <v>85</v>
      </c>
      <c r="M21" s="73">
        <v>101</v>
      </c>
      <c r="N21" s="37">
        <v>27</v>
      </c>
      <c r="O21" s="163">
        <v>492</v>
      </c>
      <c r="P21" s="63">
        <f t="shared" si="0"/>
        <v>16325</v>
      </c>
      <c r="Q21" s="63">
        <f t="shared" si="1"/>
        <v>2220</v>
      </c>
      <c r="R21" s="1074">
        <f t="shared" si="2"/>
        <v>18545</v>
      </c>
    </row>
    <row r="22" spans="1:18" ht="17.100000000000001" customHeight="1">
      <c r="A22" s="70">
        <f t="shared" si="3"/>
        <v>15</v>
      </c>
      <c r="B22" s="71">
        <v>0.625</v>
      </c>
      <c r="C22" s="72">
        <v>0.66597222222222219</v>
      </c>
      <c r="D22" s="37">
        <v>8591</v>
      </c>
      <c r="E22" s="37">
        <v>246</v>
      </c>
      <c r="F22" s="37">
        <v>569</v>
      </c>
      <c r="G22" s="37">
        <v>784</v>
      </c>
      <c r="H22" s="37">
        <v>248</v>
      </c>
      <c r="I22" s="163">
        <v>5510</v>
      </c>
      <c r="J22" s="73">
        <v>1443</v>
      </c>
      <c r="K22" s="73">
        <v>43</v>
      </c>
      <c r="L22" s="73">
        <v>98</v>
      </c>
      <c r="M22" s="73">
        <v>121</v>
      </c>
      <c r="N22" s="37">
        <v>28</v>
      </c>
      <c r="O22" s="163">
        <v>491</v>
      </c>
      <c r="P22" s="63">
        <f t="shared" si="0"/>
        <v>15948</v>
      </c>
      <c r="Q22" s="63">
        <f t="shared" si="1"/>
        <v>2224</v>
      </c>
      <c r="R22" s="63">
        <f t="shared" si="2"/>
        <v>18172</v>
      </c>
    </row>
    <row r="23" spans="1:18" ht="17.100000000000001" customHeight="1">
      <c r="A23" s="70">
        <f t="shared" si="3"/>
        <v>16</v>
      </c>
      <c r="B23" s="71">
        <v>0.66666666666666663</v>
      </c>
      <c r="C23" s="72">
        <v>0.70763888888888893</v>
      </c>
      <c r="D23" s="37">
        <v>7203</v>
      </c>
      <c r="E23" s="37">
        <v>209</v>
      </c>
      <c r="F23" s="37">
        <v>443</v>
      </c>
      <c r="G23" s="37">
        <v>661</v>
      </c>
      <c r="H23" s="37">
        <v>178</v>
      </c>
      <c r="I23" s="163">
        <v>4634</v>
      </c>
      <c r="J23" s="73">
        <v>1223</v>
      </c>
      <c r="K23" s="73">
        <v>36</v>
      </c>
      <c r="L23" s="73">
        <v>54</v>
      </c>
      <c r="M23" s="73">
        <v>100</v>
      </c>
      <c r="N23" s="37">
        <v>23</v>
      </c>
      <c r="O23" s="163">
        <v>424</v>
      </c>
      <c r="P23" s="63">
        <f t="shared" si="0"/>
        <v>13328</v>
      </c>
      <c r="Q23" s="63">
        <f t="shared" si="1"/>
        <v>1860</v>
      </c>
      <c r="R23" s="63">
        <f t="shared" si="2"/>
        <v>15188</v>
      </c>
    </row>
    <row r="24" spans="1:18" ht="17.100000000000001" customHeight="1">
      <c r="A24" s="70">
        <f t="shared" si="3"/>
        <v>17</v>
      </c>
      <c r="B24" s="71">
        <v>0.70833333333333337</v>
      </c>
      <c r="C24" s="72">
        <v>0.74930555555555556</v>
      </c>
      <c r="D24" s="37">
        <v>5403</v>
      </c>
      <c r="E24" s="37">
        <v>213</v>
      </c>
      <c r="F24" s="37">
        <v>357</v>
      </c>
      <c r="G24" s="37">
        <v>509</v>
      </c>
      <c r="H24" s="37">
        <v>169</v>
      </c>
      <c r="I24" s="163">
        <v>3606</v>
      </c>
      <c r="J24" s="73">
        <v>1004</v>
      </c>
      <c r="K24" s="73">
        <v>28</v>
      </c>
      <c r="L24" s="73">
        <v>67</v>
      </c>
      <c r="M24" s="73">
        <v>70</v>
      </c>
      <c r="N24" s="37">
        <v>25</v>
      </c>
      <c r="O24" s="163">
        <v>351</v>
      </c>
      <c r="P24" s="63">
        <f t="shared" si="0"/>
        <v>10257</v>
      </c>
      <c r="Q24" s="63">
        <f t="shared" si="1"/>
        <v>1545</v>
      </c>
      <c r="R24" s="63">
        <f t="shared" si="2"/>
        <v>11802</v>
      </c>
    </row>
    <row r="25" spans="1:18" ht="17.100000000000001" customHeight="1">
      <c r="A25" s="70">
        <f t="shared" si="3"/>
        <v>18</v>
      </c>
      <c r="B25" s="71">
        <v>0.75</v>
      </c>
      <c r="C25" s="72">
        <v>0.7909722222222223</v>
      </c>
      <c r="D25" s="37">
        <v>3143</v>
      </c>
      <c r="E25" s="37">
        <v>135</v>
      </c>
      <c r="F25" s="37">
        <v>213</v>
      </c>
      <c r="G25" s="37">
        <v>301</v>
      </c>
      <c r="H25" s="37">
        <v>95</v>
      </c>
      <c r="I25" s="163">
        <v>2094</v>
      </c>
      <c r="J25" s="73">
        <v>747</v>
      </c>
      <c r="K25" s="73">
        <v>27</v>
      </c>
      <c r="L25" s="73">
        <v>35</v>
      </c>
      <c r="M25" s="73">
        <v>32</v>
      </c>
      <c r="N25" s="37">
        <v>12</v>
      </c>
      <c r="O25" s="163">
        <v>229</v>
      </c>
      <c r="P25" s="63">
        <f t="shared" si="0"/>
        <v>5981</v>
      </c>
      <c r="Q25" s="63">
        <f t="shared" si="1"/>
        <v>1082</v>
      </c>
      <c r="R25" s="63">
        <f t="shared" si="2"/>
        <v>7063</v>
      </c>
    </row>
    <row r="26" spans="1:18" ht="17.100000000000001" customHeight="1">
      <c r="A26" s="70">
        <f t="shared" si="3"/>
        <v>19</v>
      </c>
      <c r="B26" s="71">
        <v>0.79166666666666663</v>
      </c>
      <c r="C26" s="72">
        <v>0.83263888888888893</v>
      </c>
      <c r="D26" s="37">
        <v>2553</v>
      </c>
      <c r="E26" s="37">
        <v>108</v>
      </c>
      <c r="F26" s="37">
        <v>201</v>
      </c>
      <c r="G26" s="37">
        <v>260</v>
      </c>
      <c r="H26" s="37">
        <v>107</v>
      </c>
      <c r="I26" s="163">
        <v>1778</v>
      </c>
      <c r="J26" s="73">
        <v>557</v>
      </c>
      <c r="K26" s="73">
        <v>12</v>
      </c>
      <c r="L26" s="73">
        <v>30</v>
      </c>
      <c r="M26" s="73">
        <v>28</v>
      </c>
      <c r="N26" s="37">
        <v>15</v>
      </c>
      <c r="O26" s="163">
        <v>155</v>
      </c>
      <c r="P26" s="63">
        <f t="shared" si="0"/>
        <v>5007</v>
      </c>
      <c r="Q26" s="63">
        <f t="shared" si="1"/>
        <v>797</v>
      </c>
      <c r="R26" s="63">
        <f t="shared" si="2"/>
        <v>5804</v>
      </c>
    </row>
    <row r="27" spans="1:18" ht="17.100000000000001" customHeight="1">
      <c r="A27" s="70">
        <f t="shared" si="3"/>
        <v>20</v>
      </c>
      <c r="B27" s="71">
        <v>0.83333333333333337</v>
      </c>
      <c r="C27" s="72">
        <v>0.87430555555555556</v>
      </c>
      <c r="D27" s="37">
        <v>2352</v>
      </c>
      <c r="E27" s="37">
        <v>97</v>
      </c>
      <c r="F27" s="37">
        <v>154</v>
      </c>
      <c r="G27" s="37">
        <v>235</v>
      </c>
      <c r="H27" s="37">
        <v>83</v>
      </c>
      <c r="I27" s="163">
        <v>1616</v>
      </c>
      <c r="J27" s="73">
        <v>461</v>
      </c>
      <c r="K27" s="73">
        <v>20</v>
      </c>
      <c r="L27" s="73">
        <v>26</v>
      </c>
      <c r="M27" s="73">
        <v>26</v>
      </c>
      <c r="N27" s="37">
        <v>9</v>
      </c>
      <c r="O27" s="163">
        <v>149</v>
      </c>
      <c r="P27" s="63">
        <f t="shared" si="0"/>
        <v>4537</v>
      </c>
      <c r="Q27" s="63">
        <f t="shared" si="1"/>
        <v>691</v>
      </c>
      <c r="R27" s="63">
        <f t="shared" si="2"/>
        <v>5228</v>
      </c>
    </row>
    <row r="28" spans="1:18" ht="17.100000000000001" customHeight="1">
      <c r="A28" s="70">
        <f t="shared" si="3"/>
        <v>21</v>
      </c>
      <c r="B28" s="71">
        <v>0.875</v>
      </c>
      <c r="C28" s="72">
        <v>0.9159722222222223</v>
      </c>
      <c r="D28" s="37">
        <v>2310</v>
      </c>
      <c r="E28" s="37">
        <v>79</v>
      </c>
      <c r="F28" s="37">
        <v>169</v>
      </c>
      <c r="G28" s="37">
        <v>258</v>
      </c>
      <c r="H28" s="37">
        <v>86</v>
      </c>
      <c r="I28" s="163">
        <v>1601</v>
      </c>
      <c r="J28" s="73">
        <v>494</v>
      </c>
      <c r="K28" s="73">
        <v>16</v>
      </c>
      <c r="L28" s="73">
        <v>23</v>
      </c>
      <c r="M28" s="73">
        <v>30</v>
      </c>
      <c r="N28" s="37">
        <v>16</v>
      </c>
      <c r="O28" s="163">
        <v>154</v>
      </c>
      <c r="P28" s="63">
        <f t="shared" si="0"/>
        <v>4503</v>
      </c>
      <c r="Q28" s="63">
        <f t="shared" si="1"/>
        <v>733</v>
      </c>
      <c r="R28" s="63">
        <f t="shared" si="2"/>
        <v>5236</v>
      </c>
    </row>
    <row r="29" spans="1:18" ht="17.100000000000001" customHeight="1">
      <c r="A29" s="70">
        <f t="shared" si="3"/>
        <v>22</v>
      </c>
      <c r="B29" s="71">
        <v>0.91666666666666663</v>
      </c>
      <c r="C29" s="72">
        <v>0.95763888888888893</v>
      </c>
      <c r="D29" s="37">
        <v>2242</v>
      </c>
      <c r="E29" s="37">
        <v>83</v>
      </c>
      <c r="F29" s="37">
        <v>162</v>
      </c>
      <c r="G29" s="37">
        <v>246</v>
      </c>
      <c r="H29" s="37">
        <v>78</v>
      </c>
      <c r="I29" s="163">
        <v>1528</v>
      </c>
      <c r="J29" s="73">
        <v>450</v>
      </c>
      <c r="K29" s="73">
        <v>13</v>
      </c>
      <c r="L29" s="73">
        <v>23</v>
      </c>
      <c r="M29" s="73">
        <v>33</v>
      </c>
      <c r="N29" s="37">
        <v>10</v>
      </c>
      <c r="O29" s="163">
        <v>133</v>
      </c>
      <c r="P29" s="63">
        <f t="shared" si="0"/>
        <v>4339</v>
      </c>
      <c r="Q29" s="63">
        <f t="shared" si="1"/>
        <v>662</v>
      </c>
      <c r="R29" s="63">
        <f t="shared" si="2"/>
        <v>5001</v>
      </c>
    </row>
    <row r="30" spans="1:18" ht="17.100000000000001" customHeight="1">
      <c r="A30" s="70">
        <f t="shared" si="3"/>
        <v>23</v>
      </c>
      <c r="B30" s="71">
        <v>0.95833333333333337</v>
      </c>
      <c r="C30" s="72">
        <v>0.99930555555555556</v>
      </c>
      <c r="D30" s="37">
        <v>2016</v>
      </c>
      <c r="E30" s="37">
        <v>119</v>
      </c>
      <c r="F30" s="37">
        <v>142</v>
      </c>
      <c r="G30" s="37">
        <v>242</v>
      </c>
      <c r="H30" s="37">
        <v>72</v>
      </c>
      <c r="I30" s="163">
        <v>1442</v>
      </c>
      <c r="J30" s="73">
        <v>387</v>
      </c>
      <c r="K30" s="73">
        <v>14</v>
      </c>
      <c r="L30" s="73">
        <v>29</v>
      </c>
      <c r="M30" s="73">
        <v>28</v>
      </c>
      <c r="N30" s="37">
        <v>13</v>
      </c>
      <c r="O30" s="163">
        <v>152</v>
      </c>
      <c r="P30" s="63">
        <f t="shared" si="0"/>
        <v>4033</v>
      </c>
      <c r="Q30" s="63">
        <f t="shared" si="1"/>
        <v>623</v>
      </c>
      <c r="R30" s="63">
        <f t="shared" si="2"/>
        <v>4656</v>
      </c>
    </row>
    <row r="31" spans="1:18" ht="17.100000000000001" customHeight="1">
      <c r="A31" s="70">
        <v>99</v>
      </c>
      <c r="B31" s="975" t="s">
        <v>2129</v>
      </c>
      <c r="C31" s="975"/>
      <c r="D31" s="37">
        <v>0</v>
      </c>
      <c r="E31" s="37">
        <v>0</v>
      </c>
      <c r="F31" s="38">
        <v>0</v>
      </c>
      <c r="G31" s="37">
        <v>0</v>
      </c>
      <c r="H31" s="37">
        <v>0</v>
      </c>
      <c r="I31" s="163">
        <v>0</v>
      </c>
      <c r="J31" s="73">
        <v>0</v>
      </c>
      <c r="K31" s="73">
        <v>0</v>
      </c>
      <c r="L31" s="73">
        <v>0</v>
      </c>
      <c r="M31" s="73">
        <v>0</v>
      </c>
      <c r="N31" s="37">
        <v>0</v>
      </c>
      <c r="O31" s="163">
        <v>0</v>
      </c>
      <c r="P31" s="63">
        <f>SUM(D31:J31)</f>
        <v>0</v>
      </c>
      <c r="Q31" s="63">
        <f t="shared" si="1"/>
        <v>0</v>
      </c>
      <c r="R31" s="63">
        <f t="shared" si="2"/>
        <v>0</v>
      </c>
    </row>
    <row r="32" spans="1:18" ht="20.25" customHeight="1">
      <c r="A32" s="976" t="s">
        <v>2130</v>
      </c>
      <c r="B32" s="976"/>
      <c r="C32" s="976"/>
      <c r="D32" s="74">
        <f>SUM(D7:D31)</f>
        <v>99603</v>
      </c>
      <c r="E32" s="74">
        <f t="shared" ref="E32:R32" si="4">SUM(E7:E31)</f>
        <v>4499</v>
      </c>
      <c r="F32" s="74">
        <f t="shared" si="4"/>
        <v>7563</v>
      </c>
      <c r="G32" s="74">
        <f t="shared" si="4"/>
        <v>10414</v>
      </c>
      <c r="H32" s="74">
        <f t="shared" si="4"/>
        <v>3058</v>
      </c>
      <c r="I32" s="74">
        <f t="shared" si="4"/>
        <v>68055</v>
      </c>
      <c r="J32" s="74">
        <f t="shared" si="4"/>
        <v>18289</v>
      </c>
      <c r="K32" s="74">
        <f t="shared" si="4"/>
        <v>734</v>
      </c>
      <c r="L32" s="74">
        <f t="shared" si="4"/>
        <v>1076</v>
      </c>
      <c r="M32" s="74">
        <f t="shared" si="4"/>
        <v>1441</v>
      </c>
      <c r="N32" s="74">
        <f t="shared" si="4"/>
        <v>388</v>
      </c>
      <c r="O32" s="74">
        <f t="shared" si="4"/>
        <v>6246</v>
      </c>
      <c r="P32" s="74">
        <f t="shared" si="4"/>
        <v>193192</v>
      </c>
      <c r="Q32" s="74">
        <f t="shared" si="4"/>
        <v>28174</v>
      </c>
      <c r="R32" s="1113">
        <f t="shared" si="4"/>
        <v>221366</v>
      </c>
    </row>
    <row r="33" spans="1:18" ht="12.6" customHeight="1">
      <c r="A33" s="959" t="s">
        <v>3136</v>
      </c>
      <c r="B33" s="959"/>
      <c r="C33" s="959"/>
      <c r="D33" s="959"/>
      <c r="E33" s="959"/>
      <c r="F33" s="959"/>
      <c r="G33" s="959"/>
      <c r="H33" s="959"/>
      <c r="I33" s="959"/>
      <c r="J33" s="959"/>
      <c r="K33" s="959"/>
      <c r="L33" s="959"/>
      <c r="M33" s="959"/>
      <c r="N33" s="959"/>
      <c r="O33" s="959"/>
      <c r="P33" s="959"/>
      <c r="Q33" s="959"/>
      <c r="R33" s="959"/>
    </row>
    <row r="34" spans="1:18" ht="12.6" customHeight="1"/>
    <row r="35" spans="1:18">
      <c r="D35" s="485"/>
      <c r="E35" s="485"/>
      <c r="F35" s="485"/>
      <c r="G35" s="485"/>
      <c r="H35" s="485"/>
      <c r="I35" s="485"/>
      <c r="J35" s="485"/>
      <c r="K35" s="485"/>
      <c r="L35" s="485"/>
      <c r="M35" s="485"/>
      <c r="N35" s="485"/>
      <c r="O35" s="485"/>
      <c r="P35" s="485"/>
      <c r="Q35" s="485"/>
      <c r="R35" s="485"/>
    </row>
  </sheetData>
  <mergeCells count="12">
    <mergeCell ref="A33:R33"/>
    <mergeCell ref="B31:C31"/>
    <mergeCell ref="A32:C32"/>
    <mergeCell ref="A1:R1"/>
    <mergeCell ref="A2:R2"/>
    <mergeCell ref="A3:R3"/>
    <mergeCell ref="A4:A6"/>
    <mergeCell ref="B4:C6"/>
    <mergeCell ref="D4:R4"/>
    <mergeCell ref="D5:I5"/>
    <mergeCell ref="J5:O5"/>
    <mergeCell ref="P5:R5"/>
  </mergeCells>
  <printOptions horizontalCentered="1" verticalCentered="1"/>
  <pageMargins left="0" right="0" top="0" bottom="0" header="0" footer="0"/>
  <pageSetup paperSize="9" scale="80" orientation="landscape" r:id="rId1"/>
  <headerFooter alignWithMargins="0"/>
  <ignoredErrors>
    <ignoredError sqref="A7:A16 F6:O6" numberStoredAsText="1"/>
    <ignoredError sqref="P7:R31" formulaRange="1"/>
  </ignoredErrors>
</worksheet>
</file>

<file path=xl/worksheets/sheet42.xml><?xml version="1.0" encoding="utf-8"?>
<worksheet xmlns="http://schemas.openxmlformats.org/spreadsheetml/2006/main" xmlns:r="http://schemas.openxmlformats.org/officeDocument/2006/relationships">
  <dimension ref="A1:T23"/>
  <sheetViews>
    <sheetView showGridLines="0" workbookViewId="0">
      <pane xSplit="2" ySplit="5" topLeftCell="C9" activePane="bottomRight" state="frozen"/>
      <selection activeCell="A30" sqref="A30:I33"/>
      <selection pane="topRight" activeCell="A30" sqref="A30:I33"/>
      <selection pane="bottomLeft" activeCell="A30" sqref="A30:I33"/>
      <selection pane="bottomRight" sqref="A1:T1"/>
    </sheetView>
  </sheetViews>
  <sheetFormatPr defaultColWidth="9.140625" defaultRowHeight="12.75"/>
  <cols>
    <col min="1" max="1" width="5.5703125" style="4" customWidth="1"/>
    <col min="2" max="2" width="24.140625" style="4" customWidth="1"/>
    <col min="3" max="3" width="11" style="4" customWidth="1"/>
    <col min="4" max="4" width="11.28515625" style="4" customWidth="1"/>
    <col min="5" max="5" width="5.42578125" style="4" bestFit="1" customWidth="1"/>
    <col min="6" max="6" width="6.42578125" style="4" bestFit="1" customWidth="1"/>
    <col min="7" max="7" width="5.42578125" style="4" bestFit="1" customWidth="1"/>
    <col min="8" max="8" width="6.42578125" style="4" bestFit="1" customWidth="1"/>
    <col min="9" max="9" width="11.28515625" style="4" bestFit="1" customWidth="1"/>
    <col min="10" max="10" width="11.28515625" style="4" customWidth="1"/>
    <col min="11" max="12" width="5.42578125" style="4" bestFit="1" customWidth="1"/>
    <col min="13" max="13" width="4" style="4" bestFit="1" customWidth="1"/>
    <col min="14" max="14" width="5.42578125" style="4" bestFit="1" customWidth="1"/>
    <col min="15" max="15" width="7.42578125" style="4" bestFit="1" customWidth="1"/>
    <col min="16" max="16" width="6.42578125" style="4" bestFit="1" customWidth="1"/>
    <col min="17" max="17" width="7.42578125" style="4" bestFit="1" customWidth="1"/>
    <col min="18" max="18" width="6" style="4" bestFit="1" customWidth="1"/>
    <col min="19" max="19" width="6.28515625" style="4" bestFit="1" customWidth="1"/>
    <col min="20" max="20" width="6.7109375" style="4" bestFit="1" customWidth="1"/>
    <col min="21" max="16384" width="9.140625" style="4"/>
  </cols>
  <sheetData>
    <row r="1" spans="1:20" s="75" customFormat="1" ht="27.75" customHeight="1">
      <c r="A1" s="986" t="s">
        <v>3230</v>
      </c>
      <c r="B1" s="986"/>
      <c r="C1" s="986"/>
      <c r="D1" s="986"/>
      <c r="E1" s="986"/>
      <c r="F1" s="986"/>
      <c r="G1" s="986"/>
      <c r="H1" s="986"/>
      <c r="I1" s="986"/>
      <c r="J1" s="986"/>
      <c r="K1" s="986"/>
      <c r="L1" s="986"/>
      <c r="M1" s="986"/>
      <c r="N1" s="986"/>
      <c r="O1" s="986"/>
      <c r="P1" s="986"/>
      <c r="Q1" s="986"/>
      <c r="R1" s="986"/>
      <c r="S1" s="986"/>
      <c r="T1" s="986"/>
    </row>
    <row r="2" spans="1:20" s="75" customFormat="1" ht="27" customHeight="1">
      <c r="A2" s="987" t="s">
        <v>3066</v>
      </c>
      <c r="B2" s="987"/>
      <c r="C2" s="987"/>
      <c r="D2" s="987"/>
      <c r="E2" s="987"/>
      <c r="F2" s="987"/>
      <c r="G2" s="987"/>
      <c r="H2" s="987"/>
      <c r="I2" s="987"/>
      <c r="J2" s="987"/>
      <c r="K2" s="987"/>
      <c r="L2" s="987"/>
      <c r="M2" s="987"/>
      <c r="N2" s="987"/>
      <c r="O2" s="987"/>
      <c r="P2" s="987"/>
      <c r="Q2" s="987"/>
      <c r="R2" s="987"/>
      <c r="S2" s="987"/>
      <c r="T2" s="987"/>
    </row>
    <row r="3" spans="1:20" ht="36" customHeight="1">
      <c r="A3" s="775" t="s">
        <v>1997</v>
      </c>
      <c r="B3" s="988" t="s">
        <v>2920</v>
      </c>
      <c r="C3" s="832" t="s">
        <v>2907</v>
      </c>
      <c r="D3" s="832"/>
      <c r="E3" s="832"/>
      <c r="F3" s="832"/>
      <c r="G3" s="832"/>
      <c r="H3" s="832"/>
      <c r="I3" s="832"/>
      <c r="J3" s="832"/>
      <c r="K3" s="832"/>
      <c r="L3" s="832"/>
      <c r="M3" s="832"/>
      <c r="N3" s="832"/>
      <c r="O3" s="832"/>
      <c r="P3" s="832"/>
      <c r="Q3" s="832"/>
      <c r="R3" s="954" t="s">
        <v>3112</v>
      </c>
      <c r="S3" s="955"/>
      <c r="T3" s="955"/>
    </row>
    <row r="4" spans="1:20" ht="24.75" customHeight="1">
      <c r="A4" s="776"/>
      <c r="B4" s="988"/>
      <c r="C4" s="932" t="s">
        <v>1008</v>
      </c>
      <c r="D4" s="932"/>
      <c r="E4" s="932"/>
      <c r="F4" s="932"/>
      <c r="G4" s="932"/>
      <c r="H4" s="932"/>
      <c r="I4" s="932" t="s">
        <v>1009</v>
      </c>
      <c r="J4" s="932"/>
      <c r="K4" s="932"/>
      <c r="L4" s="932"/>
      <c r="M4" s="932"/>
      <c r="N4" s="932"/>
      <c r="O4" s="832" t="s">
        <v>1010</v>
      </c>
      <c r="P4" s="832"/>
      <c r="Q4" s="832"/>
      <c r="R4" s="956"/>
      <c r="S4" s="957"/>
      <c r="T4" s="957"/>
    </row>
    <row r="5" spans="1:20" ht="55.5" customHeight="1">
      <c r="A5" s="777"/>
      <c r="B5" s="988"/>
      <c r="C5" s="326" t="s">
        <v>2992</v>
      </c>
      <c r="D5" s="326" t="s">
        <v>3219</v>
      </c>
      <c r="E5" s="326" t="s">
        <v>2896</v>
      </c>
      <c r="F5" s="326" t="s">
        <v>2897</v>
      </c>
      <c r="G5" s="326" t="s">
        <v>2898</v>
      </c>
      <c r="H5" s="326" t="s">
        <v>2994</v>
      </c>
      <c r="I5" s="326" t="s">
        <v>2992</v>
      </c>
      <c r="J5" s="326" t="s">
        <v>3219</v>
      </c>
      <c r="K5" s="326" t="s">
        <v>2896</v>
      </c>
      <c r="L5" s="326" t="s">
        <v>2897</v>
      </c>
      <c r="M5" s="326" t="s">
        <v>2898</v>
      </c>
      <c r="N5" s="326" t="s">
        <v>2994</v>
      </c>
      <c r="O5" s="241" t="s">
        <v>1008</v>
      </c>
      <c r="P5" s="241" t="s">
        <v>1009</v>
      </c>
      <c r="Q5" s="241" t="s">
        <v>1010</v>
      </c>
      <c r="R5" s="637" t="s">
        <v>3216</v>
      </c>
      <c r="S5" s="637" t="s">
        <v>3217</v>
      </c>
      <c r="T5" s="638" t="s">
        <v>3218</v>
      </c>
    </row>
    <row r="6" spans="1:20" ht="39" customHeight="1">
      <c r="A6" s="79">
        <v>0</v>
      </c>
      <c r="B6" s="164" t="s">
        <v>2131</v>
      </c>
      <c r="C6" s="77">
        <v>0</v>
      </c>
      <c r="D6" s="77">
        <v>0</v>
      </c>
      <c r="E6" s="77">
        <v>0</v>
      </c>
      <c r="F6" s="77">
        <v>0</v>
      </c>
      <c r="G6" s="77">
        <v>0</v>
      </c>
      <c r="H6" s="77">
        <v>0</v>
      </c>
      <c r="I6" s="77">
        <v>0</v>
      </c>
      <c r="J6" s="77">
        <v>0</v>
      </c>
      <c r="K6" s="77">
        <v>0</v>
      </c>
      <c r="L6" s="77">
        <v>0</v>
      </c>
      <c r="M6" s="77">
        <v>0</v>
      </c>
      <c r="N6" s="77">
        <v>0</v>
      </c>
      <c r="O6" s="59">
        <f>SUM(C6:N6)</f>
        <v>0</v>
      </c>
      <c r="P6" s="59">
        <f>SUM(I6:N6)</f>
        <v>0</v>
      </c>
      <c r="Q6" s="59">
        <f>+P6+O6</f>
        <v>0</v>
      </c>
      <c r="R6" s="61">
        <v>0</v>
      </c>
      <c r="S6" s="61">
        <v>0</v>
      </c>
      <c r="T6" s="59">
        <f>+S6+R6</f>
        <v>0</v>
      </c>
    </row>
    <row r="7" spans="1:20" ht="24.95" customHeight="1">
      <c r="A7" s="465">
        <v>1</v>
      </c>
      <c r="B7" s="81" t="s">
        <v>2132</v>
      </c>
      <c r="C7" s="76">
        <v>2898</v>
      </c>
      <c r="D7" s="76">
        <v>44</v>
      </c>
      <c r="E7" s="76">
        <v>78</v>
      </c>
      <c r="F7" s="76">
        <v>117</v>
      </c>
      <c r="G7" s="77">
        <v>30</v>
      </c>
      <c r="H7" s="77">
        <v>2011</v>
      </c>
      <c r="I7" s="76">
        <v>230</v>
      </c>
      <c r="J7" s="76">
        <v>4</v>
      </c>
      <c r="K7" s="76">
        <v>6</v>
      </c>
      <c r="L7" s="76">
        <v>12</v>
      </c>
      <c r="M7" s="77">
        <v>4</v>
      </c>
      <c r="N7" s="77">
        <v>79</v>
      </c>
      <c r="O7" s="54">
        <f t="shared" ref="O7:O16" si="0">SUM(C7:H7)</f>
        <v>5178</v>
      </c>
      <c r="P7" s="54">
        <f t="shared" ref="P7:P17" si="1">SUM(I7:N7)</f>
        <v>335</v>
      </c>
      <c r="Q7" s="54">
        <f t="shared" ref="Q7:Q17" si="2">+P7+O7</f>
        <v>5513</v>
      </c>
      <c r="R7" s="55">
        <v>109</v>
      </c>
      <c r="S7" s="55">
        <v>1</v>
      </c>
      <c r="T7" s="54">
        <f t="shared" ref="T7:T17" si="3">+S7+R7</f>
        <v>110</v>
      </c>
    </row>
    <row r="8" spans="1:20" ht="24.95" customHeight="1">
      <c r="A8" s="465">
        <v>1</v>
      </c>
      <c r="B8" s="81" t="s">
        <v>2133</v>
      </c>
      <c r="C8" s="76">
        <v>6043</v>
      </c>
      <c r="D8" s="76">
        <v>129</v>
      </c>
      <c r="E8" s="76">
        <v>209</v>
      </c>
      <c r="F8" s="76">
        <v>371</v>
      </c>
      <c r="G8" s="77">
        <v>101</v>
      </c>
      <c r="H8" s="77">
        <v>4295</v>
      </c>
      <c r="I8" s="76">
        <v>673</v>
      </c>
      <c r="J8" s="76">
        <v>19</v>
      </c>
      <c r="K8" s="76">
        <v>36</v>
      </c>
      <c r="L8" s="76">
        <v>51</v>
      </c>
      <c r="M8" s="77">
        <v>10</v>
      </c>
      <c r="N8" s="77">
        <v>289</v>
      </c>
      <c r="O8" s="54">
        <f t="shared" si="0"/>
        <v>11148</v>
      </c>
      <c r="P8" s="54">
        <f t="shared" si="1"/>
        <v>1078</v>
      </c>
      <c r="Q8" s="54">
        <f t="shared" si="2"/>
        <v>12226</v>
      </c>
      <c r="R8" s="55">
        <v>185</v>
      </c>
      <c r="S8" s="55">
        <v>4</v>
      </c>
      <c r="T8" s="54">
        <f t="shared" si="3"/>
        <v>189</v>
      </c>
    </row>
    <row r="9" spans="1:20" ht="24.95" customHeight="1">
      <c r="A9" s="465">
        <v>2</v>
      </c>
      <c r="B9" s="81" t="s">
        <v>2134</v>
      </c>
      <c r="C9" s="76">
        <v>8649</v>
      </c>
      <c r="D9" s="76">
        <v>232</v>
      </c>
      <c r="E9" s="76">
        <v>401</v>
      </c>
      <c r="F9" s="76">
        <v>654</v>
      </c>
      <c r="G9" s="77">
        <v>173</v>
      </c>
      <c r="H9" s="77">
        <v>5681</v>
      </c>
      <c r="I9" s="76">
        <v>1092</v>
      </c>
      <c r="J9" s="76">
        <v>31</v>
      </c>
      <c r="K9" s="76">
        <v>44</v>
      </c>
      <c r="L9" s="76">
        <v>80</v>
      </c>
      <c r="M9" s="77">
        <v>14</v>
      </c>
      <c r="N9" s="77">
        <v>440</v>
      </c>
      <c r="O9" s="54">
        <f t="shared" si="0"/>
        <v>15790</v>
      </c>
      <c r="P9" s="54">
        <f t="shared" si="1"/>
        <v>1701</v>
      </c>
      <c r="Q9" s="54">
        <f t="shared" si="2"/>
        <v>17491</v>
      </c>
      <c r="R9" s="55">
        <v>229</v>
      </c>
      <c r="S9" s="55">
        <v>1</v>
      </c>
      <c r="T9" s="54">
        <f t="shared" si="3"/>
        <v>230</v>
      </c>
    </row>
    <row r="10" spans="1:20" ht="24.95" customHeight="1">
      <c r="A10" s="465">
        <v>2</v>
      </c>
      <c r="B10" s="81" t="s">
        <v>2135</v>
      </c>
      <c r="C10" s="76">
        <v>17105</v>
      </c>
      <c r="D10" s="76">
        <v>507</v>
      </c>
      <c r="E10" s="76">
        <v>976</v>
      </c>
      <c r="F10" s="76">
        <v>1451</v>
      </c>
      <c r="G10" s="77">
        <v>424</v>
      </c>
      <c r="H10" s="77">
        <v>11311</v>
      </c>
      <c r="I10" s="76">
        <v>2251</v>
      </c>
      <c r="J10" s="76">
        <v>57</v>
      </c>
      <c r="K10" s="76">
        <v>103</v>
      </c>
      <c r="L10" s="76">
        <v>153</v>
      </c>
      <c r="M10" s="77">
        <v>49</v>
      </c>
      <c r="N10" s="77">
        <v>854</v>
      </c>
      <c r="O10" s="54">
        <f t="shared" si="0"/>
        <v>31774</v>
      </c>
      <c r="P10" s="54">
        <f t="shared" si="1"/>
        <v>3467</v>
      </c>
      <c r="Q10" s="54">
        <f t="shared" si="2"/>
        <v>35241</v>
      </c>
      <c r="R10" s="55">
        <v>293</v>
      </c>
      <c r="S10" s="55">
        <v>8</v>
      </c>
      <c r="T10" s="54">
        <f t="shared" si="3"/>
        <v>301</v>
      </c>
    </row>
    <row r="11" spans="1:20" ht="24.95" customHeight="1">
      <c r="A11" s="465">
        <v>3</v>
      </c>
      <c r="B11" s="81" t="s">
        <v>2136</v>
      </c>
      <c r="C11" s="76">
        <v>12362</v>
      </c>
      <c r="D11" s="76">
        <v>511</v>
      </c>
      <c r="E11" s="76">
        <v>868</v>
      </c>
      <c r="F11" s="76">
        <v>1329</v>
      </c>
      <c r="G11" s="77">
        <v>342</v>
      </c>
      <c r="H11" s="77">
        <v>8521</v>
      </c>
      <c r="I11" s="76">
        <v>1885</v>
      </c>
      <c r="J11" s="76">
        <v>58</v>
      </c>
      <c r="K11" s="76">
        <v>89</v>
      </c>
      <c r="L11" s="76">
        <v>178</v>
      </c>
      <c r="M11" s="77">
        <v>35</v>
      </c>
      <c r="N11" s="77">
        <v>769</v>
      </c>
      <c r="O11" s="54">
        <f t="shared" si="0"/>
        <v>23933</v>
      </c>
      <c r="P11" s="54">
        <f t="shared" si="1"/>
        <v>3014</v>
      </c>
      <c r="Q11" s="54">
        <f t="shared" si="2"/>
        <v>26947</v>
      </c>
      <c r="R11" s="55">
        <v>156</v>
      </c>
      <c r="S11" s="55">
        <v>4</v>
      </c>
      <c r="T11" s="54">
        <f t="shared" si="3"/>
        <v>160</v>
      </c>
    </row>
    <row r="12" spans="1:20" ht="24.95" customHeight="1">
      <c r="A12" s="465">
        <v>3</v>
      </c>
      <c r="B12" s="81" t="s">
        <v>2137</v>
      </c>
      <c r="C12" s="76">
        <v>14795</v>
      </c>
      <c r="D12" s="76">
        <v>685</v>
      </c>
      <c r="E12" s="76">
        <v>1257</v>
      </c>
      <c r="F12" s="76">
        <v>1755</v>
      </c>
      <c r="G12" s="77">
        <v>468</v>
      </c>
      <c r="H12" s="77">
        <v>10350</v>
      </c>
      <c r="I12" s="76">
        <v>2543</v>
      </c>
      <c r="J12" s="76">
        <v>97</v>
      </c>
      <c r="K12" s="76">
        <v>158</v>
      </c>
      <c r="L12" s="76">
        <v>208</v>
      </c>
      <c r="M12" s="77">
        <v>52</v>
      </c>
      <c r="N12" s="77">
        <v>969</v>
      </c>
      <c r="O12" s="54">
        <f t="shared" si="0"/>
        <v>29310</v>
      </c>
      <c r="P12" s="54">
        <f t="shared" si="1"/>
        <v>4027</v>
      </c>
      <c r="Q12" s="54">
        <f t="shared" si="2"/>
        <v>33337</v>
      </c>
      <c r="R12" s="55">
        <v>161</v>
      </c>
      <c r="S12" s="55">
        <v>4</v>
      </c>
      <c r="T12" s="54">
        <f t="shared" si="3"/>
        <v>165</v>
      </c>
    </row>
    <row r="13" spans="1:20" ht="24.95" customHeight="1">
      <c r="A13" s="465">
        <v>3</v>
      </c>
      <c r="B13" s="81" t="s">
        <v>2138</v>
      </c>
      <c r="C13" s="76">
        <v>4923</v>
      </c>
      <c r="D13" s="76">
        <v>256</v>
      </c>
      <c r="E13" s="76">
        <v>411</v>
      </c>
      <c r="F13" s="76">
        <v>577</v>
      </c>
      <c r="G13" s="77">
        <v>147</v>
      </c>
      <c r="H13" s="77">
        <v>3144</v>
      </c>
      <c r="I13" s="76">
        <v>1174</v>
      </c>
      <c r="J13" s="76">
        <v>40</v>
      </c>
      <c r="K13" s="76">
        <v>67</v>
      </c>
      <c r="L13" s="76">
        <v>85</v>
      </c>
      <c r="M13" s="77">
        <v>15</v>
      </c>
      <c r="N13" s="77">
        <v>396</v>
      </c>
      <c r="O13" s="54">
        <f t="shared" si="0"/>
        <v>9458</v>
      </c>
      <c r="P13" s="54">
        <f t="shared" si="1"/>
        <v>1777</v>
      </c>
      <c r="Q13" s="54">
        <f t="shared" si="2"/>
        <v>11235</v>
      </c>
      <c r="R13" s="55">
        <v>32</v>
      </c>
      <c r="S13" s="55">
        <v>1</v>
      </c>
      <c r="T13" s="54">
        <f t="shared" si="3"/>
        <v>33</v>
      </c>
    </row>
    <row r="14" spans="1:20" ht="24.95" customHeight="1">
      <c r="A14" s="465">
        <v>4</v>
      </c>
      <c r="B14" s="81" t="s">
        <v>2139</v>
      </c>
      <c r="C14" s="76">
        <v>12442</v>
      </c>
      <c r="D14" s="76">
        <v>641</v>
      </c>
      <c r="E14" s="76">
        <v>1132</v>
      </c>
      <c r="F14" s="76">
        <v>1494</v>
      </c>
      <c r="G14" s="77">
        <v>457</v>
      </c>
      <c r="H14" s="77">
        <v>7995</v>
      </c>
      <c r="I14" s="76">
        <v>2826</v>
      </c>
      <c r="J14" s="76">
        <v>133</v>
      </c>
      <c r="K14" s="76">
        <v>137</v>
      </c>
      <c r="L14" s="76">
        <v>233</v>
      </c>
      <c r="M14" s="77">
        <v>52</v>
      </c>
      <c r="N14" s="77">
        <v>909</v>
      </c>
      <c r="O14" s="54">
        <f t="shared" si="0"/>
        <v>24161</v>
      </c>
      <c r="P14" s="54">
        <f t="shared" si="1"/>
        <v>4290</v>
      </c>
      <c r="Q14" s="54">
        <f t="shared" si="2"/>
        <v>28451</v>
      </c>
      <c r="R14" s="55">
        <v>59</v>
      </c>
      <c r="S14" s="55">
        <v>4</v>
      </c>
      <c r="T14" s="54">
        <f t="shared" si="3"/>
        <v>63</v>
      </c>
    </row>
    <row r="15" spans="1:20" ht="24.95" customHeight="1">
      <c r="A15" s="465">
        <v>5</v>
      </c>
      <c r="B15" s="81" t="s">
        <v>2140</v>
      </c>
      <c r="C15" s="76">
        <v>9788</v>
      </c>
      <c r="D15" s="76">
        <v>592</v>
      </c>
      <c r="E15" s="76">
        <v>990</v>
      </c>
      <c r="F15" s="76">
        <v>1304</v>
      </c>
      <c r="G15" s="77">
        <v>381</v>
      </c>
      <c r="H15" s="77">
        <v>6301</v>
      </c>
      <c r="I15" s="76">
        <v>2871</v>
      </c>
      <c r="J15" s="76">
        <v>98</v>
      </c>
      <c r="K15" s="76">
        <v>158</v>
      </c>
      <c r="L15" s="76">
        <v>187</v>
      </c>
      <c r="M15" s="77">
        <v>66</v>
      </c>
      <c r="N15" s="77">
        <v>735</v>
      </c>
      <c r="O15" s="54">
        <f t="shared" si="0"/>
        <v>19356</v>
      </c>
      <c r="P15" s="54">
        <f t="shared" si="1"/>
        <v>4115</v>
      </c>
      <c r="Q15" s="54">
        <f t="shared" si="2"/>
        <v>23471</v>
      </c>
      <c r="R15" s="55">
        <v>41</v>
      </c>
      <c r="S15" s="55">
        <v>7</v>
      </c>
      <c r="T15" s="54">
        <f t="shared" si="3"/>
        <v>48</v>
      </c>
    </row>
    <row r="16" spans="1:20" ht="24.95" customHeight="1">
      <c r="A16" s="465">
        <v>5</v>
      </c>
      <c r="B16" s="81" t="s">
        <v>2141</v>
      </c>
      <c r="C16" s="76">
        <v>10598</v>
      </c>
      <c r="D16" s="76">
        <v>902</v>
      </c>
      <c r="E16" s="76">
        <v>1241</v>
      </c>
      <c r="F16" s="76">
        <v>1362</v>
      </c>
      <c r="G16" s="77">
        <v>535</v>
      </c>
      <c r="H16" s="77">
        <v>8446</v>
      </c>
      <c r="I16" s="76">
        <v>2744</v>
      </c>
      <c r="J16" s="76">
        <v>197</v>
      </c>
      <c r="K16" s="76">
        <v>278</v>
      </c>
      <c r="L16" s="76">
        <v>254</v>
      </c>
      <c r="M16" s="77">
        <v>91</v>
      </c>
      <c r="N16" s="77">
        <v>806</v>
      </c>
      <c r="O16" s="54">
        <f t="shared" si="0"/>
        <v>23084</v>
      </c>
      <c r="P16" s="54">
        <f t="shared" si="1"/>
        <v>4370</v>
      </c>
      <c r="Q16" s="54">
        <f t="shared" si="2"/>
        <v>27454</v>
      </c>
      <c r="R16" s="55">
        <v>324</v>
      </c>
      <c r="S16" s="55">
        <v>3</v>
      </c>
      <c r="T16" s="54">
        <f t="shared" si="3"/>
        <v>327</v>
      </c>
    </row>
    <row r="17" spans="1:20" ht="24.95" customHeight="1">
      <c r="A17" s="82">
        <v>9</v>
      </c>
      <c r="B17" s="83" t="s">
        <v>2142</v>
      </c>
      <c r="C17" s="76">
        <v>0</v>
      </c>
      <c r="D17" s="76">
        <v>0</v>
      </c>
      <c r="E17" s="76">
        <v>0</v>
      </c>
      <c r="F17" s="76">
        <v>0</v>
      </c>
      <c r="G17" s="77">
        <v>0</v>
      </c>
      <c r="H17" s="77">
        <v>0</v>
      </c>
      <c r="I17" s="76">
        <v>0</v>
      </c>
      <c r="J17" s="76">
        <v>0</v>
      </c>
      <c r="K17" s="76">
        <v>0</v>
      </c>
      <c r="L17" s="76">
        <v>0</v>
      </c>
      <c r="M17" s="77">
        <v>0</v>
      </c>
      <c r="N17" s="77">
        <v>0</v>
      </c>
      <c r="O17" s="54">
        <f>SUM(C17:N17)</f>
        <v>0</v>
      </c>
      <c r="P17" s="54">
        <f t="shared" si="1"/>
        <v>0</v>
      </c>
      <c r="Q17" s="54">
        <f t="shared" si="2"/>
        <v>0</v>
      </c>
      <c r="R17" s="55">
        <v>0</v>
      </c>
      <c r="S17" s="55">
        <v>0</v>
      </c>
      <c r="T17" s="54">
        <f t="shared" si="3"/>
        <v>0</v>
      </c>
    </row>
    <row r="18" spans="1:20" ht="22.5" customHeight="1">
      <c r="A18" s="989" t="s">
        <v>2143</v>
      </c>
      <c r="B18" s="989"/>
      <c r="C18" s="78">
        <f>SUM(C6:C17)</f>
        <v>99603</v>
      </c>
      <c r="D18" s="78">
        <f t="shared" ref="D18:T18" si="4">SUM(D6:D17)</f>
        <v>4499</v>
      </c>
      <c r="E18" s="78">
        <f t="shared" si="4"/>
        <v>7563</v>
      </c>
      <c r="F18" s="78">
        <f t="shared" si="4"/>
        <v>10414</v>
      </c>
      <c r="G18" s="78">
        <f t="shared" si="4"/>
        <v>3058</v>
      </c>
      <c r="H18" s="78">
        <f t="shared" si="4"/>
        <v>68055</v>
      </c>
      <c r="I18" s="78">
        <f t="shared" si="4"/>
        <v>18289</v>
      </c>
      <c r="J18" s="78">
        <f t="shared" si="4"/>
        <v>734</v>
      </c>
      <c r="K18" s="78">
        <f t="shared" si="4"/>
        <v>1076</v>
      </c>
      <c r="L18" s="78">
        <f t="shared" si="4"/>
        <v>1441</v>
      </c>
      <c r="M18" s="78">
        <f t="shared" si="4"/>
        <v>388</v>
      </c>
      <c r="N18" s="78">
        <f t="shared" si="4"/>
        <v>6246</v>
      </c>
      <c r="O18" s="78">
        <f t="shared" si="4"/>
        <v>193192</v>
      </c>
      <c r="P18" s="78">
        <f t="shared" si="4"/>
        <v>28174</v>
      </c>
      <c r="Q18" s="78">
        <f t="shared" si="4"/>
        <v>221366</v>
      </c>
      <c r="R18" s="78">
        <f t="shared" si="4"/>
        <v>1589</v>
      </c>
      <c r="S18" s="78">
        <f t="shared" si="4"/>
        <v>37</v>
      </c>
      <c r="T18" s="78">
        <f t="shared" si="4"/>
        <v>1626</v>
      </c>
    </row>
    <row r="19" spans="1:20" ht="14.25">
      <c r="A19" s="985" t="s">
        <v>3136</v>
      </c>
      <c r="B19" s="985"/>
      <c r="C19" s="985"/>
      <c r="D19" s="985"/>
      <c r="E19" s="985"/>
      <c r="F19" s="985"/>
      <c r="G19" s="985"/>
      <c r="H19" s="985"/>
      <c r="I19" s="985"/>
      <c r="J19" s="985"/>
      <c r="K19" s="985"/>
      <c r="L19" s="985"/>
      <c r="M19" s="985"/>
      <c r="N19" s="985"/>
      <c r="O19" s="985"/>
      <c r="P19" s="985"/>
      <c r="Q19" s="985"/>
      <c r="R19" s="985"/>
      <c r="S19" s="985"/>
      <c r="T19" s="985"/>
    </row>
    <row r="21" spans="1:20">
      <c r="C21" s="352"/>
      <c r="D21" s="352"/>
      <c r="E21" s="352"/>
      <c r="F21" s="352"/>
      <c r="G21" s="352"/>
      <c r="H21" s="352"/>
      <c r="I21" s="352"/>
      <c r="J21" s="352"/>
      <c r="K21" s="352"/>
      <c r="L21" s="352"/>
      <c r="M21" s="352"/>
      <c r="N21" s="352"/>
      <c r="O21" s="352"/>
      <c r="P21" s="352"/>
      <c r="Q21" s="352"/>
      <c r="R21" s="352"/>
      <c r="S21" s="352"/>
      <c r="T21" s="352"/>
    </row>
    <row r="23" spans="1:20">
      <c r="C23" s="352"/>
      <c r="D23" s="352"/>
      <c r="E23" s="352"/>
      <c r="F23" s="352"/>
      <c r="G23" s="352"/>
      <c r="H23" s="352"/>
      <c r="I23" s="352"/>
      <c r="J23" s="352"/>
      <c r="K23" s="352"/>
      <c r="L23" s="352"/>
      <c r="M23" s="352"/>
      <c r="N23" s="352"/>
      <c r="O23" s="352"/>
      <c r="P23" s="352"/>
      <c r="Q23" s="352"/>
      <c r="R23" s="352"/>
      <c r="S23" s="352"/>
      <c r="T23" s="352"/>
    </row>
  </sheetData>
  <mergeCells count="11">
    <mergeCell ref="A19:T19"/>
    <mergeCell ref="A1:T1"/>
    <mergeCell ref="A2:T2"/>
    <mergeCell ref="A3:A5"/>
    <mergeCell ref="B3:B5"/>
    <mergeCell ref="C3:Q3"/>
    <mergeCell ref="C4:H4"/>
    <mergeCell ref="I4:N4"/>
    <mergeCell ref="O4:Q4"/>
    <mergeCell ref="A18:B18"/>
    <mergeCell ref="R3:T4"/>
  </mergeCells>
  <printOptions horizontalCentered="1" verticalCentered="1" gridLinesSet="0"/>
  <pageMargins left="0" right="0" top="0" bottom="0" header="0" footer="0"/>
  <pageSetup paperSize="9" scale="82" orientation="landscape" r:id="rId1"/>
  <headerFooter alignWithMargins="0"/>
  <ignoredErrors>
    <ignoredError sqref="O7:P17 P6" formulaRange="1"/>
    <ignoredError sqref="E5:I5 K5:M5" numberStoredAsText="1"/>
  </ignoredErrors>
</worksheet>
</file>

<file path=xl/worksheets/sheet43.xml><?xml version="1.0" encoding="utf-8"?>
<worksheet xmlns="http://schemas.openxmlformats.org/spreadsheetml/2006/main" xmlns:r="http://schemas.openxmlformats.org/officeDocument/2006/relationships">
  <dimension ref="A1:H20"/>
  <sheetViews>
    <sheetView showGridLines="0" workbookViewId="0">
      <pane xSplit="2" ySplit="4" topLeftCell="C11" activePane="bottomRight" state="frozen"/>
      <selection activeCell="A30" sqref="A30:I33"/>
      <selection pane="topRight" activeCell="A30" sqref="A30:I33"/>
      <selection pane="bottomLeft" activeCell="A30" sqref="A30:I33"/>
      <selection pane="bottomRight" sqref="A1:H1"/>
    </sheetView>
  </sheetViews>
  <sheetFormatPr defaultColWidth="9.140625" defaultRowHeight="12.75"/>
  <cols>
    <col min="1" max="1" width="5.28515625" style="4" customWidth="1"/>
    <col min="2" max="2" width="28.7109375" style="4" customWidth="1"/>
    <col min="3" max="8" width="14" style="4" customWidth="1"/>
    <col min="9" max="16384" width="9.140625" style="4"/>
  </cols>
  <sheetData>
    <row r="1" spans="1:8" s="75" customFormat="1" ht="35.1" customHeight="1">
      <c r="A1" s="986" t="s">
        <v>3211</v>
      </c>
      <c r="B1" s="986"/>
      <c r="C1" s="986"/>
      <c r="D1" s="986"/>
      <c r="E1" s="986"/>
      <c r="F1" s="986"/>
      <c r="G1" s="986"/>
      <c r="H1" s="986"/>
    </row>
    <row r="2" spans="1:8" s="75" customFormat="1" ht="36.75" customHeight="1">
      <c r="A2" s="987" t="s">
        <v>3067</v>
      </c>
      <c r="B2" s="987"/>
      <c r="C2" s="987"/>
      <c r="D2" s="987"/>
      <c r="E2" s="987"/>
      <c r="F2" s="987"/>
      <c r="G2" s="987"/>
      <c r="H2" s="987"/>
    </row>
    <row r="3" spans="1:8" ht="35.1" customHeight="1">
      <c r="A3" s="775" t="s">
        <v>1997</v>
      </c>
      <c r="B3" s="795" t="s">
        <v>2921</v>
      </c>
      <c r="C3" s="942" t="s">
        <v>2909</v>
      </c>
      <c r="D3" s="942"/>
      <c r="E3" s="942"/>
      <c r="F3" s="943" t="s">
        <v>3111</v>
      </c>
      <c r="G3" s="944"/>
      <c r="H3" s="944"/>
    </row>
    <row r="4" spans="1:8" ht="39.75" customHeight="1">
      <c r="A4" s="777"/>
      <c r="B4" s="988"/>
      <c r="C4" s="6" t="s">
        <v>1008</v>
      </c>
      <c r="D4" s="241" t="s">
        <v>1009</v>
      </c>
      <c r="E4" s="6" t="s">
        <v>1010</v>
      </c>
      <c r="F4" s="6" t="s">
        <v>1008</v>
      </c>
      <c r="G4" s="7" t="s">
        <v>1009</v>
      </c>
      <c r="H4" s="239" t="s">
        <v>1010</v>
      </c>
    </row>
    <row r="5" spans="1:8" ht="42.75" customHeight="1">
      <c r="A5" s="79">
        <v>0</v>
      </c>
      <c r="B5" s="164" t="s">
        <v>2131</v>
      </c>
      <c r="C5" s="165">
        <v>0</v>
      </c>
      <c r="D5" s="165">
        <v>0</v>
      </c>
      <c r="E5" s="106">
        <f>+D5+C5</f>
        <v>0</v>
      </c>
      <c r="F5" s="486">
        <v>0</v>
      </c>
      <c r="G5" s="486">
        <v>0</v>
      </c>
      <c r="H5" s="106">
        <f>+G5+F5</f>
        <v>0</v>
      </c>
    </row>
    <row r="6" spans="1:8" ht="24.95" customHeight="1">
      <c r="A6" s="79">
        <v>1</v>
      </c>
      <c r="B6" s="81" t="s">
        <v>2132</v>
      </c>
      <c r="C6" s="80">
        <v>5</v>
      </c>
      <c r="D6" s="80">
        <v>4</v>
      </c>
      <c r="E6" s="45">
        <f t="shared" ref="E6:E17" si="0">+D6+C6</f>
        <v>9</v>
      </c>
      <c r="F6" s="46">
        <v>0</v>
      </c>
      <c r="G6" s="46">
        <v>0</v>
      </c>
      <c r="H6" s="45">
        <f t="shared" ref="H6:H17" si="1">+G6+F6</f>
        <v>0</v>
      </c>
    </row>
    <row r="7" spans="1:8" ht="24.95" customHeight="1">
      <c r="A7" s="79">
        <v>1</v>
      </c>
      <c r="B7" s="81" t="s">
        <v>2133</v>
      </c>
      <c r="C7" s="80">
        <v>10</v>
      </c>
      <c r="D7" s="80">
        <v>1</v>
      </c>
      <c r="E7" s="45">
        <f t="shared" si="0"/>
        <v>11</v>
      </c>
      <c r="F7" s="46">
        <v>0</v>
      </c>
      <c r="G7" s="46">
        <v>0</v>
      </c>
      <c r="H7" s="45">
        <f t="shared" si="1"/>
        <v>0</v>
      </c>
    </row>
    <row r="8" spans="1:8" ht="24.95" customHeight="1">
      <c r="A8" s="79">
        <v>2</v>
      </c>
      <c r="B8" s="81" t="s">
        <v>2134</v>
      </c>
      <c r="C8" s="80">
        <v>14</v>
      </c>
      <c r="D8" s="80">
        <v>2</v>
      </c>
      <c r="E8" s="45">
        <f t="shared" si="0"/>
        <v>16</v>
      </c>
      <c r="F8" s="46">
        <v>0</v>
      </c>
      <c r="G8" s="46">
        <v>0</v>
      </c>
      <c r="H8" s="45">
        <f t="shared" si="1"/>
        <v>0</v>
      </c>
    </row>
    <row r="9" spans="1:8" ht="24.95" customHeight="1">
      <c r="A9" s="79">
        <v>2</v>
      </c>
      <c r="B9" s="81" t="s">
        <v>2135</v>
      </c>
      <c r="C9" s="80">
        <v>27</v>
      </c>
      <c r="D9" s="80">
        <v>0</v>
      </c>
      <c r="E9" s="45">
        <f t="shared" si="0"/>
        <v>27</v>
      </c>
      <c r="F9" s="46">
        <v>0</v>
      </c>
      <c r="G9" s="46">
        <v>0</v>
      </c>
      <c r="H9" s="45">
        <f t="shared" si="1"/>
        <v>0</v>
      </c>
    </row>
    <row r="10" spans="1:8" ht="24.95" customHeight="1">
      <c r="A10" s="79">
        <v>3</v>
      </c>
      <c r="B10" s="81" t="s">
        <v>2136</v>
      </c>
      <c r="C10" s="80">
        <v>19</v>
      </c>
      <c r="D10" s="80">
        <v>4</v>
      </c>
      <c r="E10" s="45">
        <f t="shared" si="0"/>
        <v>23</v>
      </c>
      <c r="F10" s="46">
        <v>0</v>
      </c>
      <c r="G10" s="46">
        <v>0</v>
      </c>
      <c r="H10" s="45">
        <f t="shared" si="1"/>
        <v>0</v>
      </c>
    </row>
    <row r="11" spans="1:8" ht="24.95" customHeight="1">
      <c r="A11" s="79">
        <v>3</v>
      </c>
      <c r="B11" s="81" t="s">
        <v>2137</v>
      </c>
      <c r="C11" s="80">
        <v>31</v>
      </c>
      <c r="D11" s="80">
        <v>2</v>
      </c>
      <c r="E11" s="45">
        <f t="shared" si="0"/>
        <v>33</v>
      </c>
      <c r="F11" s="46">
        <v>0</v>
      </c>
      <c r="G11" s="46">
        <v>0</v>
      </c>
      <c r="H11" s="45">
        <f t="shared" si="1"/>
        <v>0</v>
      </c>
    </row>
    <row r="12" spans="1:8" ht="24.95" customHeight="1">
      <c r="A12" s="79">
        <v>3</v>
      </c>
      <c r="B12" s="81" t="s">
        <v>2138</v>
      </c>
      <c r="C12" s="80">
        <v>7</v>
      </c>
      <c r="D12" s="80">
        <v>0</v>
      </c>
      <c r="E12" s="45">
        <f t="shared" si="0"/>
        <v>7</v>
      </c>
      <c r="F12" s="46">
        <v>0</v>
      </c>
      <c r="G12" s="46">
        <v>0</v>
      </c>
      <c r="H12" s="45">
        <f t="shared" si="1"/>
        <v>0</v>
      </c>
    </row>
    <row r="13" spans="1:8" ht="24.95" customHeight="1">
      <c r="A13" s="79">
        <v>4</v>
      </c>
      <c r="B13" s="81" t="s">
        <v>2139</v>
      </c>
      <c r="C13" s="80">
        <v>36</v>
      </c>
      <c r="D13" s="80">
        <v>2</v>
      </c>
      <c r="E13" s="45">
        <f t="shared" si="0"/>
        <v>38</v>
      </c>
      <c r="F13" s="46">
        <v>0</v>
      </c>
      <c r="G13" s="46">
        <v>0</v>
      </c>
      <c r="H13" s="45">
        <f t="shared" si="1"/>
        <v>0</v>
      </c>
    </row>
    <row r="14" spans="1:8" ht="24.95" customHeight="1">
      <c r="A14" s="79">
        <v>5</v>
      </c>
      <c r="B14" s="81" t="s">
        <v>2140</v>
      </c>
      <c r="C14" s="80">
        <v>22</v>
      </c>
      <c r="D14" s="80">
        <v>8</v>
      </c>
      <c r="E14" s="45">
        <f t="shared" si="0"/>
        <v>30</v>
      </c>
      <c r="F14" s="46">
        <v>0</v>
      </c>
      <c r="G14" s="46">
        <v>0</v>
      </c>
      <c r="H14" s="45">
        <f t="shared" si="1"/>
        <v>0</v>
      </c>
    </row>
    <row r="15" spans="1:8" ht="24.95" customHeight="1">
      <c r="A15" s="79">
        <v>5</v>
      </c>
      <c r="B15" s="81" t="s">
        <v>2141</v>
      </c>
      <c r="C15" s="80">
        <v>69</v>
      </c>
      <c r="D15" s="80">
        <v>1</v>
      </c>
      <c r="E15" s="45">
        <f t="shared" si="0"/>
        <v>70</v>
      </c>
      <c r="F15" s="46">
        <v>0</v>
      </c>
      <c r="G15" s="46">
        <v>0</v>
      </c>
      <c r="H15" s="45">
        <f t="shared" si="1"/>
        <v>0</v>
      </c>
    </row>
    <row r="16" spans="1:8" ht="24.95" customHeight="1">
      <c r="A16" s="82">
        <v>9</v>
      </c>
      <c r="B16" s="83" t="s">
        <v>2142</v>
      </c>
      <c r="C16" s="80">
        <v>0</v>
      </c>
      <c r="D16" s="80">
        <v>0</v>
      </c>
      <c r="E16" s="45">
        <f t="shared" si="0"/>
        <v>0</v>
      </c>
      <c r="F16" s="46">
        <v>0</v>
      </c>
      <c r="G16" s="46">
        <v>0</v>
      </c>
      <c r="H16" s="45">
        <f t="shared" si="1"/>
        <v>0</v>
      </c>
    </row>
    <row r="17" spans="1:8" ht="57" customHeight="1">
      <c r="A17" s="990" t="s">
        <v>2915</v>
      </c>
      <c r="B17" s="990"/>
      <c r="C17" s="165">
        <v>230</v>
      </c>
      <c r="D17" s="165">
        <v>0</v>
      </c>
      <c r="E17" s="106">
        <f t="shared" si="0"/>
        <v>230</v>
      </c>
      <c r="F17" s="46">
        <v>0</v>
      </c>
      <c r="G17" s="46">
        <v>0</v>
      </c>
      <c r="H17" s="45">
        <f t="shared" si="1"/>
        <v>0</v>
      </c>
    </row>
    <row r="18" spans="1:8" ht="31.5" customHeight="1">
      <c r="A18" s="84" t="s">
        <v>2143</v>
      </c>
      <c r="B18" s="84"/>
      <c r="C18" s="13">
        <f>SUM(C5:C17)</f>
        <v>470</v>
      </c>
      <c r="D18" s="13">
        <f t="shared" ref="D18:H18" si="2">SUM(D5:D17)</f>
        <v>24</v>
      </c>
      <c r="E18" s="13">
        <f t="shared" si="2"/>
        <v>494</v>
      </c>
      <c r="F18" s="13">
        <f t="shared" si="2"/>
        <v>0</v>
      </c>
      <c r="G18" s="13">
        <f t="shared" si="2"/>
        <v>0</v>
      </c>
      <c r="H18" s="13">
        <f t="shared" si="2"/>
        <v>0</v>
      </c>
    </row>
    <row r="19" spans="1:8">
      <c r="A19" s="85"/>
      <c r="B19" s="85"/>
    </row>
    <row r="20" spans="1:8">
      <c r="A20" s="85"/>
      <c r="B20" s="85"/>
      <c r="C20" s="352"/>
      <c r="D20" s="352"/>
      <c r="E20" s="352"/>
      <c r="F20" s="352"/>
      <c r="G20" s="352"/>
      <c r="H20" s="352"/>
    </row>
  </sheetData>
  <mergeCells count="7">
    <mergeCell ref="A17:B17"/>
    <mergeCell ref="A1:H1"/>
    <mergeCell ref="A3:A4"/>
    <mergeCell ref="B3:B4"/>
    <mergeCell ref="C3:E3"/>
    <mergeCell ref="F3:H3"/>
    <mergeCell ref="A2:H2"/>
  </mergeCells>
  <printOptions horizontalCentered="1" verticalCentered="1" gridLinesSet="0"/>
  <pageMargins left="0" right="0" top="0" bottom="0" header="0" footer="0"/>
  <pageSetup paperSize="9" scale="90" orientation="landscape" r:id="rId1"/>
  <headerFooter alignWithMargins="0"/>
</worksheet>
</file>

<file path=xl/worksheets/sheet44.xml><?xml version="1.0" encoding="utf-8"?>
<worksheet xmlns="http://schemas.openxmlformats.org/spreadsheetml/2006/main" xmlns:r="http://schemas.openxmlformats.org/officeDocument/2006/relationships">
  <dimension ref="A1:D186"/>
  <sheetViews>
    <sheetView showGridLines="0" workbookViewId="0">
      <pane xSplit="1" ySplit="5" topLeftCell="B161" activePane="bottomRight" state="frozen"/>
      <selection activeCell="A30" sqref="A30:I33"/>
      <selection pane="topRight" activeCell="A30" sqref="A30:I33"/>
      <selection pane="bottomLeft" activeCell="A30" sqref="A30:I33"/>
      <selection pane="bottomRight" activeCell="A91" sqref="A91:A92"/>
    </sheetView>
  </sheetViews>
  <sheetFormatPr defaultColWidth="9.140625" defaultRowHeight="11.25"/>
  <cols>
    <col min="1" max="1" width="71.7109375" style="36" customWidth="1"/>
    <col min="2" max="2" width="12.42578125" style="36" customWidth="1"/>
    <col min="3" max="3" width="12.28515625" style="36" customWidth="1"/>
    <col min="4" max="4" width="15.140625" style="36" customWidth="1"/>
    <col min="5" max="16384" width="9.140625" style="36"/>
  </cols>
  <sheetData>
    <row r="1" spans="1:4" ht="12.75">
      <c r="A1" s="993" t="s">
        <v>3068</v>
      </c>
      <c r="B1" s="993"/>
      <c r="C1" s="993"/>
      <c r="D1" s="993"/>
    </row>
    <row r="2" spans="1:4" ht="12.75">
      <c r="A2" s="994" t="s">
        <v>3069</v>
      </c>
      <c r="B2" s="994"/>
      <c r="C2" s="994"/>
      <c r="D2" s="994"/>
    </row>
    <row r="3" spans="1:4">
      <c r="D3" s="331" t="s">
        <v>2982</v>
      </c>
    </row>
    <row r="4" spans="1:4" ht="23.25" customHeight="1">
      <c r="A4" s="955" t="s">
        <v>2910</v>
      </c>
      <c r="B4" s="991" t="s">
        <v>3226</v>
      </c>
      <c r="C4" s="992"/>
      <c r="D4" s="992"/>
    </row>
    <row r="5" spans="1:4" ht="12.75">
      <c r="A5" s="957"/>
      <c r="B5" s="255" t="s">
        <v>3215</v>
      </c>
      <c r="C5" s="255" t="s">
        <v>1110</v>
      </c>
      <c r="D5" s="256" t="s">
        <v>1111</v>
      </c>
    </row>
    <row r="6" spans="1:4" ht="12">
      <c r="A6" s="267" t="s">
        <v>1194</v>
      </c>
      <c r="B6" s="268">
        <f>SUM(B7:B38)</f>
        <v>0</v>
      </c>
      <c r="C6" s="268">
        <f>SUM(C7:C38)</f>
        <v>0</v>
      </c>
      <c r="D6" s="268">
        <f>SUM(D7:D38)</f>
        <v>0</v>
      </c>
    </row>
    <row r="7" spans="1:4" ht="12">
      <c r="A7" s="641" t="s">
        <v>1195</v>
      </c>
      <c r="B7" s="269">
        <v>0</v>
      </c>
      <c r="C7" s="269">
        <v>0</v>
      </c>
      <c r="D7" s="269">
        <f>B7+C7</f>
        <v>0</v>
      </c>
    </row>
    <row r="8" spans="1:4" ht="12">
      <c r="A8" s="641" t="s">
        <v>1196</v>
      </c>
      <c r="B8" s="270">
        <v>0</v>
      </c>
      <c r="C8" s="270">
        <v>0</v>
      </c>
      <c r="D8" s="269">
        <f>B8+C8</f>
        <v>0</v>
      </c>
    </row>
    <row r="9" spans="1:4" ht="12">
      <c r="A9" s="641" t="s">
        <v>1197</v>
      </c>
      <c r="B9" s="269">
        <v>0</v>
      </c>
      <c r="C9" s="269">
        <v>0</v>
      </c>
      <c r="D9" s="269">
        <f t="shared" ref="D9:D76" si="0">B9+C9</f>
        <v>0</v>
      </c>
    </row>
    <row r="10" spans="1:4" ht="12">
      <c r="A10" s="641" t="s">
        <v>1198</v>
      </c>
      <c r="B10" s="269">
        <v>0</v>
      </c>
      <c r="C10" s="269">
        <v>0</v>
      </c>
      <c r="D10" s="269">
        <f t="shared" si="0"/>
        <v>0</v>
      </c>
    </row>
    <row r="11" spans="1:4" ht="12">
      <c r="A11" s="641" t="s">
        <v>1199</v>
      </c>
      <c r="B11" s="269">
        <v>0</v>
      </c>
      <c r="C11" s="269">
        <v>0</v>
      </c>
      <c r="D11" s="269">
        <f t="shared" si="0"/>
        <v>0</v>
      </c>
    </row>
    <row r="12" spans="1:4" ht="12">
      <c r="A12" s="641" t="s">
        <v>1200</v>
      </c>
      <c r="B12" s="269">
        <v>0</v>
      </c>
      <c r="C12" s="269">
        <v>0</v>
      </c>
      <c r="D12" s="269">
        <f t="shared" si="0"/>
        <v>0</v>
      </c>
    </row>
    <row r="13" spans="1:4" ht="12">
      <c r="A13" s="641" t="s">
        <v>1201</v>
      </c>
      <c r="B13" s="269">
        <v>0</v>
      </c>
      <c r="C13" s="269">
        <v>0</v>
      </c>
      <c r="D13" s="269">
        <f t="shared" si="0"/>
        <v>0</v>
      </c>
    </row>
    <row r="14" spans="1:4" ht="12">
      <c r="A14" s="641" t="s">
        <v>1202</v>
      </c>
      <c r="B14" s="269">
        <v>0</v>
      </c>
      <c r="C14" s="269">
        <v>0</v>
      </c>
      <c r="D14" s="269">
        <f t="shared" si="0"/>
        <v>0</v>
      </c>
    </row>
    <row r="15" spans="1:4" ht="12">
      <c r="A15" s="641" t="s">
        <v>1203</v>
      </c>
      <c r="B15" s="269">
        <v>0</v>
      </c>
      <c r="C15" s="269">
        <v>0</v>
      </c>
      <c r="D15" s="269">
        <f t="shared" si="0"/>
        <v>0</v>
      </c>
    </row>
    <row r="16" spans="1:4" ht="12">
      <c r="A16" s="641" t="s">
        <v>1204</v>
      </c>
      <c r="B16" s="269">
        <v>0</v>
      </c>
      <c r="C16" s="269">
        <v>0</v>
      </c>
      <c r="D16" s="269">
        <f t="shared" si="0"/>
        <v>0</v>
      </c>
    </row>
    <row r="17" spans="1:4" ht="12">
      <c r="A17" s="641" t="s">
        <v>1205</v>
      </c>
      <c r="B17" s="269">
        <v>0</v>
      </c>
      <c r="C17" s="269">
        <v>0</v>
      </c>
      <c r="D17" s="269">
        <f t="shared" si="0"/>
        <v>0</v>
      </c>
    </row>
    <row r="18" spans="1:4" ht="12">
      <c r="A18" s="641" t="s">
        <v>1206</v>
      </c>
      <c r="B18" s="269">
        <v>0</v>
      </c>
      <c r="C18" s="269">
        <v>0</v>
      </c>
      <c r="D18" s="269">
        <f t="shared" si="0"/>
        <v>0</v>
      </c>
    </row>
    <row r="19" spans="1:4" ht="12">
      <c r="A19" s="641" t="s">
        <v>1207</v>
      </c>
      <c r="B19" s="269">
        <v>0</v>
      </c>
      <c r="C19" s="269">
        <v>0</v>
      </c>
      <c r="D19" s="269">
        <f t="shared" si="0"/>
        <v>0</v>
      </c>
    </row>
    <row r="20" spans="1:4" ht="12">
      <c r="A20" s="641" t="s">
        <v>1208</v>
      </c>
      <c r="B20" s="269">
        <v>0</v>
      </c>
      <c r="C20" s="269">
        <v>0</v>
      </c>
      <c r="D20" s="269">
        <f t="shared" si="0"/>
        <v>0</v>
      </c>
    </row>
    <row r="21" spans="1:4" ht="12">
      <c r="A21" s="641" t="s">
        <v>1209</v>
      </c>
      <c r="B21" s="269">
        <v>0</v>
      </c>
      <c r="C21" s="269">
        <v>0</v>
      </c>
      <c r="D21" s="269">
        <f t="shared" si="0"/>
        <v>0</v>
      </c>
    </row>
    <row r="22" spans="1:4" ht="12">
      <c r="A22" s="641" t="s">
        <v>1210</v>
      </c>
      <c r="B22" s="269">
        <v>0</v>
      </c>
      <c r="C22" s="269">
        <v>0</v>
      </c>
      <c r="D22" s="269">
        <f t="shared" si="0"/>
        <v>0</v>
      </c>
    </row>
    <row r="23" spans="1:4" ht="12">
      <c r="A23" s="641" t="s">
        <v>1211</v>
      </c>
      <c r="B23" s="269">
        <v>0</v>
      </c>
      <c r="C23" s="269">
        <v>0</v>
      </c>
      <c r="D23" s="269">
        <f t="shared" si="0"/>
        <v>0</v>
      </c>
    </row>
    <row r="24" spans="1:4" ht="12">
      <c r="A24" s="641" t="s">
        <v>1212</v>
      </c>
      <c r="B24" s="269">
        <v>0</v>
      </c>
      <c r="C24" s="269">
        <v>0</v>
      </c>
      <c r="D24" s="269">
        <f t="shared" si="0"/>
        <v>0</v>
      </c>
    </row>
    <row r="25" spans="1:4" ht="12">
      <c r="A25" s="641" t="s">
        <v>1213</v>
      </c>
      <c r="B25" s="269">
        <v>0</v>
      </c>
      <c r="C25" s="269">
        <v>0</v>
      </c>
      <c r="D25" s="269">
        <f t="shared" si="0"/>
        <v>0</v>
      </c>
    </row>
    <row r="26" spans="1:4" ht="12">
      <c r="A26" s="641" t="s">
        <v>1214</v>
      </c>
      <c r="B26" s="269">
        <v>0</v>
      </c>
      <c r="C26" s="269">
        <v>0</v>
      </c>
      <c r="D26" s="269">
        <f t="shared" si="0"/>
        <v>0</v>
      </c>
    </row>
    <row r="27" spans="1:4" ht="12">
      <c r="A27" s="641" t="s">
        <v>1215</v>
      </c>
      <c r="B27" s="269">
        <v>0</v>
      </c>
      <c r="C27" s="269">
        <v>0</v>
      </c>
      <c r="D27" s="269">
        <f t="shared" si="0"/>
        <v>0</v>
      </c>
    </row>
    <row r="28" spans="1:4" ht="12">
      <c r="A28" s="641" t="s">
        <v>1216</v>
      </c>
      <c r="B28" s="269">
        <v>0</v>
      </c>
      <c r="C28" s="269">
        <v>0</v>
      </c>
      <c r="D28" s="269">
        <f t="shared" si="0"/>
        <v>0</v>
      </c>
    </row>
    <row r="29" spans="1:4" ht="12">
      <c r="A29" s="641" t="s">
        <v>1217</v>
      </c>
      <c r="B29" s="269">
        <v>0</v>
      </c>
      <c r="C29" s="269">
        <v>0</v>
      </c>
      <c r="D29" s="269">
        <f t="shared" si="0"/>
        <v>0</v>
      </c>
    </row>
    <row r="30" spans="1:4" ht="12">
      <c r="A30" s="641" t="s">
        <v>1218</v>
      </c>
      <c r="B30" s="269">
        <v>0</v>
      </c>
      <c r="C30" s="269">
        <v>0</v>
      </c>
      <c r="D30" s="269">
        <f t="shared" si="0"/>
        <v>0</v>
      </c>
    </row>
    <row r="31" spans="1:4" ht="12">
      <c r="A31" s="641" t="s">
        <v>1219</v>
      </c>
      <c r="B31" s="269">
        <v>0</v>
      </c>
      <c r="C31" s="269">
        <v>0</v>
      </c>
      <c r="D31" s="269">
        <f t="shared" si="0"/>
        <v>0</v>
      </c>
    </row>
    <row r="32" spans="1:4" ht="12">
      <c r="A32" s="641" t="s">
        <v>1220</v>
      </c>
      <c r="B32" s="269">
        <v>0</v>
      </c>
      <c r="C32" s="269">
        <v>0</v>
      </c>
      <c r="D32" s="269">
        <f t="shared" si="0"/>
        <v>0</v>
      </c>
    </row>
    <row r="33" spans="1:4" ht="12">
      <c r="A33" s="641" t="s">
        <v>1221</v>
      </c>
      <c r="B33" s="269">
        <v>0</v>
      </c>
      <c r="C33" s="269">
        <v>0</v>
      </c>
      <c r="D33" s="269">
        <f t="shared" si="0"/>
        <v>0</v>
      </c>
    </row>
    <row r="34" spans="1:4" ht="12">
      <c r="A34" s="641" t="s">
        <v>1222</v>
      </c>
      <c r="B34" s="269">
        <v>0</v>
      </c>
      <c r="C34" s="269">
        <v>0</v>
      </c>
      <c r="D34" s="269">
        <f t="shared" si="0"/>
        <v>0</v>
      </c>
    </row>
    <row r="35" spans="1:4" ht="12">
      <c r="A35" s="641" t="s">
        <v>1223</v>
      </c>
      <c r="B35" s="269">
        <v>0</v>
      </c>
      <c r="C35" s="269">
        <v>0</v>
      </c>
      <c r="D35" s="269">
        <f t="shared" si="0"/>
        <v>0</v>
      </c>
    </row>
    <row r="36" spans="1:4" ht="12">
      <c r="A36" s="641" t="s">
        <v>1224</v>
      </c>
      <c r="B36" s="269">
        <v>0</v>
      </c>
      <c r="C36" s="269">
        <v>0</v>
      </c>
      <c r="D36" s="269">
        <f t="shared" si="0"/>
        <v>0</v>
      </c>
    </row>
    <row r="37" spans="1:4" ht="12">
      <c r="A37" s="641" t="s">
        <v>1225</v>
      </c>
      <c r="B37" s="269">
        <v>0</v>
      </c>
      <c r="C37" s="269">
        <v>0</v>
      </c>
      <c r="D37" s="269">
        <f t="shared" si="0"/>
        <v>0</v>
      </c>
    </row>
    <row r="38" spans="1:4" ht="12">
      <c r="A38" s="641" t="s">
        <v>1226</v>
      </c>
      <c r="B38" s="269">
        <v>0</v>
      </c>
      <c r="C38" s="269">
        <v>0</v>
      </c>
      <c r="D38" s="269">
        <f t="shared" si="0"/>
        <v>0</v>
      </c>
    </row>
    <row r="39" spans="1:4" ht="12">
      <c r="A39" s="267" t="s">
        <v>1227</v>
      </c>
      <c r="B39" s="268">
        <f t="shared" ref="B39:D39" si="1">SUM(B40:B55)</f>
        <v>1</v>
      </c>
      <c r="C39" s="268">
        <f t="shared" si="1"/>
        <v>0</v>
      </c>
      <c r="D39" s="268">
        <f t="shared" si="1"/>
        <v>1</v>
      </c>
    </row>
    <row r="40" spans="1:4" s="328" customFormat="1" ht="12">
      <c r="A40" s="641" t="s">
        <v>1228</v>
      </c>
      <c r="B40" s="269">
        <v>1</v>
      </c>
      <c r="C40" s="269">
        <v>0</v>
      </c>
      <c r="D40" s="269">
        <f t="shared" si="0"/>
        <v>1</v>
      </c>
    </row>
    <row r="41" spans="1:4" ht="12">
      <c r="A41" s="641" t="s">
        <v>1229</v>
      </c>
      <c r="B41" s="269">
        <v>0</v>
      </c>
      <c r="C41" s="269">
        <v>0</v>
      </c>
      <c r="D41" s="269">
        <f t="shared" si="0"/>
        <v>0</v>
      </c>
    </row>
    <row r="42" spans="1:4" ht="12">
      <c r="A42" s="641" t="s">
        <v>1230</v>
      </c>
      <c r="B42" s="269">
        <v>0</v>
      </c>
      <c r="C42" s="269">
        <v>0</v>
      </c>
      <c r="D42" s="269">
        <f t="shared" si="0"/>
        <v>0</v>
      </c>
    </row>
    <row r="43" spans="1:4" ht="12">
      <c r="A43" s="641" t="s">
        <v>1231</v>
      </c>
      <c r="B43" s="269">
        <v>0</v>
      </c>
      <c r="C43" s="269">
        <v>0</v>
      </c>
      <c r="D43" s="269">
        <f t="shared" si="0"/>
        <v>0</v>
      </c>
    </row>
    <row r="44" spans="1:4" ht="12">
      <c r="A44" s="641" t="s">
        <v>1232</v>
      </c>
      <c r="B44" s="269">
        <v>0</v>
      </c>
      <c r="C44" s="269">
        <v>0</v>
      </c>
      <c r="D44" s="269">
        <f t="shared" si="0"/>
        <v>0</v>
      </c>
    </row>
    <row r="45" spans="1:4" ht="12">
      <c r="A45" s="641" t="s">
        <v>1233</v>
      </c>
      <c r="B45" s="269">
        <v>0</v>
      </c>
      <c r="C45" s="269">
        <v>0</v>
      </c>
      <c r="D45" s="269">
        <f t="shared" si="0"/>
        <v>0</v>
      </c>
    </row>
    <row r="46" spans="1:4" ht="12">
      <c r="A46" s="641" t="s">
        <v>1234</v>
      </c>
      <c r="B46" s="269">
        <v>0</v>
      </c>
      <c r="C46" s="269">
        <v>0</v>
      </c>
      <c r="D46" s="269">
        <f t="shared" si="0"/>
        <v>0</v>
      </c>
    </row>
    <row r="47" spans="1:4" ht="12">
      <c r="A47" s="641" t="s">
        <v>1235</v>
      </c>
      <c r="B47" s="269">
        <v>0</v>
      </c>
      <c r="C47" s="269">
        <v>0</v>
      </c>
      <c r="D47" s="269">
        <f t="shared" si="0"/>
        <v>0</v>
      </c>
    </row>
    <row r="48" spans="1:4" ht="12">
      <c r="A48" s="641" t="s">
        <v>1236</v>
      </c>
      <c r="B48" s="269">
        <v>0</v>
      </c>
      <c r="C48" s="269">
        <v>0</v>
      </c>
      <c r="D48" s="269">
        <f t="shared" si="0"/>
        <v>0</v>
      </c>
    </row>
    <row r="49" spans="1:4" ht="12">
      <c r="A49" s="641" t="s">
        <v>1237</v>
      </c>
      <c r="B49" s="269">
        <v>0</v>
      </c>
      <c r="C49" s="269">
        <v>0</v>
      </c>
      <c r="D49" s="269">
        <f t="shared" si="0"/>
        <v>0</v>
      </c>
    </row>
    <row r="50" spans="1:4" ht="12">
      <c r="A50" s="641" t="s">
        <v>1238</v>
      </c>
      <c r="B50" s="269">
        <v>0</v>
      </c>
      <c r="C50" s="269">
        <v>0</v>
      </c>
      <c r="D50" s="269">
        <f t="shared" si="0"/>
        <v>0</v>
      </c>
    </row>
    <row r="51" spans="1:4" ht="12">
      <c r="A51" s="641" t="s">
        <v>1239</v>
      </c>
      <c r="B51" s="269">
        <v>0</v>
      </c>
      <c r="C51" s="269">
        <v>0</v>
      </c>
      <c r="D51" s="269">
        <f t="shared" si="0"/>
        <v>0</v>
      </c>
    </row>
    <row r="52" spans="1:4" ht="12">
      <c r="A52" s="641" t="s">
        <v>1240</v>
      </c>
      <c r="B52" s="269">
        <v>0</v>
      </c>
      <c r="C52" s="269">
        <v>0</v>
      </c>
      <c r="D52" s="269">
        <f t="shared" si="0"/>
        <v>0</v>
      </c>
    </row>
    <row r="53" spans="1:4" ht="12">
      <c r="A53" s="641" t="s">
        <v>1241</v>
      </c>
      <c r="B53" s="269">
        <v>0</v>
      </c>
      <c r="C53" s="269">
        <v>0</v>
      </c>
      <c r="D53" s="269">
        <f t="shared" si="0"/>
        <v>0</v>
      </c>
    </row>
    <row r="54" spans="1:4" ht="12">
      <c r="A54" s="641" t="s">
        <v>1242</v>
      </c>
      <c r="B54" s="269">
        <v>0</v>
      </c>
      <c r="C54" s="269">
        <v>0</v>
      </c>
      <c r="D54" s="269">
        <f t="shared" si="0"/>
        <v>0</v>
      </c>
    </row>
    <row r="55" spans="1:4" ht="12">
      <c r="A55" s="641" t="s">
        <v>1243</v>
      </c>
      <c r="B55" s="269">
        <v>0</v>
      </c>
      <c r="C55" s="269">
        <v>0</v>
      </c>
      <c r="D55" s="269">
        <f t="shared" si="0"/>
        <v>0</v>
      </c>
    </row>
    <row r="56" spans="1:4" ht="24">
      <c r="A56" s="267" t="s">
        <v>1244</v>
      </c>
      <c r="B56" s="268">
        <f t="shared" ref="B56:D56" si="2">SUM(B57:B61)</f>
        <v>1</v>
      </c>
      <c r="C56" s="268">
        <f t="shared" si="2"/>
        <v>1</v>
      </c>
      <c r="D56" s="268">
        <f t="shared" si="2"/>
        <v>2</v>
      </c>
    </row>
    <row r="57" spans="1:4" ht="12">
      <c r="A57" s="641" t="s">
        <v>1245</v>
      </c>
      <c r="B57" s="269">
        <v>0</v>
      </c>
      <c r="C57" s="269">
        <v>1</v>
      </c>
      <c r="D57" s="269">
        <f t="shared" si="0"/>
        <v>1</v>
      </c>
    </row>
    <row r="58" spans="1:4" ht="12">
      <c r="A58" s="641" t="s">
        <v>1246</v>
      </c>
      <c r="B58" s="269">
        <v>0</v>
      </c>
      <c r="C58" s="269">
        <v>0</v>
      </c>
      <c r="D58" s="269">
        <f t="shared" si="0"/>
        <v>0</v>
      </c>
    </row>
    <row r="59" spans="1:4" ht="12">
      <c r="A59" s="641" t="s">
        <v>1247</v>
      </c>
      <c r="B59" s="269">
        <v>0</v>
      </c>
      <c r="C59" s="269">
        <v>0</v>
      </c>
      <c r="D59" s="269">
        <f t="shared" si="0"/>
        <v>0</v>
      </c>
    </row>
    <row r="60" spans="1:4" ht="12">
      <c r="A60" s="641" t="s">
        <v>1248</v>
      </c>
      <c r="B60" s="269">
        <v>1</v>
      </c>
      <c r="C60" s="269">
        <v>0</v>
      </c>
      <c r="D60" s="269">
        <f t="shared" si="0"/>
        <v>1</v>
      </c>
    </row>
    <row r="61" spans="1:4" ht="12">
      <c r="A61" s="641" t="s">
        <v>1249</v>
      </c>
      <c r="B61" s="269">
        <v>0</v>
      </c>
      <c r="C61" s="269">
        <v>0</v>
      </c>
      <c r="D61" s="269">
        <f t="shared" si="0"/>
        <v>0</v>
      </c>
    </row>
    <row r="62" spans="1:4" ht="12">
      <c r="A62" s="267" t="s">
        <v>1250</v>
      </c>
      <c r="B62" s="268">
        <f t="shared" ref="B62:D62" si="3">SUM(B63)</f>
        <v>0</v>
      </c>
      <c r="C62" s="268">
        <f t="shared" si="3"/>
        <v>0</v>
      </c>
      <c r="D62" s="268">
        <f t="shared" si="3"/>
        <v>0</v>
      </c>
    </row>
    <row r="63" spans="1:4" ht="12">
      <c r="A63" s="641" t="s">
        <v>1251</v>
      </c>
      <c r="B63" s="269">
        <v>0</v>
      </c>
      <c r="C63" s="269">
        <v>0</v>
      </c>
      <c r="D63" s="269">
        <f t="shared" si="0"/>
        <v>0</v>
      </c>
    </row>
    <row r="64" spans="1:4" ht="12">
      <c r="A64" s="267" t="s">
        <v>1252</v>
      </c>
      <c r="B64" s="268">
        <f t="shared" ref="B64:D64" si="4">SUM(B65:B76)</f>
        <v>3</v>
      </c>
      <c r="C64" s="268">
        <f t="shared" si="4"/>
        <v>4</v>
      </c>
      <c r="D64" s="268">
        <f t="shared" si="4"/>
        <v>7</v>
      </c>
    </row>
    <row r="65" spans="1:4" ht="12">
      <c r="A65" s="641" t="s">
        <v>1253</v>
      </c>
      <c r="B65" s="269">
        <v>0</v>
      </c>
      <c r="C65" s="269">
        <v>0</v>
      </c>
      <c r="D65" s="269">
        <f t="shared" si="0"/>
        <v>0</v>
      </c>
    </row>
    <row r="66" spans="1:4" ht="12">
      <c r="A66" s="641" t="s">
        <v>1254</v>
      </c>
      <c r="B66" s="269">
        <v>0</v>
      </c>
      <c r="C66" s="269">
        <v>0</v>
      </c>
      <c r="D66" s="269">
        <f t="shared" si="0"/>
        <v>0</v>
      </c>
    </row>
    <row r="67" spans="1:4" ht="12">
      <c r="A67" s="641" t="s">
        <v>1255</v>
      </c>
      <c r="B67" s="269">
        <v>0</v>
      </c>
      <c r="C67" s="269">
        <v>0</v>
      </c>
      <c r="D67" s="269">
        <f t="shared" si="0"/>
        <v>0</v>
      </c>
    </row>
    <row r="68" spans="1:4" ht="12">
      <c r="A68" s="641" t="s">
        <v>1256</v>
      </c>
      <c r="B68" s="269">
        <v>0</v>
      </c>
      <c r="C68" s="269">
        <v>0</v>
      </c>
      <c r="D68" s="269">
        <f t="shared" si="0"/>
        <v>0</v>
      </c>
    </row>
    <row r="69" spans="1:4" ht="12">
      <c r="A69" s="641" t="s">
        <v>1257</v>
      </c>
      <c r="B69" s="269">
        <v>0</v>
      </c>
      <c r="C69" s="269">
        <v>0</v>
      </c>
      <c r="D69" s="269">
        <f t="shared" si="0"/>
        <v>0</v>
      </c>
    </row>
    <row r="70" spans="1:4" ht="12">
      <c r="A70" s="641" t="s">
        <v>1258</v>
      </c>
      <c r="B70" s="269">
        <v>3</v>
      </c>
      <c r="C70" s="269">
        <v>3</v>
      </c>
      <c r="D70" s="269">
        <f t="shared" si="0"/>
        <v>6</v>
      </c>
    </row>
    <row r="71" spans="1:4" ht="12">
      <c r="A71" s="641" t="s">
        <v>1259</v>
      </c>
      <c r="B71" s="269">
        <v>0</v>
      </c>
      <c r="C71" s="269">
        <v>1</v>
      </c>
      <c r="D71" s="269">
        <f t="shared" si="0"/>
        <v>1</v>
      </c>
    </row>
    <row r="72" spans="1:4" ht="12">
      <c r="A72" s="641" t="s">
        <v>1260</v>
      </c>
      <c r="B72" s="269">
        <v>0</v>
      </c>
      <c r="C72" s="269">
        <v>0</v>
      </c>
      <c r="D72" s="269">
        <f t="shared" si="0"/>
        <v>0</v>
      </c>
    </row>
    <row r="73" spans="1:4" ht="12">
      <c r="A73" s="641" t="s">
        <v>1261</v>
      </c>
      <c r="B73" s="269">
        <v>0</v>
      </c>
      <c r="C73" s="269">
        <v>0</v>
      </c>
      <c r="D73" s="269">
        <f t="shared" si="0"/>
        <v>0</v>
      </c>
    </row>
    <row r="74" spans="1:4" ht="12">
      <c r="A74" s="641" t="s">
        <v>1262</v>
      </c>
      <c r="B74" s="269">
        <v>0</v>
      </c>
      <c r="C74" s="269">
        <v>0</v>
      </c>
      <c r="D74" s="269">
        <f t="shared" si="0"/>
        <v>0</v>
      </c>
    </row>
    <row r="75" spans="1:4" ht="12">
      <c r="A75" s="641" t="s">
        <v>1263</v>
      </c>
      <c r="B75" s="269">
        <v>0</v>
      </c>
      <c r="C75" s="269">
        <v>0</v>
      </c>
      <c r="D75" s="269">
        <f t="shared" si="0"/>
        <v>0</v>
      </c>
    </row>
    <row r="76" spans="1:4" ht="12">
      <c r="A76" s="641" t="s">
        <v>1264</v>
      </c>
      <c r="B76" s="269">
        <v>0</v>
      </c>
      <c r="C76" s="269">
        <v>0</v>
      </c>
      <c r="D76" s="269">
        <f t="shared" si="0"/>
        <v>0</v>
      </c>
    </row>
    <row r="77" spans="1:4" ht="12">
      <c r="A77" s="267" t="s">
        <v>1265</v>
      </c>
      <c r="B77" s="268">
        <f t="shared" ref="B77:D77" si="5">SUM(B78:B81)</f>
        <v>1</v>
      </c>
      <c r="C77" s="268">
        <f t="shared" si="5"/>
        <v>0</v>
      </c>
      <c r="D77" s="268">
        <f t="shared" si="5"/>
        <v>1</v>
      </c>
    </row>
    <row r="78" spans="1:4" ht="12">
      <c r="A78" s="641" t="s">
        <v>1266</v>
      </c>
      <c r="B78" s="269">
        <v>1</v>
      </c>
      <c r="C78" s="269">
        <v>0</v>
      </c>
      <c r="D78" s="269">
        <f t="shared" ref="D78:D81" si="6">B78+C78</f>
        <v>1</v>
      </c>
    </row>
    <row r="79" spans="1:4" ht="12">
      <c r="A79" s="641" t="s">
        <v>1267</v>
      </c>
      <c r="B79" s="269">
        <v>0</v>
      </c>
      <c r="C79" s="269">
        <v>0</v>
      </c>
      <c r="D79" s="269">
        <f t="shared" si="6"/>
        <v>0</v>
      </c>
    </row>
    <row r="80" spans="1:4" ht="12">
      <c r="A80" s="641" t="s">
        <v>1268</v>
      </c>
      <c r="B80" s="269">
        <v>0</v>
      </c>
      <c r="C80" s="269">
        <v>0</v>
      </c>
      <c r="D80" s="269">
        <f t="shared" si="6"/>
        <v>0</v>
      </c>
    </row>
    <row r="81" spans="1:4" ht="12">
      <c r="A81" s="641" t="s">
        <v>1269</v>
      </c>
      <c r="B81" s="269">
        <v>0</v>
      </c>
      <c r="C81" s="269">
        <v>0</v>
      </c>
      <c r="D81" s="269">
        <f t="shared" si="6"/>
        <v>0</v>
      </c>
    </row>
    <row r="82" spans="1:4" ht="12">
      <c r="A82" s="267" t="s">
        <v>1270</v>
      </c>
      <c r="B82" s="271">
        <f t="shared" ref="B82:D82" si="7">SUM(B83)</f>
        <v>24</v>
      </c>
      <c r="C82" s="271">
        <f t="shared" si="7"/>
        <v>0</v>
      </c>
      <c r="D82" s="271">
        <f t="shared" si="7"/>
        <v>24</v>
      </c>
    </row>
    <row r="83" spans="1:4" ht="12">
      <c r="A83" s="641" t="s">
        <v>1271</v>
      </c>
      <c r="B83" s="270">
        <v>24</v>
      </c>
      <c r="C83" s="269">
        <v>0</v>
      </c>
      <c r="D83" s="269">
        <f>B83+C83</f>
        <v>24</v>
      </c>
    </row>
    <row r="84" spans="1:4" ht="12">
      <c r="A84" s="267" t="s">
        <v>1272</v>
      </c>
      <c r="B84" s="271">
        <f t="shared" ref="B84:D84" si="8">SUM(B85)</f>
        <v>0</v>
      </c>
      <c r="C84" s="271">
        <f t="shared" si="8"/>
        <v>0</v>
      </c>
      <c r="D84" s="271">
        <f t="shared" si="8"/>
        <v>0</v>
      </c>
    </row>
    <row r="85" spans="1:4" ht="12">
      <c r="A85" s="641" t="s">
        <v>1273</v>
      </c>
      <c r="B85" s="269">
        <v>0</v>
      </c>
      <c r="C85" s="269">
        <v>0</v>
      </c>
      <c r="D85" s="269">
        <f>B85+C85</f>
        <v>0</v>
      </c>
    </row>
    <row r="86" spans="1:4" ht="12">
      <c r="A86" s="267" t="s">
        <v>1274</v>
      </c>
      <c r="B86" s="271">
        <f t="shared" ref="B86:D86" si="9">SUM(B87:B134)</f>
        <v>112</v>
      </c>
      <c r="C86" s="271">
        <f t="shared" si="9"/>
        <v>3</v>
      </c>
      <c r="D86" s="271">
        <f t="shared" si="9"/>
        <v>115</v>
      </c>
    </row>
    <row r="87" spans="1:4" ht="12">
      <c r="A87" s="641" t="s">
        <v>1275</v>
      </c>
      <c r="B87" s="270">
        <v>0</v>
      </c>
      <c r="C87" s="269">
        <v>0</v>
      </c>
      <c r="D87" s="269">
        <f t="shared" ref="D87:D89" si="10">B87+C87</f>
        <v>0</v>
      </c>
    </row>
    <row r="88" spans="1:4" ht="12">
      <c r="A88" s="641" t="s">
        <v>1276</v>
      </c>
      <c r="B88" s="269">
        <v>0</v>
      </c>
      <c r="C88" s="269">
        <v>0</v>
      </c>
      <c r="D88" s="269">
        <f t="shared" si="10"/>
        <v>0</v>
      </c>
    </row>
    <row r="89" spans="1:4" ht="12">
      <c r="A89" s="644" t="s">
        <v>1277</v>
      </c>
      <c r="B89" s="645">
        <v>0</v>
      </c>
      <c r="C89" s="645">
        <v>0</v>
      </c>
      <c r="D89" s="645">
        <f t="shared" si="10"/>
        <v>0</v>
      </c>
    </row>
    <row r="90" spans="1:4" ht="12" customHeight="1">
      <c r="A90" s="642"/>
      <c r="B90" s="642"/>
      <c r="C90" s="642"/>
      <c r="D90" s="643" t="s">
        <v>2983</v>
      </c>
    </row>
    <row r="91" spans="1:4" ht="24.75" customHeight="1">
      <c r="A91" s="955" t="s">
        <v>2910</v>
      </c>
      <c r="B91" s="991" t="s">
        <v>3226</v>
      </c>
      <c r="C91" s="992"/>
      <c r="D91" s="992"/>
    </row>
    <row r="92" spans="1:4" ht="13.5" customHeight="1">
      <c r="A92" s="957"/>
      <c r="B92" s="255" t="s">
        <v>3215</v>
      </c>
      <c r="C92" s="255" t="s">
        <v>1110</v>
      </c>
      <c r="D92" s="256" t="s">
        <v>1111</v>
      </c>
    </row>
    <row r="93" spans="1:4" ht="12">
      <c r="A93" s="641" t="s">
        <v>1278</v>
      </c>
      <c r="B93" s="269">
        <v>0</v>
      </c>
      <c r="C93" s="269">
        <v>0</v>
      </c>
      <c r="D93" s="269">
        <f t="shared" ref="D93:D161" si="11">B93+C93</f>
        <v>0</v>
      </c>
    </row>
    <row r="94" spans="1:4" ht="12">
      <c r="A94" s="641" t="s">
        <v>1279</v>
      </c>
      <c r="B94" s="270">
        <v>0</v>
      </c>
      <c r="C94" s="269">
        <v>0</v>
      </c>
      <c r="D94" s="269">
        <f t="shared" si="11"/>
        <v>0</v>
      </c>
    </row>
    <row r="95" spans="1:4" ht="12">
      <c r="A95" s="641" t="s">
        <v>1280</v>
      </c>
      <c r="B95" s="269">
        <v>0</v>
      </c>
      <c r="C95" s="270">
        <v>0</v>
      </c>
      <c r="D95" s="269">
        <f t="shared" si="11"/>
        <v>0</v>
      </c>
    </row>
    <row r="96" spans="1:4" ht="12">
      <c r="A96" s="641" t="s">
        <v>1281</v>
      </c>
      <c r="B96" s="270">
        <v>1</v>
      </c>
      <c r="C96" s="269">
        <v>0</v>
      </c>
      <c r="D96" s="269">
        <f t="shared" si="11"/>
        <v>1</v>
      </c>
    </row>
    <row r="97" spans="1:4" ht="12">
      <c r="A97" s="641" t="s">
        <v>1282</v>
      </c>
      <c r="B97" s="269">
        <v>1</v>
      </c>
      <c r="C97" s="269">
        <v>0</v>
      </c>
      <c r="D97" s="269">
        <f t="shared" si="11"/>
        <v>1</v>
      </c>
    </row>
    <row r="98" spans="1:4" ht="12">
      <c r="A98" s="641" t="s">
        <v>1283</v>
      </c>
      <c r="B98" s="270">
        <v>1</v>
      </c>
      <c r="C98" s="269">
        <v>0</v>
      </c>
      <c r="D98" s="269">
        <f t="shared" si="11"/>
        <v>1</v>
      </c>
    </row>
    <row r="99" spans="1:4" ht="12">
      <c r="A99" s="641" t="s">
        <v>1284</v>
      </c>
      <c r="B99" s="270">
        <v>3</v>
      </c>
      <c r="C99" s="269">
        <v>0</v>
      </c>
      <c r="D99" s="269">
        <f t="shared" si="11"/>
        <v>3</v>
      </c>
    </row>
    <row r="100" spans="1:4" ht="12">
      <c r="A100" s="641" t="s">
        <v>1285</v>
      </c>
      <c r="B100" s="270">
        <v>16</v>
      </c>
      <c r="C100" s="269">
        <v>0</v>
      </c>
      <c r="D100" s="269">
        <f t="shared" si="11"/>
        <v>16</v>
      </c>
    </row>
    <row r="101" spans="1:4" ht="12">
      <c r="A101" s="641" t="s">
        <v>1286</v>
      </c>
      <c r="B101" s="270">
        <v>3</v>
      </c>
      <c r="C101" s="269">
        <v>0</v>
      </c>
      <c r="D101" s="269">
        <f t="shared" si="11"/>
        <v>3</v>
      </c>
    </row>
    <row r="102" spans="1:4" ht="12">
      <c r="A102" s="641" t="s">
        <v>1287</v>
      </c>
      <c r="B102" s="269">
        <v>0</v>
      </c>
      <c r="C102" s="269">
        <v>0</v>
      </c>
      <c r="D102" s="269">
        <f t="shared" si="11"/>
        <v>0</v>
      </c>
    </row>
    <row r="103" spans="1:4" ht="12">
      <c r="A103" s="641" t="s">
        <v>1288</v>
      </c>
      <c r="B103" s="270">
        <v>80</v>
      </c>
      <c r="C103" s="270">
        <v>2</v>
      </c>
      <c r="D103" s="269">
        <f t="shared" si="11"/>
        <v>82</v>
      </c>
    </row>
    <row r="104" spans="1:4" ht="12">
      <c r="A104" s="641" t="s">
        <v>1289</v>
      </c>
      <c r="B104" s="269">
        <v>0</v>
      </c>
      <c r="C104" s="269">
        <v>0</v>
      </c>
      <c r="D104" s="269">
        <f t="shared" si="11"/>
        <v>0</v>
      </c>
    </row>
    <row r="105" spans="1:4" ht="12">
      <c r="A105" s="641" t="s">
        <v>1290</v>
      </c>
      <c r="B105" s="269">
        <v>0</v>
      </c>
      <c r="C105" s="269">
        <v>0</v>
      </c>
      <c r="D105" s="269">
        <f t="shared" si="11"/>
        <v>0</v>
      </c>
    </row>
    <row r="106" spans="1:4" ht="12">
      <c r="A106" s="641" t="s">
        <v>1291</v>
      </c>
      <c r="B106" s="269">
        <v>0</v>
      </c>
      <c r="C106" s="269">
        <v>0</v>
      </c>
      <c r="D106" s="269">
        <f t="shared" si="11"/>
        <v>0</v>
      </c>
    </row>
    <row r="107" spans="1:4" ht="12">
      <c r="A107" s="641" t="s">
        <v>1292</v>
      </c>
      <c r="B107" s="269">
        <v>0</v>
      </c>
      <c r="C107" s="269">
        <v>0</v>
      </c>
      <c r="D107" s="269">
        <f t="shared" si="11"/>
        <v>0</v>
      </c>
    </row>
    <row r="108" spans="1:4" ht="12">
      <c r="A108" s="641" t="s">
        <v>1293</v>
      </c>
      <c r="B108" s="270">
        <v>0</v>
      </c>
      <c r="C108" s="269">
        <v>0</v>
      </c>
      <c r="D108" s="269">
        <f t="shared" si="11"/>
        <v>0</v>
      </c>
    </row>
    <row r="109" spans="1:4" ht="12">
      <c r="A109" s="641" t="s">
        <v>1294</v>
      </c>
      <c r="B109" s="269">
        <v>0</v>
      </c>
      <c r="C109" s="269">
        <v>0</v>
      </c>
      <c r="D109" s="269">
        <f t="shared" si="11"/>
        <v>0</v>
      </c>
    </row>
    <row r="110" spans="1:4" ht="12">
      <c r="A110" s="641" t="s">
        <v>1295</v>
      </c>
      <c r="B110" s="270">
        <v>0</v>
      </c>
      <c r="C110" s="269">
        <v>0</v>
      </c>
      <c r="D110" s="269">
        <f t="shared" si="11"/>
        <v>0</v>
      </c>
    </row>
    <row r="111" spans="1:4" ht="12">
      <c r="A111" s="641" t="s">
        <v>1296</v>
      </c>
      <c r="B111" s="269">
        <v>0</v>
      </c>
      <c r="C111" s="269">
        <v>0</v>
      </c>
      <c r="D111" s="269">
        <f t="shared" si="11"/>
        <v>0</v>
      </c>
    </row>
    <row r="112" spans="1:4" ht="12">
      <c r="A112" s="641" t="s">
        <v>1297</v>
      </c>
      <c r="B112" s="269">
        <v>0</v>
      </c>
      <c r="C112" s="269">
        <v>0</v>
      </c>
      <c r="D112" s="269">
        <f t="shared" si="11"/>
        <v>0</v>
      </c>
    </row>
    <row r="113" spans="1:4" ht="12">
      <c r="A113" s="641" t="s">
        <v>1298</v>
      </c>
      <c r="B113" s="269">
        <v>2</v>
      </c>
      <c r="C113" s="269">
        <v>0</v>
      </c>
      <c r="D113" s="269">
        <f t="shared" si="11"/>
        <v>2</v>
      </c>
    </row>
    <row r="114" spans="1:4" ht="12">
      <c r="A114" s="641" t="s">
        <v>1299</v>
      </c>
      <c r="B114" s="269">
        <v>0</v>
      </c>
      <c r="C114" s="269">
        <v>0</v>
      </c>
      <c r="D114" s="269">
        <f t="shared" si="11"/>
        <v>0</v>
      </c>
    </row>
    <row r="115" spans="1:4" ht="12">
      <c r="A115" s="641" t="s">
        <v>1300</v>
      </c>
      <c r="B115" s="269">
        <v>0</v>
      </c>
      <c r="C115" s="269">
        <v>0</v>
      </c>
      <c r="D115" s="269">
        <f t="shared" si="11"/>
        <v>0</v>
      </c>
    </row>
    <row r="116" spans="1:4" ht="12">
      <c r="A116" s="641" t="s">
        <v>1301</v>
      </c>
      <c r="B116" s="269">
        <v>0</v>
      </c>
      <c r="C116" s="269">
        <v>0</v>
      </c>
      <c r="D116" s="269">
        <f t="shared" si="11"/>
        <v>0</v>
      </c>
    </row>
    <row r="117" spans="1:4" ht="12">
      <c r="A117" s="641" t="s">
        <v>1302</v>
      </c>
      <c r="B117" s="269">
        <v>0</v>
      </c>
      <c r="C117" s="269">
        <v>0</v>
      </c>
      <c r="D117" s="269">
        <f t="shared" si="11"/>
        <v>0</v>
      </c>
    </row>
    <row r="118" spans="1:4" ht="12">
      <c r="A118" s="641" t="s">
        <v>1303</v>
      </c>
      <c r="B118" s="269">
        <v>0</v>
      </c>
      <c r="C118" s="269">
        <v>0</v>
      </c>
      <c r="D118" s="269">
        <f t="shared" si="11"/>
        <v>0</v>
      </c>
    </row>
    <row r="119" spans="1:4" ht="12">
      <c r="A119" s="641" t="s">
        <v>1304</v>
      </c>
      <c r="B119" s="269">
        <v>0</v>
      </c>
      <c r="C119" s="269">
        <v>0</v>
      </c>
      <c r="D119" s="269">
        <f t="shared" si="11"/>
        <v>0</v>
      </c>
    </row>
    <row r="120" spans="1:4" ht="12">
      <c r="A120" s="641" t="s">
        <v>1305</v>
      </c>
      <c r="B120" s="269">
        <v>0</v>
      </c>
      <c r="C120" s="269">
        <v>0</v>
      </c>
      <c r="D120" s="269">
        <f t="shared" si="11"/>
        <v>0</v>
      </c>
    </row>
    <row r="121" spans="1:4" ht="12">
      <c r="A121" s="641" t="s">
        <v>1306</v>
      </c>
      <c r="B121" s="269">
        <v>0</v>
      </c>
      <c r="C121" s="269">
        <v>0</v>
      </c>
      <c r="D121" s="269">
        <f t="shared" si="11"/>
        <v>0</v>
      </c>
    </row>
    <row r="122" spans="1:4" ht="12">
      <c r="A122" s="641" t="s">
        <v>1307</v>
      </c>
      <c r="B122" s="269">
        <v>0</v>
      </c>
      <c r="C122" s="269">
        <v>0</v>
      </c>
      <c r="D122" s="269">
        <f t="shared" si="11"/>
        <v>0</v>
      </c>
    </row>
    <row r="123" spans="1:4" ht="12">
      <c r="A123" s="641" t="s">
        <v>1308</v>
      </c>
      <c r="B123" s="269">
        <v>0</v>
      </c>
      <c r="C123" s="269">
        <v>0</v>
      </c>
      <c r="D123" s="269">
        <f t="shared" si="11"/>
        <v>0</v>
      </c>
    </row>
    <row r="124" spans="1:4" ht="12">
      <c r="A124" s="641" t="s">
        <v>1309</v>
      </c>
      <c r="B124" s="269">
        <v>0</v>
      </c>
      <c r="C124" s="269">
        <v>1</v>
      </c>
      <c r="D124" s="269">
        <f t="shared" si="11"/>
        <v>1</v>
      </c>
    </row>
    <row r="125" spans="1:4" ht="12">
      <c r="A125" s="641" t="s">
        <v>1310</v>
      </c>
      <c r="B125" s="269">
        <v>0</v>
      </c>
      <c r="C125" s="269">
        <v>0</v>
      </c>
      <c r="D125" s="269">
        <f t="shared" si="11"/>
        <v>0</v>
      </c>
    </row>
    <row r="126" spans="1:4" ht="12">
      <c r="A126" s="641" t="s">
        <v>1311</v>
      </c>
      <c r="B126" s="269">
        <v>5</v>
      </c>
      <c r="C126" s="269">
        <v>0</v>
      </c>
      <c r="D126" s="269">
        <f t="shared" si="11"/>
        <v>5</v>
      </c>
    </row>
    <row r="127" spans="1:4" ht="24">
      <c r="A127" s="641" t="s">
        <v>1312</v>
      </c>
      <c r="B127" s="269">
        <v>0</v>
      </c>
      <c r="C127" s="269">
        <v>0</v>
      </c>
      <c r="D127" s="269">
        <f t="shared" si="11"/>
        <v>0</v>
      </c>
    </row>
    <row r="128" spans="1:4" ht="12">
      <c r="A128" s="641" t="s">
        <v>1313</v>
      </c>
      <c r="B128" s="269">
        <v>0</v>
      </c>
      <c r="C128" s="269">
        <v>0</v>
      </c>
      <c r="D128" s="269">
        <f t="shared" si="11"/>
        <v>0</v>
      </c>
    </row>
    <row r="129" spans="1:4" ht="12">
      <c r="A129" s="641" t="s">
        <v>1314</v>
      </c>
      <c r="B129" s="269">
        <v>0</v>
      </c>
      <c r="C129" s="269">
        <v>0</v>
      </c>
      <c r="D129" s="269">
        <f t="shared" si="11"/>
        <v>0</v>
      </c>
    </row>
    <row r="130" spans="1:4" ht="12">
      <c r="A130" s="641" t="s">
        <v>1315</v>
      </c>
      <c r="B130" s="269">
        <v>0</v>
      </c>
      <c r="C130" s="269">
        <v>0</v>
      </c>
      <c r="D130" s="269">
        <f t="shared" si="11"/>
        <v>0</v>
      </c>
    </row>
    <row r="131" spans="1:4" ht="12">
      <c r="A131" s="641" t="s">
        <v>1316</v>
      </c>
      <c r="B131" s="269">
        <v>0</v>
      </c>
      <c r="C131" s="269">
        <v>0</v>
      </c>
      <c r="D131" s="269">
        <f t="shared" si="11"/>
        <v>0</v>
      </c>
    </row>
    <row r="132" spans="1:4" ht="12">
      <c r="A132" s="641" t="s">
        <v>1317</v>
      </c>
      <c r="B132" s="269">
        <v>0</v>
      </c>
      <c r="C132" s="269">
        <v>0</v>
      </c>
      <c r="D132" s="269">
        <f t="shared" si="11"/>
        <v>0</v>
      </c>
    </row>
    <row r="133" spans="1:4" ht="12">
      <c r="A133" s="641" t="s">
        <v>1318</v>
      </c>
      <c r="B133" s="269">
        <v>0</v>
      </c>
      <c r="C133" s="269">
        <v>0</v>
      </c>
      <c r="D133" s="269">
        <f t="shared" si="11"/>
        <v>0</v>
      </c>
    </row>
    <row r="134" spans="1:4" ht="12">
      <c r="A134" s="641" t="s">
        <v>1319</v>
      </c>
      <c r="B134" s="269">
        <v>0</v>
      </c>
      <c r="C134" s="269">
        <v>0</v>
      </c>
      <c r="D134" s="269">
        <f t="shared" si="11"/>
        <v>0</v>
      </c>
    </row>
    <row r="135" spans="1:4" ht="12">
      <c r="A135" s="267" t="s">
        <v>1320</v>
      </c>
      <c r="B135" s="268">
        <f t="shared" ref="B135:D135" si="12">SUM(B136)</f>
        <v>0</v>
      </c>
      <c r="C135" s="268">
        <f t="shared" si="12"/>
        <v>0</v>
      </c>
      <c r="D135" s="268">
        <f t="shared" si="12"/>
        <v>0</v>
      </c>
    </row>
    <row r="136" spans="1:4" ht="12">
      <c r="A136" s="641" t="s">
        <v>1321</v>
      </c>
      <c r="B136" s="269">
        <v>0</v>
      </c>
      <c r="C136" s="269">
        <v>0</v>
      </c>
      <c r="D136" s="269">
        <f t="shared" si="11"/>
        <v>0</v>
      </c>
    </row>
    <row r="137" spans="1:4" ht="12">
      <c r="A137" s="267" t="s">
        <v>1322</v>
      </c>
      <c r="B137" s="268">
        <f t="shared" ref="B137:D137" si="13">SUM(B138:B170)</f>
        <v>6</v>
      </c>
      <c r="C137" s="268">
        <f t="shared" si="13"/>
        <v>0</v>
      </c>
      <c r="D137" s="268">
        <f t="shared" si="13"/>
        <v>6</v>
      </c>
    </row>
    <row r="138" spans="1:4" ht="12">
      <c r="A138" s="641" t="s">
        <v>1323</v>
      </c>
      <c r="B138" s="269">
        <v>3</v>
      </c>
      <c r="C138" s="269">
        <v>0</v>
      </c>
      <c r="D138" s="269">
        <f t="shared" si="11"/>
        <v>3</v>
      </c>
    </row>
    <row r="139" spans="1:4" ht="12">
      <c r="A139" s="641" t="s">
        <v>1324</v>
      </c>
      <c r="B139" s="269">
        <v>0</v>
      </c>
      <c r="C139" s="269">
        <v>0</v>
      </c>
      <c r="D139" s="269">
        <f t="shared" si="11"/>
        <v>0</v>
      </c>
    </row>
    <row r="140" spans="1:4" ht="12">
      <c r="A140" s="641" t="s">
        <v>1325</v>
      </c>
      <c r="B140" s="269">
        <v>0</v>
      </c>
      <c r="C140" s="269">
        <v>0</v>
      </c>
      <c r="D140" s="269">
        <f t="shared" si="11"/>
        <v>0</v>
      </c>
    </row>
    <row r="141" spans="1:4" ht="12">
      <c r="A141" s="641" t="s">
        <v>1326</v>
      </c>
      <c r="B141" s="269">
        <v>0</v>
      </c>
      <c r="C141" s="269">
        <v>0</v>
      </c>
      <c r="D141" s="269">
        <f t="shared" si="11"/>
        <v>0</v>
      </c>
    </row>
    <row r="142" spans="1:4" ht="12">
      <c r="A142" s="641" t="s">
        <v>1327</v>
      </c>
      <c r="B142" s="269">
        <v>0</v>
      </c>
      <c r="C142" s="269">
        <v>0</v>
      </c>
      <c r="D142" s="269">
        <f t="shared" si="11"/>
        <v>0</v>
      </c>
    </row>
    <row r="143" spans="1:4" ht="12">
      <c r="A143" s="641" t="s">
        <v>1328</v>
      </c>
      <c r="B143" s="270">
        <v>0</v>
      </c>
      <c r="C143" s="269">
        <v>0</v>
      </c>
      <c r="D143" s="269">
        <f t="shared" si="11"/>
        <v>0</v>
      </c>
    </row>
    <row r="144" spans="1:4" ht="12">
      <c r="A144" s="641" t="s">
        <v>1329</v>
      </c>
      <c r="B144" s="269">
        <v>0</v>
      </c>
      <c r="C144" s="269">
        <v>0</v>
      </c>
      <c r="D144" s="269">
        <f t="shared" si="11"/>
        <v>0</v>
      </c>
    </row>
    <row r="145" spans="1:4" ht="12">
      <c r="A145" s="641" t="s">
        <v>1330</v>
      </c>
      <c r="B145" s="269">
        <v>0</v>
      </c>
      <c r="C145" s="269">
        <v>0</v>
      </c>
      <c r="D145" s="269">
        <f t="shared" si="11"/>
        <v>0</v>
      </c>
    </row>
    <row r="146" spans="1:4" ht="12">
      <c r="A146" s="641" t="s">
        <v>1331</v>
      </c>
      <c r="B146" s="269">
        <v>0</v>
      </c>
      <c r="C146" s="269">
        <v>0</v>
      </c>
      <c r="D146" s="269">
        <f t="shared" si="11"/>
        <v>0</v>
      </c>
    </row>
    <row r="147" spans="1:4" ht="12">
      <c r="A147" s="641" t="s">
        <v>1332</v>
      </c>
      <c r="B147" s="270">
        <v>1</v>
      </c>
      <c r="C147" s="269">
        <v>0</v>
      </c>
      <c r="D147" s="269">
        <f t="shared" si="11"/>
        <v>1</v>
      </c>
    </row>
    <row r="148" spans="1:4" ht="12">
      <c r="A148" s="641" t="s">
        <v>1333</v>
      </c>
      <c r="B148" s="269">
        <v>0</v>
      </c>
      <c r="C148" s="269">
        <v>0</v>
      </c>
      <c r="D148" s="269">
        <f t="shared" si="11"/>
        <v>0</v>
      </c>
    </row>
    <row r="149" spans="1:4" ht="12">
      <c r="A149" s="641" t="s">
        <v>1334</v>
      </c>
      <c r="B149" s="269">
        <v>0</v>
      </c>
      <c r="C149" s="269">
        <v>0</v>
      </c>
      <c r="D149" s="269">
        <f t="shared" si="11"/>
        <v>0</v>
      </c>
    </row>
    <row r="150" spans="1:4" ht="12">
      <c r="A150" s="641" t="s">
        <v>1335</v>
      </c>
      <c r="B150" s="269">
        <v>0</v>
      </c>
      <c r="C150" s="269">
        <v>0</v>
      </c>
      <c r="D150" s="269">
        <f t="shared" si="11"/>
        <v>0</v>
      </c>
    </row>
    <row r="151" spans="1:4" ht="12">
      <c r="A151" s="641" t="s">
        <v>1336</v>
      </c>
      <c r="B151" s="269">
        <v>0</v>
      </c>
      <c r="C151" s="269">
        <v>0</v>
      </c>
      <c r="D151" s="269">
        <f t="shared" si="11"/>
        <v>0</v>
      </c>
    </row>
    <row r="152" spans="1:4" ht="12">
      <c r="A152" s="641" t="s">
        <v>1337</v>
      </c>
      <c r="B152" s="269">
        <v>0</v>
      </c>
      <c r="C152" s="269">
        <v>0</v>
      </c>
      <c r="D152" s="269">
        <f t="shared" si="11"/>
        <v>0</v>
      </c>
    </row>
    <row r="153" spans="1:4" ht="12">
      <c r="A153" s="641" t="s">
        <v>1338</v>
      </c>
      <c r="B153" s="269">
        <v>0</v>
      </c>
      <c r="C153" s="269">
        <v>0</v>
      </c>
      <c r="D153" s="269">
        <f t="shared" si="11"/>
        <v>0</v>
      </c>
    </row>
    <row r="154" spans="1:4" ht="12">
      <c r="A154" s="641" t="s">
        <v>1339</v>
      </c>
      <c r="B154" s="269">
        <v>0</v>
      </c>
      <c r="C154" s="269">
        <v>0</v>
      </c>
      <c r="D154" s="269">
        <f t="shared" si="11"/>
        <v>0</v>
      </c>
    </row>
    <row r="155" spans="1:4" ht="12">
      <c r="A155" s="641" t="s">
        <v>1340</v>
      </c>
      <c r="B155" s="269">
        <v>0</v>
      </c>
      <c r="C155" s="269">
        <v>0</v>
      </c>
      <c r="D155" s="269">
        <f t="shared" si="11"/>
        <v>0</v>
      </c>
    </row>
    <row r="156" spans="1:4" ht="12">
      <c r="A156" s="641" t="s">
        <v>1341</v>
      </c>
      <c r="B156" s="269">
        <v>0</v>
      </c>
      <c r="C156" s="269">
        <v>0</v>
      </c>
      <c r="D156" s="269">
        <f t="shared" si="11"/>
        <v>0</v>
      </c>
    </row>
    <row r="157" spans="1:4" ht="12">
      <c r="A157" s="641" t="s">
        <v>1342</v>
      </c>
      <c r="B157" s="269">
        <v>0</v>
      </c>
      <c r="C157" s="269">
        <v>0</v>
      </c>
      <c r="D157" s="269">
        <f t="shared" si="11"/>
        <v>0</v>
      </c>
    </row>
    <row r="158" spans="1:4" ht="12">
      <c r="A158" s="641" t="s">
        <v>1343</v>
      </c>
      <c r="B158" s="269">
        <v>0</v>
      </c>
      <c r="C158" s="269">
        <v>0</v>
      </c>
      <c r="D158" s="269">
        <f t="shared" si="11"/>
        <v>0</v>
      </c>
    </row>
    <row r="159" spans="1:4" ht="12">
      <c r="A159" s="641" t="s">
        <v>1344</v>
      </c>
      <c r="B159" s="269">
        <v>0</v>
      </c>
      <c r="C159" s="269">
        <v>0</v>
      </c>
      <c r="D159" s="269">
        <f t="shared" si="11"/>
        <v>0</v>
      </c>
    </row>
    <row r="160" spans="1:4" ht="12">
      <c r="A160" s="641" t="s">
        <v>1345</v>
      </c>
      <c r="B160" s="269">
        <v>0</v>
      </c>
      <c r="C160" s="269">
        <v>0</v>
      </c>
      <c r="D160" s="269">
        <f t="shared" si="11"/>
        <v>0</v>
      </c>
    </row>
    <row r="161" spans="1:4" ht="12">
      <c r="A161" s="641" t="s">
        <v>1346</v>
      </c>
      <c r="B161" s="269">
        <v>1</v>
      </c>
      <c r="C161" s="269">
        <v>0</v>
      </c>
      <c r="D161" s="269">
        <f t="shared" si="11"/>
        <v>1</v>
      </c>
    </row>
    <row r="162" spans="1:4" ht="12">
      <c r="A162" s="641" t="s">
        <v>1347</v>
      </c>
      <c r="B162" s="269">
        <v>0</v>
      </c>
      <c r="C162" s="269">
        <v>0</v>
      </c>
      <c r="D162" s="269">
        <f t="shared" ref="D162:D183" si="14">B162+C162</f>
        <v>0</v>
      </c>
    </row>
    <row r="163" spans="1:4" ht="12">
      <c r="A163" s="641" t="s">
        <v>1348</v>
      </c>
      <c r="B163" s="269">
        <v>0</v>
      </c>
      <c r="C163" s="269">
        <v>0</v>
      </c>
      <c r="D163" s="269">
        <f t="shared" si="14"/>
        <v>0</v>
      </c>
    </row>
    <row r="164" spans="1:4" ht="12">
      <c r="A164" s="641" t="s">
        <v>1349</v>
      </c>
      <c r="B164" s="269">
        <v>0</v>
      </c>
      <c r="C164" s="269">
        <v>0</v>
      </c>
      <c r="D164" s="269">
        <f t="shared" si="14"/>
        <v>0</v>
      </c>
    </row>
    <row r="165" spans="1:4" ht="12">
      <c r="A165" s="641" t="s">
        <v>1350</v>
      </c>
      <c r="B165" s="269">
        <v>0</v>
      </c>
      <c r="C165" s="269">
        <v>0</v>
      </c>
      <c r="D165" s="269">
        <f t="shared" si="14"/>
        <v>0</v>
      </c>
    </row>
    <row r="166" spans="1:4" ht="12">
      <c r="A166" s="641" t="s">
        <v>1351</v>
      </c>
      <c r="B166" s="269">
        <v>1</v>
      </c>
      <c r="C166" s="269">
        <v>0</v>
      </c>
      <c r="D166" s="269">
        <f t="shared" si="14"/>
        <v>1</v>
      </c>
    </row>
    <row r="167" spans="1:4" ht="12">
      <c r="A167" s="641" t="s">
        <v>1352</v>
      </c>
      <c r="B167" s="269">
        <v>0</v>
      </c>
      <c r="C167" s="269">
        <v>0</v>
      </c>
      <c r="D167" s="269">
        <f t="shared" si="14"/>
        <v>0</v>
      </c>
    </row>
    <row r="168" spans="1:4" ht="12">
      <c r="A168" s="641" t="s">
        <v>1353</v>
      </c>
      <c r="B168" s="269">
        <v>0</v>
      </c>
      <c r="C168" s="269">
        <v>0</v>
      </c>
      <c r="D168" s="269">
        <f t="shared" si="14"/>
        <v>0</v>
      </c>
    </row>
    <row r="169" spans="1:4" ht="12">
      <c r="A169" s="641" t="s">
        <v>1354</v>
      </c>
      <c r="B169" s="269">
        <v>0</v>
      </c>
      <c r="C169" s="269">
        <v>0</v>
      </c>
      <c r="D169" s="269">
        <f t="shared" si="14"/>
        <v>0</v>
      </c>
    </row>
    <row r="170" spans="1:4" ht="12">
      <c r="A170" s="641" t="s">
        <v>1355</v>
      </c>
      <c r="B170" s="269">
        <v>0</v>
      </c>
      <c r="C170" s="269">
        <v>0</v>
      </c>
      <c r="D170" s="269">
        <f t="shared" si="14"/>
        <v>0</v>
      </c>
    </row>
    <row r="171" spans="1:4" ht="12">
      <c r="A171" s="267" t="s">
        <v>1356</v>
      </c>
      <c r="B171" s="268">
        <f t="shared" ref="B171:D171" si="15">SUM(B172:B177)</f>
        <v>17</v>
      </c>
      <c r="C171" s="268">
        <f t="shared" si="15"/>
        <v>6</v>
      </c>
      <c r="D171" s="268">
        <f t="shared" si="15"/>
        <v>23</v>
      </c>
    </row>
    <row r="172" spans="1:4" ht="12">
      <c r="A172" s="641" t="s">
        <v>1357</v>
      </c>
      <c r="B172" s="269">
        <v>1</v>
      </c>
      <c r="C172" s="269">
        <v>1</v>
      </c>
      <c r="D172" s="269">
        <f t="shared" si="14"/>
        <v>2</v>
      </c>
    </row>
    <row r="173" spans="1:4" ht="12">
      <c r="A173" s="641" t="s">
        <v>1358</v>
      </c>
      <c r="B173" s="270">
        <v>7</v>
      </c>
      <c r="C173" s="269">
        <v>2</v>
      </c>
      <c r="D173" s="269">
        <f t="shared" si="14"/>
        <v>9</v>
      </c>
    </row>
    <row r="174" spans="1:4" ht="12">
      <c r="A174" s="641" t="s">
        <v>1359</v>
      </c>
      <c r="B174" s="269">
        <v>0</v>
      </c>
      <c r="C174" s="269">
        <v>0</v>
      </c>
      <c r="D174" s="269">
        <f t="shared" si="14"/>
        <v>0</v>
      </c>
    </row>
    <row r="175" spans="1:4" ht="12">
      <c r="A175" s="641" t="s">
        <v>1360</v>
      </c>
      <c r="B175" s="270">
        <v>1</v>
      </c>
      <c r="C175" s="269">
        <v>0</v>
      </c>
      <c r="D175" s="269">
        <f t="shared" si="14"/>
        <v>1</v>
      </c>
    </row>
    <row r="176" spans="1:4" ht="12">
      <c r="A176" s="641" t="s">
        <v>1361</v>
      </c>
      <c r="B176" s="270">
        <v>0</v>
      </c>
      <c r="C176" s="269">
        <v>1</v>
      </c>
      <c r="D176" s="269">
        <f t="shared" si="14"/>
        <v>1</v>
      </c>
    </row>
    <row r="177" spans="1:4" ht="12">
      <c r="A177" s="641" t="s">
        <v>1362</v>
      </c>
      <c r="B177" s="270">
        <v>8</v>
      </c>
      <c r="C177" s="270">
        <v>2</v>
      </c>
      <c r="D177" s="269">
        <f t="shared" si="14"/>
        <v>10</v>
      </c>
    </row>
    <row r="178" spans="1:4" ht="12">
      <c r="A178" s="267" t="s">
        <v>1363</v>
      </c>
      <c r="B178" s="271">
        <f>SUM(B179:B180)</f>
        <v>0</v>
      </c>
      <c r="C178" s="271">
        <f>SUM(C179:C180)</f>
        <v>0</v>
      </c>
      <c r="D178" s="271">
        <f>SUM(D179:D180)</f>
        <v>0</v>
      </c>
    </row>
    <row r="179" spans="1:4" ht="12">
      <c r="A179" s="641" t="s">
        <v>1364</v>
      </c>
      <c r="B179" s="269">
        <v>0</v>
      </c>
      <c r="C179" s="269">
        <v>0</v>
      </c>
      <c r="D179" s="269">
        <f t="shared" si="14"/>
        <v>0</v>
      </c>
    </row>
    <row r="180" spans="1:4" ht="12">
      <c r="A180" s="641" t="s">
        <v>1365</v>
      </c>
      <c r="B180" s="269">
        <v>0</v>
      </c>
      <c r="C180" s="269">
        <v>0</v>
      </c>
      <c r="D180" s="269">
        <f t="shared" si="14"/>
        <v>0</v>
      </c>
    </row>
    <row r="181" spans="1:4" ht="12">
      <c r="A181" s="267" t="s">
        <v>2984</v>
      </c>
      <c r="B181" s="271">
        <v>75</v>
      </c>
      <c r="C181" s="271">
        <v>10</v>
      </c>
      <c r="D181" s="271">
        <f t="shared" ref="D181" si="16">B181+C181</f>
        <v>85</v>
      </c>
    </row>
    <row r="182" spans="1:4" ht="12">
      <c r="A182" s="641" t="s">
        <v>1366</v>
      </c>
      <c r="B182" s="270">
        <v>75</v>
      </c>
      <c r="C182" s="270">
        <v>10</v>
      </c>
      <c r="D182" s="269">
        <f t="shared" si="14"/>
        <v>85</v>
      </c>
    </row>
    <row r="183" spans="1:4" ht="24">
      <c r="A183" s="267" t="s">
        <v>2911</v>
      </c>
      <c r="B183" s="271">
        <v>230</v>
      </c>
      <c r="C183" s="271">
        <v>0</v>
      </c>
      <c r="D183" s="271">
        <f t="shared" si="14"/>
        <v>230</v>
      </c>
    </row>
    <row r="184" spans="1:4">
      <c r="A184" s="272" t="s">
        <v>2969</v>
      </c>
      <c r="B184" s="273">
        <f>B6+B39+B56+B62+B64+B77+B82+B84+B86+B135+B137+B171+B178+B181+B183</f>
        <v>470</v>
      </c>
      <c r="C184" s="273">
        <f t="shared" ref="C184:D184" si="17">C6+C39+C56+C62+C64+C77+C82+C84+C86+C135+C137+C171+C178+C181+C183</f>
        <v>24</v>
      </c>
      <c r="D184" s="273">
        <f t="shared" si="17"/>
        <v>494</v>
      </c>
    </row>
    <row r="186" spans="1:4">
      <c r="B186" s="487"/>
      <c r="C186" s="487"/>
      <c r="D186" s="487"/>
    </row>
  </sheetData>
  <mergeCells count="6">
    <mergeCell ref="A91:A92"/>
    <mergeCell ref="B91:D91"/>
    <mergeCell ref="B4:D4"/>
    <mergeCell ref="A1:D1"/>
    <mergeCell ref="A2:D2"/>
    <mergeCell ref="A4:A5"/>
  </mergeCells>
  <printOptions horizontalCentered="1" verticalCentered="1"/>
  <pageMargins left="0" right="0" top="0" bottom="0" header="0" footer="0"/>
  <pageSetup paperSize="9" scale="70" orientation="portrait" r:id="rId1"/>
  <rowBreaks count="1" manualBreakCount="1">
    <brk id="89" max="16383" man="1"/>
  </rowBreaks>
</worksheet>
</file>

<file path=xl/worksheets/sheet45.xml><?xml version="1.0" encoding="utf-8"?>
<worksheet xmlns="http://schemas.openxmlformats.org/spreadsheetml/2006/main" xmlns:r="http://schemas.openxmlformats.org/officeDocument/2006/relationships">
  <dimension ref="A1:T114"/>
  <sheetViews>
    <sheetView showGridLines="0" workbookViewId="0">
      <pane xSplit="1" ySplit="4" topLeftCell="B5" activePane="bottomRight" state="frozen"/>
      <selection activeCell="A30" sqref="A30:I33"/>
      <selection pane="topRight" activeCell="A30" sqref="A30:I33"/>
      <selection pane="bottomLeft" activeCell="A30" sqref="A30:I33"/>
      <selection pane="bottomRight" activeCell="H6" sqref="H6"/>
    </sheetView>
  </sheetViews>
  <sheetFormatPr defaultColWidth="8.85546875" defaultRowHeight="12.75"/>
  <cols>
    <col min="1" max="1" width="15.28515625" style="169" customWidth="1"/>
    <col min="2" max="2" width="8.7109375" style="169" customWidth="1"/>
    <col min="3" max="3" width="14.140625" style="169" customWidth="1"/>
    <col min="4" max="4" width="10.7109375" style="169" customWidth="1"/>
    <col min="5" max="5" width="8.7109375" style="169" customWidth="1"/>
    <col min="6" max="6" width="16" style="169" customWidth="1"/>
    <col min="7" max="7" width="11.42578125" style="169" customWidth="1"/>
    <col min="8" max="8" width="10.7109375" style="169" customWidth="1"/>
    <col min="9" max="10" width="6.42578125" style="169" customWidth="1"/>
    <col min="11" max="11" width="12.7109375" style="169" customWidth="1"/>
    <col min="12" max="12" width="8.85546875" style="169" customWidth="1"/>
    <col min="13" max="13" width="18.85546875" style="169" customWidth="1"/>
    <col min="14" max="16384" width="8.85546875" style="169"/>
  </cols>
  <sheetData>
    <row r="1" spans="1:20" ht="21" customHeight="1">
      <c r="A1" s="995" t="s">
        <v>3070</v>
      </c>
      <c r="B1" s="995"/>
      <c r="C1" s="995"/>
      <c r="D1" s="995"/>
      <c r="E1" s="995"/>
      <c r="F1" s="995"/>
      <c r="G1" s="995"/>
      <c r="H1" s="995"/>
      <c r="I1" s="995"/>
      <c r="J1" s="995"/>
    </row>
    <row r="2" spans="1:20" ht="22.5" customHeight="1">
      <c r="A2" s="996" t="s">
        <v>3071</v>
      </c>
      <c r="B2" s="996"/>
      <c r="C2" s="996"/>
      <c r="D2" s="996"/>
      <c r="E2" s="996"/>
      <c r="F2" s="996"/>
      <c r="G2" s="996"/>
      <c r="H2" s="996"/>
      <c r="I2" s="996"/>
      <c r="J2" s="996"/>
    </row>
    <row r="3" spans="1:20" s="171" customFormat="1" ht="92.25" customHeight="1">
      <c r="A3" s="1116" t="s">
        <v>3118</v>
      </c>
      <c r="B3" s="1121" t="s">
        <v>2940</v>
      </c>
      <c r="C3" s="997" t="s">
        <v>3137</v>
      </c>
      <c r="D3" s="999" t="s">
        <v>2941</v>
      </c>
      <c r="E3" s="1000"/>
      <c r="F3" s="1127" t="s">
        <v>3116</v>
      </c>
      <c r="G3" s="1002" t="s">
        <v>3072</v>
      </c>
      <c r="H3" s="1121" t="s">
        <v>3117</v>
      </c>
      <c r="I3" s="999" t="s">
        <v>2942</v>
      </c>
      <c r="J3" s="1001"/>
      <c r="K3" s="170"/>
      <c r="L3" s="170"/>
      <c r="M3" s="170"/>
      <c r="N3" s="170"/>
      <c r="O3" s="170"/>
      <c r="P3" s="170"/>
      <c r="Q3" s="170"/>
      <c r="R3" s="170"/>
      <c r="S3" s="170"/>
      <c r="T3" s="170"/>
    </row>
    <row r="4" spans="1:20" s="173" customFormat="1" ht="60" customHeight="1">
      <c r="A4" s="1117"/>
      <c r="B4" s="1122" t="s">
        <v>2820</v>
      </c>
      <c r="C4" s="998" t="s">
        <v>2820</v>
      </c>
      <c r="D4" s="499" t="s">
        <v>2827</v>
      </c>
      <c r="E4" s="499" t="s">
        <v>2828</v>
      </c>
      <c r="F4" s="1128" t="s">
        <v>2820</v>
      </c>
      <c r="G4" s="1003"/>
      <c r="H4" s="1122" t="s">
        <v>2820</v>
      </c>
      <c r="I4" s="500" t="s">
        <v>2829</v>
      </c>
      <c r="J4" s="501" t="s">
        <v>2830</v>
      </c>
      <c r="K4" s="170"/>
      <c r="L4" s="170"/>
      <c r="M4" s="172"/>
      <c r="N4" s="170"/>
      <c r="O4" s="170"/>
      <c r="P4" s="170"/>
      <c r="Q4" s="170"/>
      <c r="R4" s="170"/>
      <c r="S4" s="170"/>
      <c r="T4" s="170"/>
    </row>
    <row r="5" spans="1:20" s="171" customFormat="1" ht="35.1" customHeight="1">
      <c r="A5" s="1118" t="s">
        <v>2831</v>
      </c>
      <c r="B5" s="1123">
        <v>68546</v>
      </c>
      <c r="C5" s="495">
        <v>1385075044</v>
      </c>
      <c r="D5" s="496">
        <f>(B5/(C5*8))*1000000</f>
        <v>6.1861269085142796</v>
      </c>
      <c r="E5" s="497">
        <f>+(B5)/(C5*8)*225000</f>
        <v>1.3918785544157131</v>
      </c>
      <c r="F5" s="498"/>
      <c r="G5" s="460"/>
      <c r="H5" s="498"/>
      <c r="I5" s="498"/>
      <c r="J5" s="498"/>
      <c r="M5" s="174"/>
    </row>
    <row r="6" spans="1:20" s="171" customFormat="1" ht="35.1" customHeight="1">
      <c r="A6" s="1119" t="s">
        <v>2832</v>
      </c>
      <c r="B6" s="1124">
        <v>79850</v>
      </c>
      <c r="C6" s="454">
        <v>1422582950</v>
      </c>
      <c r="D6" s="455">
        <f>(B6/(C6*8))*1000000</f>
        <v>7.0162868182836009</v>
      </c>
      <c r="E6" s="456">
        <f>+(B6)/(C6*8)*225000</f>
        <v>1.5786645341138104</v>
      </c>
      <c r="F6" s="1129">
        <v>2065962</v>
      </c>
      <c r="G6" s="460">
        <v>42857</v>
      </c>
      <c r="H6" s="1130">
        <v>1626</v>
      </c>
      <c r="I6" s="463">
        <f>(+F6+(G6*75)+(H6*7500))/(C8*8)*1000000</f>
        <v>514.16771837053034</v>
      </c>
      <c r="J6" s="464">
        <f>((+F6+(G6*75)+(H6*7500))*8)/(C8*8)*100</f>
        <v>0.41133417469642425</v>
      </c>
      <c r="M6" s="174"/>
    </row>
    <row r="7" spans="1:20" s="171" customFormat="1" ht="35.1" customHeight="1">
      <c r="A7" s="1120" t="s">
        <v>2833</v>
      </c>
      <c r="B7" s="1125">
        <v>72970</v>
      </c>
      <c r="C7" s="457">
        <v>1440770188</v>
      </c>
      <c r="D7" s="458">
        <f>(B7/(C7*8))*1000000</f>
        <v>6.3308153347215148</v>
      </c>
      <c r="E7" s="459">
        <f>+(B7)/(C7*8)*225000</f>
        <v>1.4244334503123408</v>
      </c>
      <c r="F7" s="461"/>
      <c r="G7" s="462"/>
      <c r="H7" s="461"/>
      <c r="I7" s="461"/>
      <c r="J7" s="461"/>
      <c r="M7" s="174"/>
    </row>
    <row r="8" spans="1:20" s="171" customFormat="1" ht="30" customHeight="1">
      <c r="A8" s="488" t="s">
        <v>2834</v>
      </c>
      <c r="B8" s="1126">
        <f>SUM(B5:B7)</f>
        <v>221366</v>
      </c>
      <c r="C8" s="489">
        <f>SUM(C5:C7)</f>
        <v>4248428182</v>
      </c>
      <c r="D8" s="490">
        <f>(B8/(C8*8))*1000000</f>
        <v>6.5131735349174837</v>
      </c>
      <c r="E8" s="491">
        <f>+(B8)/(C8*8)*225000</f>
        <v>1.4654640453564338</v>
      </c>
      <c r="F8" s="175"/>
      <c r="G8" s="175"/>
      <c r="H8" s="175"/>
      <c r="I8" s="175"/>
      <c r="J8" s="175"/>
    </row>
    <row r="9" spans="1:20" ht="30" customHeight="1">
      <c r="A9" s="1007" t="s">
        <v>2835</v>
      </c>
      <c r="B9" s="1008"/>
      <c r="C9" s="1008"/>
      <c r="D9" s="1008"/>
      <c r="E9" s="1008"/>
      <c r="F9" s="1008"/>
      <c r="G9" s="1008"/>
      <c r="H9" s="1008"/>
      <c r="I9" s="1008"/>
      <c r="J9" s="1008"/>
      <c r="K9" s="176"/>
    </row>
    <row r="10" spans="1:20" s="171" customFormat="1" ht="15" customHeight="1">
      <c r="A10" s="177" t="s">
        <v>2836</v>
      </c>
      <c r="B10" s="178"/>
      <c r="C10" s="179"/>
      <c r="D10" s="180"/>
      <c r="E10" s="181"/>
      <c r="F10" s="182"/>
      <c r="G10" s="179"/>
      <c r="H10" s="179"/>
      <c r="I10" s="181"/>
      <c r="J10" s="183"/>
    </row>
    <row r="11" spans="1:20" s="171" customFormat="1" ht="15" customHeight="1">
      <c r="A11" s="184" t="s">
        <v>2837</v>
      </c>
      <c r="B11" s="185"/>
      <c r="C11" s="186"/>
      <c r="D11" s="187"/>
      <c r="E11" s="188"/>
      <c r="F11" s="189"/>
      <c r="G11" s="186"/>
      <c r="H11" s="186"/>
      <c r="I11" s="188"/>
      <c r="J11" s="190"/>
    </row>
    <row r="12" spans="1:20" ht="8.25" customHeight="1">
      <c r="A12" s="184"/>
      <c r="B12" s="185"/>
      <c r="C12" s="186"/>
      <c r="D12" s="187"/>
      <c r="E12" s="188"/>
      <c r="F12" s="189"/>
      <c r="G12" s="186"/>
      <c r="H12" s="186"/>
      <c r="I12" s="188"/>
      <c r="J12" s="190"/>
    </row>
    <row r="13" spans="1:20" ht="15" customHeight="1">
      <c r="A13" s="191"/>
      <c r="B13" s="185"/>
      <c r="C13" s="186"/>
      <c r="D13" s="187" t="s">
        <v>2838</v>
      </c>
      <c r="E13" s="188"/>
      <c r="F13" s="189" t="s">
        <v>2839</v>
      </c>
      <c r="G13" s="186"/>
      <c r="H13" s="186"/>
      <c r="I13" s="188"/>
      <c r="J13" s="190"/>
    </row>
    <row r="14" spans="1:20" ht="15" customHeight="1">
      <c r="A14" s="192"/>
      <c r="B14" s="193"/>
      <c r="C14" s="193"/>
      <c r="D14" s="187"/>
      <c r="E14" s="193" t="s">
        <v>2840</v>
      </c>
      <c r="F14" s="1009" t="s">
        <v>2841</v>
      </c>
      <c r="G14" s="1010"/>
      <c r="H14" s="186"/>
      <c r="I14" s="188"/>
      <c r="J14" s="194"/>
    </row>
    <row r="15" spans="1:20" ht="15" customHeight="1">
      <c r="A15" s="195"/>
      <c r="B15" s="196" t="s">
        <v>2842</v>
      </c>
      <c r="C15" s="197" t="s">
        <v>2843</v>
      </c>
      <c r="D15" s="186"/>
      <c r="E15" s="193"/>
      <c r="F15" s="198"/>
      <c r="G15" s="198"/>
      <c r="H15" s="198"/>
      <c r="I15" s="198"/>
      <c r="J15" s="199"/>
    </row>
    <row r="16" spans="1:20" ht="15" customHeight="1">
      <c r="A16" s="195"/>
      <c r="B16" s="200" t="s">
        <v>2844</v>
      </c>
      <c r="C16" s="189" t="s">
        <v>2845</v>
      </c>
      <c r="D16" s="189"/>
      <c r="E16" s="189"/>
      <c r="F16" s="189"/>
      <c r="G16" s="189"/>
      <c r="H16" s="189"/>
      <c r="I16" s="201"/>
      <c r="J16" s="190"/>
    </row>
    <row r="17" spans="1:10" ht="15" customHeight="1">
      <c r="A17" s="195"/>
      <c r="B17" s="202"/>
      <c r="C17" s="189" t="s">
        <v>2846</v>
      </c>
      <c r="D17" s="188"/>
      <c r="E17" s="188"/>
      <c r="F17" s="203"/>
      <c r="G17" s="203"/>
      <c r="H17" s="203"/>
      <c r="I17" s="186"/>
      <c r="J17" s="204"/>
    </row>
    <row r="18" spans="1:10" ht="15" customHeight="1">
      <c r="A18" s="195"/>
      <c r="B18" s="196" t="s">
        <v>2847</v>
      </c>
      <c r="C18" s="197" t="s">
        <v>2848</v>
      </c>
      <c r="D18" s="205"/>
      <c r="E18" s="205"/>
      <c r="F18" s="205"/>
      <c r="G18" s="205"/>
      <c r="H18" s="205"/>
      <c r="I18" s="205"/>
      <c r="J18" s="199"/>
    </row>
    <row r="19" spans="1:10">
      <c r="A19" s="195"/>
      <c r="B19" s="200" t="s">
        <v>2849</v>
      </c>
      <c r="C19" s="197" t="s">
        <v>2850</v>
      </c>
      <c r="D19" s="197"/>
      <c r="E19" s="197"/>
      <c r="F19" s="197"/>
      <c r="G19" s="197"/>
      <c r="H19" s="197"/>
      <c r="I19" s="201"/>
      <c r="J19" s="190"/>
    </row>
    <row r="20" spans="1:10" ht="15" customHeight="1">
      <c r="A20" s="195"/>
      <c r="B20" s="186"/>
      <c r="C20" s="189" t="s">
        <v>2851</v>
      </c>
      <c r="D20" s="188"/>
      <c r="E20" s="188"/>
      <c r="F20" s="203"/>
      <c r="G20" s="203"/>
      <c r="H20" s="203"/>
      <c r="I20" s="186"/>
      <c r="J20" s="204"/>
    </row>
    <row r="21" spans="1:10" ht="15" customHeight="1">
      <c r="A21" s="1004" t="s">
        <v>2852</v>
      </c>
      <c r="B21" s="1005"/>
      <c r="C21" s="1005"/>
      <c r="D21" s="1005"/>
      <c r="E21" s="1005"/>
      <c r="F21" s="1005"/>
      <c r="G21" s="1005"/>
      <c r="H21" s="1005"/>
      <c r="I21" s="1005"/>
      <c r="J21" s="1006"/>
    </row>
    <row r="22" spans="1:10" ht="15" customHeight="1">
      <c r="A22" s="1004" t="s">
        <v>2853</v>
      </c>
      <c r="B22" s="1005"/>
      <c r="C22" s="1005"/>
      <c r="D22" s="1005"/>
      <c r="E22" s="1005"/>
      <c r="F22" s="1005"/>
      <c r="G22" s="1005"/>
      <c r="H22" s="1005"/>
      <c r="I22" s="1005"/>
      <c r="J22" s="1006"/>
    </row>
    <row r="23" spans="1:10" ht="15" customHeight="1">
      <c r="A23" s="195"/>
      <c r="B23" s="200"/>
      <c r="C23" s="187" t="s">
        <v>2854</v>
      </c>
      <c r="D23" s="189"/>
      <c r="E23" s="189"/>
      <c r="F23" s="206" t="s">
        <v>2855</v>
      </c>
      <c r="G23" s="189"/>
      <c r="H23" s="189"/>
      <c r="I23" s="201"/>
      <c r="J23" s="190"/>
    </row>
    <row r="24" spans="1:10" ht="15" customHeight="1">
      <c r="A24" s="195"/>
      <c r="B24" s="186"/>
      <c r="C24" s="189"/>
      <c r="D24" s="193" t="s">
        <v>2856</v>
      </c>
      <c r="E24" s="186"/>
      <c r="F24" s="189" t="s">
        <v>2857</v>
      </c>
      <c r="G24" s="203"/>
      <c r="H24" s="203"/>
      <c r="I24" s="186"/>
      <c r="J24" s="204"/>
    </row>
    <row r="25" spans="1:10" ht="15" customHeight="1">
      <c r="A25" s="195"/>
      <c r="B25" s="196" t="s">
        <v>2858</v>
      </c>
      <c r="C25" s="197"/>
      <c r="D25" s="205"/>
      <c r="E25" s="205"/>
      <c r="F25" s="205"/>
      <c r="G25" s="205"/>
      <c r="H25" s="205"/>
      <c r="I25" s="205"/>
      <c r="J25" s="199"/>
    </row>
    <row r="26" spans="1:10" ht="15" customHeight="1">
      <c r="A26" s="195"/>
      <c r="B26" s="207" t="s">
        <v>2859</v>
      </c>
      <c r="C26" s="189" t="s">
        <v>2860</v>
      </c>
      <c r="D26" s="189"/>
      <c r="E26" s="189"/>
      <c r="F26" s="189"/>
      <c r="G26" s="189"/>
      <c r="H26" s="189"/>
      <c r="I26" s="201"/>
      <c r="J26" s="190"/>
    </row>
    <row r="27" spans="1:10" ht="15" customHeight="1">
      <c r="A27" s="195"/>
      <c r="B27" s="208" t="s">
        <v>2861</v>
      </c>
      <c r="C27" s="189" t="s">
        <v>2862</v>
      </c>
      <c r="D27" s="188"/>
      <c r="E27" s="188"/>
      <c r="F27" s="203"/>
      <c r="G27" s="203"/>
      <c r="H27" s="203"/>
      <c r="I27" s="186"/>
      <c r="J27" s="204"/>
    </row>
    <row r="28" spans="1:10" ht="15" customHeight="1">
      <c r="A28" s="195"/>
      <c r="B28" s="196"/>
      <c r="C28" s="197" t="s">
        <v>2863</v>
      </c>
      <c r="D28" s="205"/>
      <c r="E28" s="205"/>
      <c r="F28" s="205"/>
      <c r="G28" s="205"/>
      <c r="H28" s="205"/>
      <c r="I28" s="205"/>
      <c r="J28" s="199"/>
    </row>
    <row r="29" spans="1:10">
      <c r="A29" s="195"/>
      <c r="B29" s="200" t="s">
        <v>2847</v>
      </c>
      <c r="C29" s="197" t="s">
        <v>2864</v>
      </c>
      <c r="D29" s="197"/>
      <c r="E29" s="197"/>
      <c r="F29" s="197"/>
      <c r="G29" s="197"/>
      <c r="H29" s="197"/>
      <c r="I29" s="201"/>
      <c r="J29" s="190"/>
    </row>
    <row r="30" spans="1:10">
      <c r="A30" s="209"/>
      <c r="B30" s="210" t="s">
        <v>2849</v>
      </c>
      <c r="C30" s="211" t="s">
        <v>2865</v>
      </c>
      <c r="D30" s="212"/>
      <c r="E30" s="212"/>
      <c r="F30" s="213"/>
      <c r="G30" s="213"/>
      <c r="H30" s="213"/>
      <c r="I30" s="214"/>
      <c r="J30" s="215"/>
    </row>
    <row r="31" spans="1:10" ht="11.25" customHeight="1">
      <c r="A31" s="1011" t="s">
        <v>2866</v>
      </c>
      <c r="B31" s="1012"/>
      <c r="C31" s="1012"/>
      <c r="D31" s="1012"/>
      <c r="E31" s="1012"/>
      <c r="F31" s="1012"/>
      <c r="G31" s="1012"/>
      <c r="H31" s="1012"/>
      <c r="I31" s="1012"/>
      <c r="J31" s="1012"/>
    </row>
    <row r="32" spans="1:10">
      <c r="A32" s="1012"/>
      <c r="B32" s="1012"/>
      <c r="C32" s="1012"/>
      <c r="D32" s="1012"/>
      <c r="E32" s="1012"/>
      <c r="F32" s="1012"/>
      <c r="G32" s="1012"/>
      <c r="H32" s="1012"/>
      <c r="I32" s="1012"/>
      <c r="J32" s="1012"/>
    </row>
    <row r="33" spans="1:10" s="171" customFormat="1" ht="12">
      <c r="A33" s="177" t="s">
        <v>2867</v>
      </c>
      <c r="B33" s="178"/>
      <c r="C33" s="179"/>
      <c r="D33" s="180"/>
      <c r="E33" s="216"/>
      <c r="F33" s="182"/>
      <c r="G33" s="180"/>
      <c r="H33" s="179"/>
      <c r="I33" s="181"/>
      <c r="J33" s="183"/>
    </row>
    <row r="34" spans="1:10" s="171" customFormat="1" ht="12">
      <c r="A34" s="184" t="s">
        <v>2868</v>
      </c>
      <c r="B34" s="185"/>
      <c r="C34" s="186"/>
      <c r="D34" s="187"/>
      <c r="E34" s="193"/>
      <c r="F34" s="189"/>
      <c r="G34" s="187"/>
      <c r="H34" s="186"/>
      <c r="I34" s="188"/>
      <c r="J34" s="190"/>
    </row>
    <row r="35" spans="1:10" ht="7.5" customHeight="1">
      <c r="A35" s="184"/>
      <c r="B35" s="185"/>
      <c r="C35" s="186"/>
      <c r="D35" s="187"/>
      <c r="E35" s="193"/>
      <c r="F35" s="189"/>
      <c r="G35" s="187"/>
      <c r="H35" s="186"/>
      <c r="I35" s="188"/>
      <c r="J35" s="190"/>
    </row>
    <row r="36" spans="1:10">
      <c r="A36" s="195"/>
      <c r="B36" s="185"/>
      <c r="C36" s="186"/>
      <c r="D36" s="187" t="s">
        <v>2869</v>
      </c>
      <c r="E36" s="193"/>
      <c r="F36" s="206" t="s">
        <v>2870</v>
      </c>
      <c r="G36" s="187"/>
      <c r="H36" s="186"/>
      <c r="I36" s="188"/>
      <c r="J36" s="190"/>
    </row>
    <row r="37" spans="1:10">
      <c r="A37" s="195"/>
      <c r="B37" s="193"/>
      <c r="C37" s="193"/>
      <c r="D37" s="186"/>
      <c r="E37" s="193" t="s">
        <v>2840</v>
      </c>
      <c r="F37" s="1013" t="s">
        <v>2871</v>
      </c>
      <c r="G37" s="1013"/>
      <c r="H37" s="1013"/>
      <c r="I37" s="1013"/>
      <c r="J37" s="194"/>
    </row>
    <row r="38" spans="1:10">
      <c r="A38" s="195"/>
      <c r="B38" s="217" t="s">
        <v>2872</v>
      </c>
      <c r="C38" s="197" t="s">
        <v>2873</v>
      </c>
      <c r="D38" s="205"/>
      <c r="E38" s="205"/>
      <c r="F38" s="205"/>
      <c r="G38" s="205"/>
      <c r="H38" s="205"/>
      <c r="I38" s="205"/>
      <c r="J38" s="199"/>
    </row>
    <row r="39" spans="1:10">
      <c r="A39" s="195"/>
      <c r="B39" s="217" t="s">
        <v>2874</v>
      </c>
      <c r="C39" s="197" t="s">
        <v>2875</v>
      </c>
      <c r="D39" s="205"/>
      <c r="E39" s="205"/>
      <c r="F39" s="205"/>
      <c r="G39" s="205"/>
      <c r="H39" s="205"/>
      <c r="I39" s="205"/>
      <c r="J39" s="199"/>
    </row>
    <row r="40" spans="1:10">
      <c r="A40" s="195"/>
      <c r="B40" s="207" t="s">
        <v>2844</v>
      </c>
      <c r="C40" s="189" t="s">
        <v>2845</v>
      </c>
      <c r="D40" s="189"/>
      <c r="E40" s="189"/>
      <c r="F40" s="189"/>
      <c r="G40" s="189"/>
      <c r="H40" s="189"/>
      <c r="I40" s="201"/>
      <c r="J40" s="190"/>
    </row>
    <row r="41" spans="1:10">
      <c r="A41" s="195"/>
      <c r="B41" s="202"/>
      <c r="C41" s="189" t="s">
        <v>2846</v>
      </c>
      <c r="D41" s="188"/>
      <c r="E41" s="188"/>
      <c r="F41" s="203"/>
      <c r="G41" s="203"/>
      <c r="H41" s="203"/>
      <c r="I41" s="186"/>
      <c r="J41" s="204"/>
    </row>
    <row r="42" spans="1:10">
      <c r="A42" s="195"/>
      <c r="B42" s="196" t="s">
        <v>2876</v>
      </c>
      <c r="C42" s="197" t="s">
        <v>2877</v>
      </c>
      <c r="D42" s="205"/>
      <c r="E42" s="205"/>
      <c r="F42" s="205"/>
      <c r="G42" s="205"/>
      <c r="H42" s="205"/>
      <c r="I42" s="205"/>
      <c r="J42" s="199"/>
    </row>
    <row r="43" spans="1:10">
      <c r="A43" s="195"/>
      <c r="B43" s="200" t="s">
        <v>2878</v>
      </c>
      <c r="C43" s="197" t="s">
        <v>2879</v>
      </c>
      <c r="D43" s="189"/>
      <c r="E43" s="189"/>
      <c r="F43" s="189"/>
      <c r="G43" s="189"/>
      <c r="H43" s="189"/>
      <c r="I43" s="201"/>
      <c r="J43" s="190"/>
    </row>
    <row r="44" spans="1:10" ht="7.5" customHeight="1">
      <c r="A44" s="195"/>
      <c r="B44" s="186"/>
      <c r="C44" s="189"/>
      <c r="D44" s="188"/>
      <c r="E44" s="188"/>
      <c r="F44" s="203"/>
      <c r="G44" s="203"/>
      <c r="H44" s="203"/>
      <c r="I44" s="186"/>
      <c r="J44" s="204"/>
    </row>
    <row r="45" spans="1:10">
      <c r="A45" s="1004" t="s">
        <v>2880</v>
      </c>
      <c r="B45" s="1005"/>
      <c r="C45" s="1005"/>
      <c r="D45" s="1005"/>
      <c r="E45" s="1005"/>
      <c r="F45" s="1005"/>
      <c r="G45" s="1005"/>
      <c r="H45" s="1005"/>
      <c r="I45" s="1005"/>
      <c r="J45" s="1006"/>
    </row>
    <row r="46" spans="1:10">
      <c r="A46" s="1004" t="s">
        <v>2881</v>
      </c>
      <c r="B46" s="1005"/>
      <c r="C46" s="1005"/>
      <c r="D46" s="1005"/>
      <c r="E46" s="1005"/>
      <c r="F46" s="1005"/>
      <c r="G46" s="1005"/>
      <c r="H46" s="1005"/>
      <c r="I46" s="1005"/>
      <c r="J46" s="1006"/>
    </row>
    <row r="47" spans="1:10">
      <c r="A47" s="195"/>
      <c r="B47" s="200"/>
      <c r="C47" s="187" t="s">
        <v>2882</v>
      </c>
      <c r="D47" s="186"/>
      <c r="E47" s="189"/>
      <c r="F47" s="189" t="s">
        <v>2883</v>
      </c>
      <c r="G47" s="189"/>
      <c r="H47" s="189"/>
      <c r="I47" s="201"/>
      <c r="J47" s="190"/>
    </row>
    <row r="48" spans="1:10">
      <c r="A48" s="195"/>
      <c r="B48" s="186"/>
      <c r="C48" s="189"/>
      <c r="D48" s="193" t="s">
        <v>2856</v>
      </c>
      <c r="E48" s="188"/>
      <c r="F48" s="189" t="s">
        <v>2884</v>
      </c>
      <c r="G48" s="203"/>
      <c r="H48" s="203"/>
      <c r="I48" s="186"/>
      <c r="J48" s="204"/>
    </row>
    <row r="49" spans="1:10">
      <c r="A49" s="195"/>
      <c r="B49" s="196" t="s">
        <v>2858</v>
      </c>
      <c r="C49" s="197"/>
      <c r="D49" s="205"/>
      <c r="E49" s="205"/>
      <c r="F49" s="205"/>
      <c r="G49" s="205"/>
      <c r="H49" s="205"/>
      <c r="I49" s="205"/>
      <c r="J49" s="199"/>
    </row>
    <row r="50" spans="1:10">
      <c r="A50" s="195"/>
      <c r="B50" s="207" t="s">
        <v>2885</v>
      </c>
      <c r="C50" s="189" t="s">
        <v>2886</v>
      </c>
      <c r="D50" s="189"/>
      <c r="E50" s="189"/>
      <c r="F50" s="189"/>
      <c r="G50" s="189"/>
      <c r="H50" s="189"/>
      <c r="I50" s="201"/>
      <c r="J50" s="190"/>
    </row>
    <row r="51" spans="1:10">
      <c r="A51" s="195"/>
      <c r="B51" s="200"/>
      <c r="C51" s="189" t="s">
        <v>2887</v>
      </c>
      <c r="D51" s="189"/>
      <c r="E51" s="189"/>
      <c r="F51" s="189"/>
      <c r="G51" s="189"/>
      <c r="H51" s="189"/>
      <c r="I51" s="201"/>
      <c r="J51" s="190"/>
    </row>
    <row r="52" spans="1:10">
      <c r="A52" s="195"/>
      <c r="B52" s="208" t="s">
        <v>2861</v>
      </c>
      <c r="C52" s="189" t="s">
        <v>2862</v>
      </c>
      <c r="D52" s="188"/>
      <c r="E52" s="188"/>
      <c r="F52" s="203"/>
      <c r="G52" s="203"/>
      <c r="H52" s="203"/>
      <c r="I52" s="186"/>
      <c r="J52" s="204"/>
    </row>
    <row r="53" spans="1:10">
      <c r="A53" s="195"/>
      <c r="B53" s="196"/>
      <c r="C53" s="197" t="s">
        <v>2863</v>
      </c>
      <c r="D53" s="205"/>
      <c r="E53" s="205"/>
      <c r="F53" s="205"/>
      <c r="G53" s="205"/>
      <c r="H53" s="205"/>
      <c r="I53" s="205"/>
      <c r="J53" s="199"/>
    </row>
    <row r="54" spans="1:10">
      <c r="A54" s="195"/>
      <c r="B54" s="200" t="s">
        <v>2876</v>
      </c>
      <c r="C54" s="197" t="s">
        <v>2888</v>
      </c>
      <c r="D54" s="197"/>
      <c r="E54" s="197"/>
      <c r="F54" s="197"/>
      <c r="G54" s="197"/>
      <c r="H54" s="189"/>
      <c r="I54" s="201"/>
      <c r="J54" s="190"/>
    </row>
    <row r="55" spans="1:10">
      <c r="A55" s="209"/>
      <c r="B55" s="218" t="s">
        <v>2878</v>
      </c>
      <c r="C55" s="211" t="s">
        <v>2889</v>
      </c>
      <c r="D55" s="212"/>
      <c r="E55" s="212"/>
      <c r="F55" s="213"/>
      <c r="G55" s="213"/>
      <c r="H55" s="213"/>
      <c r="I55" s="214"/>
      <c r="J55" s="215"/>
    </row>
    <row r="56" spans="1:10">
      <c r="A56" s="171"/>
      <c r="B56" s="171"/>
      <c r="C56" s="171"/>
      <c r="D56" s="171"/>
      <c r="E56" s="171"/>
      <c r="F56" s="171"/>
      <c r="G56" s="171"/>
      <c r="H56" s="171"/>
      <c r="I56" s="171"/>
      <c r="J56" s="171"/>
    </row>
    <row r="57" spans="1:10">
      <c r="A57" s="171"/>
      <c r="B57" s="171"/>
      <c r="C57" s="171"/>
      <c r="D57" s="171"/>
      <c r="E57" s="171"/>
      <c r="F57" s="171"/>
      <c r="G57" s="171"/>
      <c r="H57" s="171"/>
      <c r="I57" s="171"/>
      <c r="J57" s="171"/>
    </row>
    <row r="58" spans="1:10">
      <c r="A58" s="171"/>
      <c r="B58" s="171"/>
      <c r="C58" s="171"/>
      <c r="D58" s="171"/>
      <c r="E58" s="171"/>
      <c r="F58" s="171"/>
      <c r="G58" s="171"/>
      <c r="H58" s="171"/>
      <c r="I58" s="171"/>
      <c r="J58" s="171"/>
    </row>
    <row r="59" spans="1:10">
      <c r="A59" s="171"/>
      <c r="B59" s="171"/>
      <c r="C59" s="171"/>
      <c r="D59" s="171"/>
      <c r="E59" s="171"/>
      <c r="F59" s="171"/>
      <c r="G59" s="171"/>
      <c r="H59" s="171"/>
      <c r="I59" s="171"/>
      <c r="J59" s="171"/>
    </row>
    <row r="60" spans="1:10">
      <c r="A60" s="171"/>
      <c r="B60" s="171"/>
      <c r="C60" s="171"/>
      <c r="D60" s="171"/>
      <c r="E60" s="171"/>
      <c r="F60" s="171"/>
      <c r="G60" s="171"/>
      <c r="H60" s="171"/>
      <c r="I60" s="171"/>
      <c r="J60" s="171"/>
    </row>
    <row r="61" spans="1:10">
      <c r="A61" s="171"/>
      <c r="B61" s="171"/>
      <c r="C61" s="171"/>
      <c r="D61" s="171"/>
      <c r="E61" s="171"/>
      <c r="F61" s="171"/>
      <c r="G61" s="171"/>
      <c r="H61" s="171"/>
      <c r="I61" s="171"/>
      <c r="J61" s="171"/>
    </row>
    <row r="62" spans="1:10">
      <c r="A62" s="171"/>
      <c r="B62" s="171"/>
      <c r="C62" s="171"/>
      <c r="D62" s="171"/>
      <c r="E62" s="171"/>
      <c r="F62" s="171"/>
      <c r="G62" s="171"/>
      <c r="H62" s="171"/>
      <c r="I62" s="171"/>
      <c r="J62" s="171"/>
    </row>
    <row r="63" spans="1:10">
      <c r="A63" s="171"/>
      <c r="B63" s="171"/>
      <c r="C63" s="171"/>
      <c r="D63" s="171"/>
      <c r="E63" s="171"/>
      <c r="F63" s="171"/>
      <c r="G63" s="171"/>
      <c r="H63" s="171"/>
      <c r="I63" s="171"/>
      <c r="J63" s="171"/>
    </row>
    <row r="64" spans="1:10">
      <c r="A64" s="171"/>
      <c r="B64" s="171"/>
      <c r="C64" s="171"/>
      <c r="D64" s="171"/>
      <c r="E64" s="171"/>
      <c r="F64" s="171"/>
      <c r="G64" s="171"/>
      <c r="H64" s="171"/>
      <c r="I64" s="171"/>
      <c r="J64" s="171"/>
    </row>
    <row r="65" spans="1:10">
      <c r="A65" s="171"/>
      <c r="B65" s="171"/>
      <c r="C65" s="171"/>
      <c r="D65" s="171"/>
      <c r="E65" s="171"/>
      <c r="F65" s="171"/>
      <c r="G65" s="171"/>
      <c r="H65" s="171"/>
      <c r="I65" s="171"/>
      <c r="J65" s="171"/>
    </row>
    <row r="66" spans="1:10">
      <c r="A66" s="171"/>
      <c r="B66" s="171"/>
      <c r="C66" s="171"/>
      <c r="D66" s="171"/>
      <c r="E66" s="171"/>
      <c r="F66" s="171"/>
      <c r="G66" s="171"/>
      <c r="H66" s="171"/>
      <c r="I66" s="171"/>
      <c r="J66" s="171"/>
    </row>
    <row r="67" spans="1:10">
      <c r="A67" s="171"/>
      <c r="B67" s="171"/>
      <c r="C67" s="171"/>
      <c r="D67" s="171"/>
      <c r="E67" s="171"/>
      <c r="F67" s="171"/>
      <c r="G67" s="171"/>
      <c r="H67" s="171"/>
      <c r="I67" s="171"/>
      <c r="J67" s="171"/>
    </row>
    <row r="68" spans="1:10">
      <c r="A68" s="171"/>
      <c r="B68" s="171"/>
      <c r="C68" s="171"/>
      <c r="D68" s="171"/>
      <c r="E68" s="171"/>
      <c r="F68" s="171"/>
      <c r="G68" s="171"/>
      <c r="H68" s="171"/>
      <c r="I68" s="171"/>
      <c r="J68" s="171"/>
    </row>
    <row r="69" spans="1:10">
      <c r="A69" s="171"/>
      <c r="B69" s="171"/>
      <c r="C69" s="171"/>
      <c r="D69" s="171"/>
      <c r="E69" s="171"/>
      <c r="F69" s="171"/>
      <c r="G69" s="171"/>
      <c r="H69" s="171"/>
      <c r="I69" s="171"/>
      <c r="J69" s="171"/>
    </row>
    <row r="70" spans="1:10">
      <c r="A70" s="171"/>
      <c r="B70" s="171"/>
      <c r="C70" s="171"/>
      <c r="D70" s="171"/>
      <c r="E70" s="171"/>
      <c r="F70" s="171"/>
      <c r="G70" s="171"/>
      <c r="H70" s="171"/>
      <c r="I70" s="171"/>
      <c r="J70" s="171"/>
    </row>
    <row r="71" spans="1:10">
      <c r="A71" s="171"/>
      <c r="B71" s="171"/>
      <c r="C71" s="171"/>
      <c r="D71" s="171"/>
      <c r="E71" s="171"/>
      <c r="F71" s="171"/>
      <c r="G71" s="171"/>
      <c r="H71" s="171"/>
      <c r="I71" s="171"/>
      <c r="J71" s="171"/>
    </row>
    <row r="72" spans="1:10">
      <c r="A72" s="171"/>
      <c r="B72" s="171"/>
      <c r="C72" s="171"/>
      <c r="D72" s="171"/>
      <c r="E72" s="171"/>
      <c r="F72" s="171"/>
      <c r="G72" s="171"/>
      <c r="H72" s="171"/>
      <c r="I72" s="171"/>
      <c r="J72" s="171"/>
    </row>
    <row r="73" spans="1:10">
      <c r="A73" s="171"/>
      <c r="B73" s="171"/>
      <c r="C73" s="171"/>
      <c r="D73" s="171"/>
      <c r="E73" s="171"/>
      <c r="F73" s="171"/>
      <c r="G73" s="171"/>
      <c r="H73" s="171"/>
      <c r="I73" s="171"/>
      <c r="J73" s="171"/>
    </row>
    <row r="74" spans="1:10">
      <c r="A74" s="171"/>
      <c r="B74" s="171"/>
      <c r="C74" s="171"/>
      <c r="D74" s="171"/>
      <c r="E74" s="171"/>
      <c r="F74" s="171"/>
      <c r="G74" s="171"/>
      <c r="H74" s="171"/>
      <c r="I74" s="171"/>
      <c r="J74" s="171"/>
    </row>
    <row r="75" spans="1:10">
      <c r="A75" s="171"/>
      <c r="B75" s="171"/>
      <c r="C75" s="171"/>
      <c r="D75" s="171"/>
      <c r="E75" s="171"/>
      <c r="F75" s="171"/>
      <c r="G75" s="171"/>
      <c r="H75" s="171"/>
      <c r="I75" s="171"/>
      <c r="J75" s="171"/>
    </row>
    <row r="76" spans="1:10">
      <c r="A76" s="171"/>
      <c r="B76" s="171"/>
      <c r="C76" s="171"/>
      <c r="D76" s="171"/>
      <c r="E76" s="171"/>
      <c r="F76" s="171"/>
      <c r="G76" s="171"/>
      <c r="H76" s="171"/>
      <c r="I76" s="171"/>
      <c r="J76" s="171"/>
    </row>
    <row r="77" spans="1:10">
      <c r="A77" s="171"/>
      <c r="B77" s="171"/>
      <c r="C77" s="171"/>
      <c r="D77" s="171"/>
      <c r="E77" s="171"/>
      <c r="F77" s="171"/>
      <c r="G77" s="171"/>
      <c r="H77" s="171"/>
      <c r="I77" s="171"/>
      <c r="J77" s="171"/>
    </row>
    <row r="78" spans="1:10">
      <c r="A78" s="171"/>
      <c r="B78" s="171"/>
      <c r="C78" s="171"/>
      <c r="D78" s="171"/>
      <c r="E78" s="171"/>
      <c r="F78" s="171"/>
      <c r="G78" s="171"/>
      <c r="H78" s="171"/>
      <c r="I78" s="171"/>
      <c r="J78" s="171"/>
    </row>
    <row r="79" spans="1:10">
      <c r="A79" s="171"/>
      <c r="B79" s="171"/>
      <c r="C79" s="171"/>
      <c r="D79" s="171"/>
      <c r="E79" s="171"/>
      <c r="F79" s="171"/>
      <c r="G79" s="171"/>
      <c r="H79" s="171"/>
      <c r="I79" s="171"/>
      <c r="J79" s="171"/>
    </row>
    <row r="80" spans="1:10">
      <c r="A80" s="171"/>
      <c r="B80" s="171"/>
      <c r="C80" s="171"/>
      <c r="D80" s="171"/>
      <c r="E80" s="171"/>
      <c r="F80" s="171"/>
      <c r="G80" s="171"/>
      <c r="H80" s="171"/>
      <c r="I80" s="171"/>
      <c r="J80" s="171"/>
    </row>
    <row r="81" spans="1:10">
      <c r="A81" s="171"/>
      <c r="B81" s="171"/>
      <c r="C81" s="171"/>
      <c r="D81" s="171"/>
      <c r="E81" s="171"/>
      <c r="F81" s="171"/>
      <c r="G81" s="171"/>
      <c r="H81" s="171"/>
      <c r="I81" s="171"/>
      <c r="J81" s="171"/>
    </row>
    <row r="82" spans="1:10">
      <c r="A82" s="171"/>
      <c r="B82" s="171"/>
      <c r="C82" s="171"/>
      <c r="D82" s="171"/>
      <c r="E82" s="171"/>
      <c r="F82" s="171"/>
      <c r="G82" s="171"/>
      <c r="H82" s="171"/>
      <c r="I82" s="171"/>
      <c r="J82" s="171"/>
    </row>
    <row r="83" spans="1:10">
      <c r="A83" s="171"/>
      <c r="B83" s="171"/>
      <c r="C83" s="171"/>
      <c r="D83" s="171"/>
      <c r="E83" s="171"/>
      <c r="F83" s="171"/>
      <c r="G83" s="171"/>
      <c r="H83" s="171"/>
      <c r="I83" s="171"/>
      <c r="J83" s="171"/>
    </row>
    <row r="84" spans="1:10">
      <c r="A84" s="171"/>
      <c r="B84" s="171"/>
      <c r="C84" s="171"/>
      <c r="D84" s="171"/>
      <c r="E84" s="171"/>
      <c r="F84" s="171"/>
      <c r="G84" s="171"/>
      <c r="H84" s="171"/>
      <c r="I84" s="171"/>
      <c r="J84" s="171"/>
    </row>
    <row r="85" spans="1:10">
      <c r="A85" s="171"/>
      <c r="B85" s="171"/>
      <c r="C85" s="171"/>
      <c r="D85" s="171"/>
      <c r="E85" s="171"/>
      <c r="F85" s="171"/>
      <c r="G85" s="171"/>
      <c r="H85" s="171"/>
      <c r="I85" s="171"/>
      <c r="J85" s="171"/>
    </row>
    <row r="86" spans="1:10">
      <c r="A86" s="171"/>
      <c r="B86" s="171"/>
      <c r="C86" s="171"/>
      <c r="D86" s="171"/>
      <c r="E86" s="171"/>
      <c r="F86" s="171"/>
      <c r="G86" s="171"/>
      <c r="H86" s="171"/>
      <c r="I86" s="171"/>
      <c r="J86" s="171"/>
    </row>
    <row r="87" spans="1:10">
      <c r="A87" s="171"/>
      <c r="B87" s="171"/>
      <c r="C87" s="171"/>
      <c r="D87" s="171"/>
      <c r="E87" s="171"/>
      <c r="F87" s="171"/>
      <c r="G87" s="171"/>
      <c r="H87" s="171"/>
      <c r="I87" s="171"/>
      <c r="J87" s="171"/>
    </row>
    <row r="88" spans="1:10">
      <c r="A88" s="171"/>
      <c r="B88" s="171"/>
      <c r="C88" s="171"/>
      <c r="D88" s="171"/>
      <c r="E88" s="171"/>
      <c r="F88" s="171"/>
      <c r="G88" s="171"/>
      <c r="H88" s="171"/>
      <c r="I88" s="171"/>
      <c r="J88" s="171"/>
    </row>
    <row r="89" spans="1:10">
      <c r="A89" s="171"/>
      <c r="B89" s="171"/>
      <c r="C89" s="171"/>
      <c r="D89" s="171"/>
      <c r="E89" s="171"/>
      <c r="F89" s="171"/>
      <c r="G89" s="171"/>
      <c r="H89" s="171"/>
      <c r="I89" s="171"/>
      <c r="J89" s="171"/>
    </row>
    <row r="90" spans="1:10">
      <c r="A90" s="171"/>
      <c r="B90" s="171"/>
      <c r="C90" s="171"/>
      <c r="D90" s="171"/>
      <c r="E90" s="171"/>
      <c r="F90" s="171"/>
      <c r="G90" s="171"/>
      <c r="H90" s="171"/>
      <c r="I90" s="171"/>
      <c r="J90" s="171"/>
    </row>
    <row r="91" spans="1:10">
      <c r="A91" s="171"/>
      <c r="B91" s="171"/>
      <c r="C91" s="171"/>
      <c r="D91" s="171"/>
      <c r="E91" s="171"/>
      <c r="F91" s="171"/>
      <c r="G91" s="171"/>
      <c r="H91" s="171"/>
      <c r="I91" s="171"/>
      <c r="J91" s="171"/>
    </row>
    <row r="92" spans="1:10">
      <c r="A92" s="171"/>
      <c r="B92" s="171"/>
      <c r="C92" s="171"/>
      <c r="D92" s="171"/>
      <c r="E92" s="171"/>
      <c r="F92" s="171"/>
      <c r="G92" s="171"/>
      <c r="H92" s="171"/>
      <c r="I92" s="171"/>
      <c r="J92" s="171"/>
    </row>
    <row r="93" spans="1:10">
      <c r="A93" s="171"/>
      <c r="B93" s="171"/>
      <c r="C93" s="171"/>
      <c r="D93" s="171"/>
      <c r="E93" s="171"/>
      <c r="F93" s="171"/>
      <c r="G93" s="171"/>
      <c r="H93" s="171"/>
      <c r="I93" s="171"/>
      <c r="J93" s="171"/>
    </row>
    <row r="94" spans="1:10">
      <c r="A94" s="171"/>
      <c r="B94" s="171"/>
      <c r="C94" s="171"/>
      <c r="D94" s="171"/>
      <c r="E94" s="171"/>
      <c r="F94" s="171"/>
      <c r="G94" s="171"/>
      <c r="H94" s="171"/>
      <c r="I94" s="171"/>
      <c r="J94" s="171"/>
    </row>
    <row r="95" spans="1:10">
      <c r="A95" s="171"/>
      <c r="B95" s="171"/>
      <c r="C95" s="171"/>
      <c r="D95" s="171"/>
      <c r="E95" s="171"/>
      <c r="F95" s="171"/>
      <c r="G95" s="171"/>
      <c r="H95" s="171"/>
      <c r="I95" s="171"/>
      <c r="J95" s="171"/>
    </row>
    <row r="96" spans="1:10">
      <c r="A96" s="171"/>
      <c r="B96" s="171"/>
      <c r="C96" s="171"/>
      <c r="D96" s="171"/>
      <c r="E96" s="171"/>
      <c r="F96" s="171"/>
      <c r="G96" s="171"/>
      <c r="H96" s="171"/>
      <c r="I96" s="171"/>
      <c r="J96" s="171"/>
    </row>
    <row r="97" spans="1:10">
      <c r="A97" s="171"/>
      <c r="B97" s="171"/>
      <c r="C97" s="171"/>
      <c r="D97" s="171"/>
      <c r="E97" s="171"/>
      <c r="F97" s="171"/>
      <c r="G97" s="171"/>
      <c r="H97" s="171"/>
      <c r="I97" s="171"/>
      <c r="J97" s="171"/>
    </row>
    <row r="98" spans="1:10">
      <c r="A98" s="171"/>
      <c r="B98" s="171"/>
      <c r="C98" s="171"/>
      <c r="D98" s="171"/>
      <c r="E98" s="171"/>
      <c r="F98" s="171"/>
      <c r="G98" s="171"/>
      <c r="H98" s="171"/>
      <c r="I98" s="171"/>
      <c r="J98" s="171"/>
    </row>
    <row r="99" spans="1:10">
      <c r="A99" s="171"/>
      <c r="B99" s="171"/>
      <c r="C99" s="171"/>
      <c r="D99" s="171"/>
      <c r="E99" s="171"/>
      <c r="F99" s="171"/>
      <c r="G99" s="171"/>
      <c r="H99" s="171"/>
      <c r="I99" s="171"/>
      <c r="J99" s="171"/>
    </row>
    <row r="100" spans="1:10">
      <c r="A100" s="171"/>
      <c r="B100" s="171"/>
      <c r="C100" s="171"/>
      <c r="D100" s="171"/>
      <c r="E100" s="171"/>
      <c r="F100" s="171"/>
      <c r="G100" s="171"/>
      <c r="H100" s="171"/>
      <c r="I100" s="171"/>
      <c r="J100" s="171"/>
    </row>
    <row r="101" spans="1:10">
      <c r="A101" s="171"/>
      <c r="B101" s="171"/>
      <c r="C101" s="171"/>
      <c r="D101" s="171"/>
      <c r="E101" s="171"/>
      <c r="F101" s="171"/>
      <c r="G101" s="171"/>
      <c r="H101" s="171"/>
      <c r="I101" s="171"/>
      <c r="J101" s="171"/>
    </row>
    <row r="102" spans="1:10">
      <c r="A102" s="171"/>
      <c r="B102" s="171"/>
      <c r="C102" s="171"/>
      <c r="D102" s="171"/>
      <c r="E102" s="171"/>
      <c r="F102" s="171"/>
      <c r="G102" s="171"/>
      <c r="H102" s="171"/>
      <c r="I102" s="171"/>
      <c r="J102" s="171"/>
    </row>
    <row r="103" spans="1:10">
      <c r="A103" s="171"/>
      <c r="B103" s="171"/>
      <c r="C103" s="171"/>
      <c r="D103" s="171"/>
      <c r="E103" s="171"/>
      <c r="F103" s="171"/>
      <c r="G103" s="171"/>
      <c r="H103" s="171"/>
      <c r="I103" s="171"/>
      <c r="J103" s="171"/>
    </row>
    <row r="104" spans="1:10">
      <c r="A104" s="171"/>
      <c r="B104" s="171"/>
      <c r="C104" s="171"/>
      <c r="D104" s="171"/>
      <c r="E104" s="171"/>
      <c r="F104" s="171"/>
      <c r="G104" s="171"/>
      <c r="H104" s="171"/>
      <c r="I104" s="171"/>
      <c r="J104" s="171"/>
    </row>
    <row r="105" spans="1:10">
      <c r="A105" s="171"/>
      <c r="B105" s="171"/>
      <c r="C105" s="171"/>
      <c r="D105" s="171"/>
      <c r="E105" s="171"/>
      <c r="F105" s="171"/>
      <c r="G105" s="171"/>
      <c r="H105" s="171"/>
      <c r="I105" s="171"/>
      <c r="J105" s="171"/>
    </row>
    <row r="106" spans="1:10">
      <c r="A106" s="171"/>
      <c r="B106" s="171"/>
      <c r="C106" s="171"/>
      <c r="D106" s="171"/>
      <c r="E106" s="171"/>
      <c r="F106" s="171"/>
      <c r="G106" s="171"/>
      <c r="H106" s="171"/>
      <c r="I106" s="171"/>
      <c r="J106" s="171"/>
    </row>
    <row r="107" spans="1:10">
      <c r="A107" s="171"/>
      <c r="B107" s="171"/>
      <c r="C107" s="171"/>
      <c r="D107" s="171"/>
      <c r="E107" s="171"/>
      <c r="F107" s="171"/>
      <c r="G107" s="171"/>
      <c r="H107" s="171"/>
      <c r="I107" s="171"/>
      <c r="J107" s="171"/>
    </row>
    <row r="108" spans="1:10">
      <c r="A108" s="171"/>
      <c r="B108" s="171"/>
      <c r="C108" s="171"/>
      <c r="D108" s="171"/>
      <c r="E108" s="171"/>
      <c r="F108" s="171"/>
      <c r="G108" s="171"/>
      <c r="H108" s="171"/>
      <c r="I108" s="171"/>
      <c r="J108" s="171"/>
    </row>
    <row r="109" spans="1:10">
      <c r="A109" s="171"/>
      <c r="B109" s="171"/>
      <c r="C109" s="171"/>
      <c r="D109" s="171"/>
      <c r="E109" s="171"/>
      <c r="F109" s="171"/>
      <c r="G109" s="171"/>
      <c r="H109" s="171"/>
      <c r="I109" s="171"/>
      <c r="J109" s="171"/>
    </row>
    <row r="110" spans="1:10">
      <c r="A110" s="171"/>
      <c r="B110" s="171"/>
      <c r="C110" s="171"/>
      <c r="D110" s="171"/>
      <c r="E110" s="171"/>
      <c r="F110" s="171"/>
      <c r="G110" s="171"/>
      <c r="H110" s="171"/>
      <c r="I110" s="171"/>
      <c r="J110" s="171"/>
    </row>
    <row r="111" spans="1:10">
      <c r="A111" s="171"/>
      <c r="B111" s="171"/>
      <c r="C111" s="171"/>
      <c r="D111" s="171"/>
      <c r="E111" s="171"/>
      <c r="F111" s="171"/>
      <c r="G111" s="171"/>
      <c r="H111" s="171"/>
      <c r="I111" s="171"/>
      <c r="J111" s="171"/>
    </row>
    <row r="112" spans="1:10">
      <c r="A112" s="171"/>
      <c r="B112" s="171"/>
      <c r="C112" s="171"/>
      <c r="D112" s="171"/>
      <c r="E112" s="171"/>
      <c r="F112" s="171"/>
      <c r="G112" s="171"/>
      <c r="H112" s="171"/>
      <c r="I112" s="171"/>
      <c r="J112" s="171"/>
    </row>
    <row r="113" spans="1:10">
      <c r="A113" s="171"/>
      <c r="B113" s="171"/>
      <c r="C113" s="171"/>
      <c r="D113" s="171"/>
      <c r="E113" s="171"/>
      <c r="F113" s="171"/>
      <c r="G113" s="171"/>
      <c r="H113" s="171"/>
      <c r="I113" s="171"/>
      <c r="J113" s="171"/>
    </row>
    <row r="114" spans="1:10">
      <c r="A114" s="171"/>
      <c r="B114" s="171"/>
      <c r="C114" s="171"/>
      <c r="D114" s="171"/>
      <c r="E114" s="171"/>
      <c r="F114" s="171"/>
      <c r="G114" s="171"/>
      <c r="H114" s="171"/>
      <c r="I114" s="171"/>
      <c r="J114" s="171"/>
    </row>
  </sheetData>
  <mergeCells count="18">
    <mergeCell ref="A45:J45"/>
    <mergeCell ref="A46:J46"/>
    <mergeCell ref="A9:J9"/>
    <mergeCell ref="F14:G14"/>
    <mergeCell ref="A21:J21"/>
    <mergeCell ref="A22:J22"/>
    <mergeCell ref="A31:J32"/>
    <mergeCell ref="F37:I37"/>
    <mergeCell ref="A1:J1"/>
    <mergeCell ref="A2:J2"/>
    <mergeCell ref="A3:A4"/>
    <mergeCell ref="B3:B4"/>
    <mergeCell ref="C3:C4"/>
    <mergeCell ref="D3:E3"/>
    <mergeCell ref="F3:F4"/>
    <mergeCell ref="H3:H4"/>
    <mergeCell ref="I3:J3"/>
    <mergeCell ref="G3:G4"/>
  </mergeCells>
  <printOptions horizontalCentered="1" verticalCentered="1"/>
  <pageMargins left="0" right="0" top="0" bottom="0" header="0" footer="0"/>
  <pageSetup paperSize="9" scale="80" orientation="portrait" r:id="rId1"/>
  <headerFooter alignWithMargins="0"/>
  <ignoredErrors>
    <ignoredError sqref="D5:E7 I6:J6" evalError="1"/>
  </ignoredErrors>
</worksheet>
</file>

<file path=xl/worksheets/sheet5.xml><?xml version="1.0" encoding="utf-8"?>
<worksheet xmlns="http://schemas.openxmlformats.org/spreadsheetml/2006/main" xmlns:r="http://schemas.openxmlformats.org/officeDocument/2006/relationships">
  <dimension ref="A1:S76"/>
  <sheetViews>
    <sheetView showGridLines="0" workbookViewId="0">
      <pane xSplit="1" ySplit="6" topLeftCell="B7" activePane="bottomRight" state="frozen"/>
      <selection activeCell="A30" sqref="A30:I33"/>
      <selection pane="topRight" activeCell="A30" sqref="A30:I33"/>
      <selection pane="bottomLeft" activeCell="A30" sqref="A30:I33"/>
      <selection pane="bottomRight" activeCell="B4" sqref="B4:P4"/>
    </sheetView>
  </sheetViews>
  <sheetFormatPr defaultColWidth="9.140625" defaultRowHeight="12.75"/>
  <cols>
    <col min="1" max="1" width="7.7109375" style="132" bestFit="1" customWidth="1"/>
    <col min="2" max="2" width="9.5703125" style="132" customWidth="1"/>
    <col min="3" max="3" width="10.42578125" style="132" customWidth="1"/>
    <col min="4" max="4" width="5.42578125" style="132" bestFit="1" customWidth="1"/>
    <col min="5" max="5" width="6.42578125" style="132" bestFit="1" customWidth="1"/>
    <col min="6" max="6" width="5.42578125" style="132" bestFit="1" customWidth="1"/>
    <col min="7" max="7" width="6.42578125" style="132" bestFit="1" customWidth="1"/>
    <col min="8" max="8" width="9.28515625" style="132" customWidth="1"/>
    <col min="9" max="9" width="10.42578125" style="132" customWidth="1"/>
    <col min="10" max="11" width="5.42578125" style="132" bestFit="1" customWidth="1"/>
    <col min="12" max="12" width="4" style="132" bestFit="1" customWidth="1"/>
    <col min="13" max="13" width="5.42578125" style="132" bestFit="1" customWidth="1"/>
    <col min="14" max="14" width="7.42578125" style="132" bestFit="1" customWidth="1"/>
    <col min="15" max="15" width="6.42578125" style="132" bestFit="1" customWidth="1"/>
    <col min="16" max="16" width="7.42578125" style="132" bestFit="1" customWidth="1"/>
    <col min="17" max="19" width="6.7109375" style="132" customWidth="1"/>
    <col min="20" max="16384" width="9.140625" style="132"/>
  </cols>
  <sheetData>
    <row r="1" spans="1:19">
      <c r="A1" s="724" t="s">
        <v>3190</v>
      </c>
      <c r="B1" s="724"/>
      <c r="C1" s="724"/>
      <c r="D1" s="724"/>
      <c r="E1" s="724"/>
      <c r="F1" s="724"/>
      <c r="G1" s="724"/>
      <c r="H1" s="724"/>
      <c r="I1" s="724"/>
      <c r="J1" s="724"/>
      <c r="K1" s="724"/>
      <c r="L1" s="724"/>
      <c r="M1" s="724"/>
      <c r="N1" s="724"/>
      <c r="O1" s="724"/>
      <c r="P1" s="724"/>
      <c r="Q1" s="724"/>
      <c r="R1" s="724"/>
      <c r="S1" s="724"/>
    </row>
    <row r="2" spans="1:19">
      <c r="A2" s="733" t="s">
        <v>3036</v>
      </c>
      <c r="B2" s="733"/>
      <c r="C2" s="733"/>
      <c r="D2" s="733"/>
      <c r="E2" s="733"/>
      <c r="F2" s="733"/>
      <c r="G2" s="733"/>
      <c r="H2" s="733"/>
      <c r="I2" s="733"/>
      <c r="J2" s="733"/>
      <c r="K2" s="733"/>
      <c r="L2" s="733"/>
      <c r="M2" s="733"/>
      <c r="N2" s="733"/>
      <c r="O2" s="733"/>
      <c r="P2" s="733"/>
      <c r="Q2" s="733"/>
      <c r="R2" s="733"/>
      <c r="S2" s="733"/>
    </row>
    <row r="3" spans="1:19" ht="8.25" customHeight="1"/>
    <row r="4" spans="1:19" s="41" customFormat="1" ht="27" customHeight="1">
      <c r="A4" s="725" t="s">
        <v>2935</v>
      </c>
      <c r="B4" s="1031" t="s">
        <v>2907</v>
      </c>
      <c r="C4" s="1032"/>
      <c r="D4" s="1032"/>
      <c r="E4" s="1032"/>
      <c r="F4" s="1032"/>
      <c r="G4" s="1032"/>
      <c r="H4" s="1032"/>
      <c r="I4" s="1032"/>
      <c r="J4" s="1032"/>
      <c r="K4" s="1032"/>
      <c r="L4" s="1032"/>
      <c r="M4" s="1032"/>
      <c r="N4" s="1032"/>
      <c r="O4" s="1032"/>
      <c r="P4" s="1032"/>
      <c r="Q4" s="730" t="s">
        <v>3154</v>
      </c>
      <c r="R4" s="680"/>
      <c r="S4" s="680"/>
    </row>
    <row r="5" spans="1:19" s="41" customFormat="1" ht="21" customHeight="1">
      <c r="A5" s="726"/>
      <c r="B5" s="728" t="s">
        <v>1109</v>
      </c>
      <c r="C5" s="729"/>
      <c r="D5" s="729"/>
      <c r="E5" s="729"/>
      <c r="F5" s="729"/>
      <c r="G5" s="729"/>
      <c r="H5" s="728" t="s">
        <v>1110</v>
      </c>
      <c r="I5" s="729"/>
      <c r="J5" s="729"/>
      <c r="K5" s="729"/>
      <c r="L5" s="729"/>
      <c r="M5" s="729"/>
      <c r="N5" s="728" t="s">
        <v>1111</v>
      </c>
      <c r="O5" s="729"/>
      <c r="P5" s="729"/>
      <c r="Q5" s="731"/>
      <c r="R5" s="732"/>
      <c r="S5" s="732"/>
    </row>
    <row r="6" spans="1:19" s="41" customFormat="1" ht="47.25" customHeight="1">
      <c r="A6" s="727"/>
      <c r="B6" s="325" t="s">
        <v>2979</v>
      </c>
      <c r="C6" s="312" t="s">
        <v>2966</v>
      </c>
      <c r="D6" s="284" t="s">
        <v>2896</v>
      </c>
      <c r="E6" s="284" t="s">
        <v>2897</v>
      </c>
      <c r="F6" s="284" t="s">
        <v>2898</v>
      </c>
      <c r="G6" s="312" t="s">
        <v>2967</v>
      </c>
      <c r="H6" s="325" t="s">
        <v>2979</v>
      </c>
      <c r="I6" s="312" t="s">
        <v>2966</v>
      </c>
      <c r="J6" s="284" t="s">
        <v>2896</v>
      </c>
      <c r="K6" s="284" t="s">
        <v>2897</v>
      </c>
      <c r="L6" s="284" t="s">
        <v>2898</v>
      </c>
      <c r="M6" s="312" t="s">
        <v>2967</v>
      </c>
      <c r="N6" s="118" t="s">
        <v>1008</v>
      </c>
      <c r="O6" s="119" t="s">
        <v>1009</v>
      </c>
      <c r="P6" s="1030" t="s">
        <v>1010</v>
      </c>
      <c r="Q6" s="118" t="s">
        <v>1008</v>
      </c>
      <c r="R6" s="119" t="s">
        <v>1009</v>
      </c>
      <c r="S6" s="264" t="s">
        <v>1010</v>
      </c>
    </row>
    <row r="7" spans="1:19" ht="13.35" customHeight="1">
      <c r="A7" s="133">
        <v>15</v>
      </c>
      <c r="B7" s="135">
        <v>227</v>
      </c>
      <c r="C7" s="135">
        <v>3</v>
      </c>
      <c r="D7" s="135">
        <v>1</v>
      </c>
      <c r="E7" s="135">
        <v>9</v>
      </c>
      <c r="F7" s="136">
        <v>1</v>
      </c>
      <c r="G7" s="136">
        <v>57</v>
      </c>
      <c r="H7" s="136">
        <v>42</v>
      </c>
      <c r="I7" s="136">
        <v>1</v>
      </c>
      <c r="J7" s="136">
        <v>0</v>
      </c>
      <c r="K7" s="136">
        <v>2</v>
      </c>
      <c r="L7" s="136">
        <v>0</v>
      </c>
      <c r="M7" s="136">
        <v>5</v>
      </c>
      <c r="N7" s="89">
        <f>B7+C7+D7+E7+F7+G7</f>
        <v>298</v>
      </c>
      <c r="O7" s="89">
        <f>H7+I7+J7+K7+L7+M7</f>
        <v>50</v>
      </c>
      <c r="P7" s="1029">
        <v>348</v>
      </c>
      <c r="Q7" s="50">
        <v>0</v>
      </c>
      <c r="R7" s="50">
        <v>0</v>
      </c>
      <c r="S7" s="134">
        <f t="shared" ref="S7:S71" si="0">+R7+Q7</f>
        <v>0</v>
      </c>
    </row>
    <row r="8" spans="1:19">
      <c r="A8" s="133">
        <f t="shared" ref="A8:A71" si="1">+A7+1</f>
        <v>16</v>
      </c>
      <c r="B8" s="135">
        <v>566</v>
      </c>
      <c r="C8" s="135">
        <v>8</v>
      </c>
      <c r="D8" s="135">
        <v>17</v>
      </c>
      <c r="E8" s="135">
        <v>41</v>
      </c>
      <c r="F8" s="136">
        <v>3</v>
      </c>
      <c r="G8" s="136">
        <v>176</v>
      </c>
      <c r="H8" s="136">
        <v>147</v>
      </c>
      <c r="I8" s="136">
        <v>6</v>
      </c>
      <c r="J8" s="136">
        <v>1</v>
      </c>
      <c r="K8" s="136">
        <v>4</v>
      </c>
      <c r="L8" s="136">
        <v>1</v>
      </c>
      <c r="M8" s="136">
        <v>22</v>
      </c>
      <c r="N8" s="89">
        <f t="shared" ref="N8:N71" si="2">B8+C8+D8+E8+F8+G8</f>
        <v>811</v>
      </c>
      <c r="O8" s="89">
        <f t="shared" ref="O8:O71" si="3">H8+I8+J8+K8+L8+M8</f>
        <v>181</v>
      </c>
      <c r="P8" s="1029">
        <f t="shared" ref="P8:P70" si="4">+O8+N8</f>
        <v>992</v>
      </c>
      <c r="Q8" s="50">
        <v>0</v>
      </c>
      <c r="R8" s="50">
        <v>0</v>
      </c>
      <c r="S8" s="134">
        <f t="shared" si="0"/>
        <v>0</v>
      </c>
    </row>
    <row r="9" spans="1:19" ht="13.35" customHeight="1">
      <c r="A9" s="133">
        <f t="shared" si="1"/>
        <v>17</v>
      </c>
      <c r="B9" s="135">
        <v>1176</v>
      </c>
      <c r="C9" s="135">
        <v>29</v>
      </c>
      <c r="D9" s="135">
        <v>55</v>
      </c>
      <c r="E9" s="135">
        <v>68</v>
      </c>
      <c r="F9" s="136">
        <v>24</v>
      </c>
      <c r="G9" s="136">
        <v>388</v>
      </c>
      <c r="H9" s="136">
        <v>233</v>
      </c>
      <c r="I9" s="136">
        <v>6</v>
      </c>
      <c r="J9" s="136">
        <v>10</v>
      </c>
      <c r="K9" s="136">
        <v>13</v>
      </c>
      <c r="L9" s="136">
        <v>1</v>
      </c>
      <c r="M9" s="136">
        <v>51</v>
      </c>
      <c r="N9" s="89">
        <f t="shared" si="2"/>
        <v>1740</v>
      </c>
      <c r="O9" s="89">
        <f t="shared" si="3"/>
        <v>314</v>
      </c>
      <c r="P9" s="1029">
        <f t="shared" si="4"/>
        <v>2054</v>
      </c>
      <c r="Q9" s="50">
        <v>0</v>
      </c>
      <c r="R9" s="50">
        <v>0</v>
      </c>
      <c r="S9" s="134">
        <f t="shared" si="0"/>
        <v>0</v>
      </c>
    </row>
    <row r="10" spans="1:19" ht="13.35" customHeight="1">
      <c r="A10" s="133">
        <f t="shared" si="1"/>
        <v>18</v>
      </c>
      <c r="B10" s="135">
        <v>2696</v>
      </c>
      <c r="C10" s="135">
        <v>81</v>
      </c>
      <c r="D10" s="135">
        <v>184</v>
      </c>
      <c r="E10" s="135">
        <v>214</v>
      </c>
      <c r="F10" s="136">
        <v>69</v>
      </c>
      <c r="G10" s="136">
        <v>1135</v>
      </c>
      <c r="H10" s="136">
        <v>535</v>
      </c>
      <c r="I10" s="136">
        <v>21</v>
      </c>
      <c r="J10" s="136">
        <v>33</v>
      </c>
      <c r="K10" s="136">
        <v>42</v>
      </c>
      <c r="L10" s="136">
        <v>9</v>
      </c>
      <c r="M10" s="136">
        <v>130</v>
      </c>
      <c r="N10" s="89">
        <f t="shared" si="2"/>
        <v>4379</v>
      </c>
      <c r="O10" s="89">
        <f t="shared" si="3"/>
        <v>770</v>
      </c>
      <c r="P10" s="1029">
        <f t="shared" si="4"/>
        <v>5149</v>
      </c>
      <c r="Q10" s="50">
        <v>0</v>
      </c>
      <c r="R10" s="50">
        <v>0</v>
      </c>
      <c r="S10" s="134">
        <f t="shared" si="0"/>
        <v>0</v>
      </c>
    </row>
    <row r="11" spans="1:19" ht="13.35" customHeight="1">
      <c r="A11" s="133">
        <f t="shared" si="1"/>
        <v>19</v>
      </c>
      <c r="B11" s="135">
        <v>2665</v>
      </c>
      <c r="C11" s="135">
        <v>116</v>
      </c>
      <c r="D11" s="135">
        <v>145</v>
      </c>
      <c r="E11" s="135">
        <v>224</v>
      </c>
      <c r="F11" s="136">
        <v>52</v>
      </c>
      <c r="G11" s="136">
        <v>1251</v>
      </c>
      <c r="H11" s="136">
        <v>654</v>
      </c>
      <c r="I11" s="136">
        <v>35</v>
      </c>
      <c r="J11" s="136">
        <v>31</v>
      </c>
      <c r="K11" s="136">
        <v>46</v>
      </c>
      <c r="L11" s="136">
        <v>12</v>
      </c>
      <c r="M11" s="136">
        <v>187</v>
      </c>
      <c r="N11" s="89">
        <f t="shared" si="2"/>
        <v>4453</v>
      </c>
      <c r="O11" s="89">
        <f t="shared" si="3"/>
        <v>965</v>
      </c>
      <c r="P11" s="1029">
        <f t="shared" si="4"/>
        <v>5418</v>
      </c>
      <c r="Q11" s="50">
        <v>1</v>
      </c>
      <c r="R11" s="50">
        <v>0</v>
      </c>
      <c r="S11" s="134">
        <f t="shared" si="0"/>
        <v>1</v>
      </c>
    </row>
    <row r="12" spans="1:19" ht="13.35" customHeight="1">
      <c r="A12" s="133">
        <f t="shared" si="1"/>
        <v>20</v>
      </c>
      <c r="B12" s="135">
        <v>1784</v>
      </c>
      <c r="C12" s="135">
        <v>60</v>
      </c>
      <c r="D12" s="135">
        <v>119</v>
      </c>
      <c r="E12" s="135">
        <v>134</v>
      </c>
      <c r="F12" s="136">
        <v>39</v>
      </c>
      <c r="G12" s="136">
        <v>804</v>
      </c>
      <c r="H12" s="136">
        <v>715</v>
      </c>
      <c r="I12" s="136">
        <v>27</v>
      </c>
      <c r="J12" s="136">
        <v>39</v>
      </c>
      <c r="K12" s="136">
        <v>53</v>
      </c>
      <c r="L12" s="136">
        <v>21</v>
      </c>
      <c r="M12" s="136">
        <v>195</v>
      </c>
      <c r="N12" s="89">
        <f t="shared" si="2"/>
        <v>2940</v>
      </c>
      <c r="O12" s="89">
        <f t="shared" si="3"/>
        <v>1050</v>
      </c>
      <c r="P12" s="1029">
        <f t="shared" si="4"/>
        <v>3990</v>
      </c>
      <c r="Q12" s="50">
        <v>1</v>
      </c>
      <c r="R12" s="50">
        <v>0</v>
      </c>
      <c r="S12" s="134">
        <f t="shared" si="0"/>
        <v>1</v>
      </c>
    </row>
    <row r="13" spans="1:19" ht="13.35" customHeight="1">
      <c r="A13" s="133">
        <f t="shared" si="1"/>
        <v>21</v>
      </c>
      <c r="B13" s="135">
        <v>3042</v>
      </c>
      <c r="C13" s="135">
        <v>123</v>
      </c>
      <c r="D13" s="135">
        <v>237</v>
      </c>
      <c r="E13" s="135">
        <v>285</v>
      </c>
      <c r="F13" s="136">
        <v>88</v>
      </c>
      <c r="G13" s="136">
        <v>1493</v>
      </c>
      <c r="H13" s="136">
        <v>686</v>
      </c>
      <c r="I13" s="136">
        <v>28</v>
      </c>
      <c r="J13" s="136">
        <v>37</v>
      </c>
      <c r="K13" s="136">
        <v>57</v>
      </c>
      <c r="L13" s="136">
        <v>18</v>
      </c>
      <c r="M13" s="136">
        <v>194</v>
      </c>
      <c r="N13" s="89">
        <f t="shared" si="2"/>
        <v>5268</v>
      </c>
      <c r="O13" s="89">
        <f t="shared" si="3"/>
        <v>1020</v>
      </c>
      <c r="P13" s="1029">
        <f t="shared" si="4"/>
        <v>6288</v>
      </c>
      <c r="Q13" s="50">
        <v>1</v>
      </c>
      <c r="R13" s="50">
        <v>0</v>
      </c>
      <c r="S13" s="134">
        <f t="shared" si="0"/>
        <v>1</v>
      </c>
    </row>
    <row r="14" spans="1:19" ht="13.35" customHeight="1">
      <c r="A14" s="133">
        <f t="shared" si="1"/>
        <v>22</v>
      </c>
      <c r="B14" s="135">
        <v>3947</v>
      </c>
      <c r="C14" s="135">
        <v>196</v>
      </c>
      <c r="D14" s="135">
        <v>340</v>
      </c>
      <c r="E14" s="135">
        <v>425</v>
      </c>
      <c r="F14" s="136">
        <v>129</v>
      </c>
      <c r="G14" s="136">
        <v>2224</v>
      </c>
      <c r="H14" s="136">
        <v>687</v>
      </c>
      <c r="I14" s="136">
        <v>32</v>
      </c>
      <c r="J14" s="136">
        <v>45</v>
      </c>
      <c r="K14" s="136">
        <v>46</v>
      </c>
      <c r="L14" s="136">
        <v>19</v>
      </c>
      <c r="M14" s="136">
        <v>186</v>
      </c>
      <c r="N14" s="89">
        <f t="shared" si="2"/>
        <v>7261</v>
      </c>
      <c r="O14" s="89">
        <f t="shared" si="3"/>
        <v>1015</v>
      </c>
      <c r="P14" s="1029">
        <f t="shared" si="4"/>
        <v>8276</v>
      </c>
      <c r="Q14" s="50">
        <v>2</v>
      </c>
      <c r="R14" s="50">
        <v>0</v>
      </c>
      <c r="S14" s="134">
        <f t="shared" si="0"/>
        <v>2</v>
      </c>
    </row>
    <row r="15" spans="1:19" ht="13.35" customHeight="1">
      <c r="A15" s="133">
        <f t="shared" si="1"/>
        <v>23</v>
      </c>
      <c r="B15" s="135">
        <v>3983</v>
      </c>
      <c r="C15" s="135">
        <v>215</v>
      </c>
      <c r="D15" s="135">
        <v>314</v>
      </c>
      <c r="E15" s="135">
        <v>449</v>
      </c>
      <c r="F15" s="136">
        <v>131</v>
      </c>
      <c r="G15" s="136">
        <v>2398</v>
      </c>
      <c r="H15" s="136">
        <v>811</v>
      </c>
      <c r="I15" s="136">
        <v>26</v>
      </c>
      <c r="J15" s="136">
        <v>53</v>
      </c>
      <c r="K15" s="136">
        <v>50</v>
      </c>
      <c r="L15" s="136">
        <v>12</v>
      </c>
      <c r="M15" s="136">
        <v>209</v>
      </c>
      <c r="N15" s="89">
        <f t="shared" si="2"/>
        <v>7490</v>
      </c>
      <c r="O15" s="89">
        <f t="shared" si="3"/>
        <v>1161</v>
      </c>
      <c r="P15" s="1029">
        <f t="shared" si="4"/>
        <v>8651</v>
      </c>
      <c r="Q15" s="50">
        <v>0</v>
      </c>
      <c r="R15" s="50">
        <v>0</v>
      </c>
      <c r="S15" s="134">
        <f t="shared" si="0"/>
        <v>0</v>
      </c>
    </row>
    <row r="16" spans="1:19" ht="13.35" customHeight="1">
      <c r="A16" s="133">
        <f t="shared" si="1"/>
        <v>24</v>
      </c>
      <c r="B16" s="135">
        <v>4132</v>
      </c>
      <c r="C16" s="135">
        <v>238</v>
      </c>
      <c r="D16" s="135">
        <v>355</v>
      </c>
      <c r="E16" s="135">
        <v>455</v>
      </c>
      <c r="F16" s="136">
        <v>140</v>
      </c>
      <c r="G16" s="136">
        <v>2459</v>
      </c>
      <c r="H16" s="136">
        <v>792</v>
      </c>
      <c r="I16" s="136">
        <v>28</v>
      </c>
      <c r="J16" s="136">
        <v>47</v>
      </c>
      <c r="K16" s="136">
        <v>47</v>
      </c>
      <c r="L16" s="136">
        <v>14</v>
      </c>
      <c r="M16" s="136">
        <v>192</v>
      </c>
      <c r="N16" s="89">
        <f t="shared" si="2"/>
        <v>7779</v>
      </c>
      <c r="O16" s="89">
        <f t="shared" si="3"/>
        <v>1120</v>
      </c>
      <c r="P16" s="1029">
        <f t="shared" si="4"/>
        <v>8899</v>
      </c>
      <c r="Q16" s="50">
        <v>2</v>
      </c>
      <c r="R16" s="50">
        <v>1</v>
      </c>
      <c r="S16" s="134">
        <f t="shared" si="0"/>
        <v>3</v>
      </c>
    </row>
    <row r="17" spans="1:19" ht="13.35" customHeight="1">
      <c r="A17" s="133">
        <f t="shared" si="1"/>
        <v>25</v>
      </c>
      <c r="B17" s="135">
        <v>4260</v>
      </c>
      <c r="C17" s="135">
        <v>207</v>
      </c>
      <c r="D17" s="135">
        <v>358</v>
      </c>
      <c r="E17" s="135">
        <v>469</v>
      </c>
      <c r="F17" s="136">
        <v>143</v>
      </c>
      <c r="G17" s="136">
        <v>2649</v>
      </c>
      <c r="H17" s="136">
        <v>791</v>
      </c>
      <c r="I17" s="136">
        <v>32</v>
      </c>
      <c r="J17" s="136">
        <v>32</v>
      </c>
      <c r="K17" s="136">
        <v>48</v>
      </c>
      <c r="L17" s="136">
        <v>6</v>
      </c>
      <c r="M17" s="136">
        <v>186</v>
      </c>
      <c r="N17" s="89">
        <f t="shared" si="2"/>
        <v>8086</v>
      </c>
      <c r="O17" s="89">
        <f t="shared" si="3"/>
        <v>1095</v>
      </c>
      <c r="P17" s="1029">
        <f t="shared" si="4"/>
        <v>9181</v>
      </c>
      <c r="Q17" s="50">
        <v>4</v>
      </c>
      <c r="R17" s="50">
        <v>1</v>
      </c>
      <c r="S17" s="134">
        <f t="shared" si="0"/>
        <v>5</v>
      </c>
    </row>
    <row r="18" spans="1:19" ht="13.35" customHeight="1">
      <c r="A18" s="133">
        <f t="shared" si="1"/>
        <v>26</v>
      </c>
      <c r="B18" s="135">
        <v>4048</v>
      </c>
      <c r="C18" s="135">
        <v>217</v>
      </c>
      <c r="D18" s="135">
        <v>325</v>
      </c>
      <c r="E18" s="135">
        <v>485</v>
      </c>
      <c r="F18" s="136">
        <v>123</v>
      </c>
      <c r="G18" s="136">
        <v>2678</v>
      </c>
      <c r="H18" s="136">
        <v>697</v>
      </c>
      <c r="I18" s="136">
        <v>37</v>
      </c>
      <c r="J18" s="136">
        <v>44</v>
      </c>
      <c r="K18" s="136">
        <v>40</v>
      </c>
      <c r="L18" s="136">
        <v>16</v>
      </c>
      <c r="M18" s="136">
        <v>208</v>
      </c>
      <c r="N18" s="89">
        <f t="shared" si="2"/>
        <v>7876</v>
      </c>
      <c r="O18" s="89">
        <f t="shared" si="3"/>
        <v>1042</v>
      </c>
      <c r="P18" s="1029">
        <f t="shared" si="4"/>
        <v>8918</v>
      </c>
      <c r="Q18" s="50">
        <v>2</v>
      </c>
      <c r="R18" s="50">
        <v>2</v>
      </c>
      <c r="S18" s="134">
        <f t="shared" si="0"/>
        <v>4</v>
      </c>
    </row>
    <row r="19" spans="1:19" ht="13.35" customHeight="1">
      <c r="A19" s="133">
        <f t="shared" si="1"/>
        <v>27</v>
      </c>
      <c r="B19" s="135">
        <v>3910</v>
      </c>
      <c r="C19" s="135">
        <v>220</v>
      </c>
      <c r="D19" s="135">
        <v>370</v>
      </c>
      <c r="E19" s="135">
        <v>467</v>
      </c>
      <c r="F19" s="136">
        <v>161</v>
      </c>
      <c r="G19" s="136">
        <v>2709</v>
      </c>
      <c r="H19" s="136">
        <v>687</v>
      </c>
      <c r="I19" s="136">
        <v>25</v>
      </c>
      <c r="J19" s="136">
        <v>44</v>
      </c>
      <c r="K19" s="136">
        <v>47</v>
      </c>
      <c r="L19" s="136">
        <v>17</v>
      </c>
      <c r="M19" s="136">
        <v>221</v>
      </c>
      <c r="N19" s="89">
        <f t="shared" si="2"/>
        <v>7837</v>
      </c>
      <c r="O19" s="89">
        <f t="shared" si="3"/>
        <v>1041</v>
      </c>
      <c r="P19" s="1029">
        <f t="shared" si="4"/>
        <v>8878</v>
      </c>
      <c r="Q19" s="50">
        <v>2</v>
      </c>
      <c r="R19" s="50">
        <v>0</v>
      </c>
      <c r="S19" s="134">
        <f t="shared" si="0"/>
        <v>2</v>
      </c>
    </row>
    <row r="20" spans="1:19" ht="13.35" customHeight="1">
      <c r="A20" s="133">
        <f t="shared" si="1"/>
        <v>28</v>
      </c>
      <c r="B20" s="135">
        <v>3823</v>
      </c>
      <c r="C20" s="135">
        <v>213</v>
      </c>
      <c r="D20" s="135">
        <v>347</v>
      </c>
      <c r="E20" s="135">
        <v>424</v>
      </c>
      <c r="F20" s="136">
        <v>130</v>
      </c>
      <c r="G20" s="136">
        <v>2681</v>
      </c>
      <c r="H20" s="136">
        <v>642</v>
      </c>
      <c r="I20" s="136">
        <v>28</v>
      </c>
      <c r="J20" s="136">
        <v>40</v>
      </c>
      <c r="K20" s="136">
        <v>53</v>
      </c>
      <c r="L20" s="136">
        <v>12</v>
      </c>
      <c r="M20" s="136">
        <v>203</v>
      </c>
      <c r="N20" s="89">
        <f t="shared" si="2"/>
        <v>7618</v>
      </c>
      <c r="O20" s="89">
        <f t="shared" si="3"/>
        <v>978</v>
      </c>
      <c r="P20" s="1029">
        <f t="shared" si="4"/>
        <v>8596</v>
      </c>
      <c r="Q20" s="50">
        <v>4</v>
      </c>
      <c r="R20" s="50">
        <v>1</v>
      </c>
      <c r="S20" s="134">
        <f t="shared" si="0"/>
        <v>5</v>
      </c>
    </row>
    <row r="21" spans="1:19" ht="13.35" customHeight="1">
      <c r="A21" s="133">
        <f t="shared" si="1"/>
        <v>29</v>
      </c>
      <c r="B21" s="135">
        <v>3852</v>
      </c>
      <c r="C21" s="135">
        <v>214</v>
      </c>
      <c r="D21" s="135">
        <v>321</v>
      </c>
      <c r="E21" s="135">
        <v>457</v>
      </c>
      <c r="F21" s="136">
        <v>114</v>
      </c>
      <c r="G21" s="136">
        <v>2600</v>
      </c>
      <c r="H21" s="136">
        <v>641</v>
      </c>
      <c r="I21" s="136">
        <v>24</v>
      </c>
      <c r="J21" s="136">
        <v>38</v>
      </c>
      <c r="K21" s="136">
        <v>53</v>
      </c>
      <c r="L21" s="136">
        <v>17</v>
      </c>
      <c r="M21" s="136">
        <v>188</v>
      </c>
      <c r="N21" s="89">
        <f t="shared" si="2"/>
        <v>7558</v>
      </c>
      <c r="O21" s="89">
        <f t="shared" si="3"/>
        <v>961</v>
      </c>
      <c r="P21" s="1029">
        <f t="shared" si="4"/>
        <v>8519</v>
      </c>
      <c r="Q21" s="50">
        <v>6</v>
      </c>
      <c r="R21" s="50">
        <v>1</v>
      </c>
      <c r="S21" s="134">
        <f t="shared" si="0"/>
        <v>7</v>
      </c>
    </row>
    <row r="22" spans="1:19" ht="13.35" customHeight="1">
      <c r="A22" s="133">
        <f t="shared" si="1"/>
        <v>30</v>
      </c>
      <c r="B22" s="135">
        <v>3755</v>
      </c>
      <c r="C22" s="135">
        <v>160</v>
      </c>
      <c r="D22" s="135">
        <v>340</v>
      </c>
      <c r="E22" s="135">
        <v>460</v>
      </c>
      <c r="F22" s="136">
        <v>125</v>
      </c>
      <c r="G22" s="136">
        <v>2698</v>
      </c>
      <c r="H22" s="136">
        <v>621</v>
      </c>
      <c r="I22" s="136">
        <v>24</v>
      </c>
      <c r="J22" s="136">
        <v>35</v>
      </c>
      <c r="K22" s="136">
        <v>50</v>
      </c>
      <c r="L22" s="136">
        <v>11</v>
      </c>
      <c r="M22" s="136">
        <v>218</v>
      </c>
      <c r="N22" s="89">
        <f t="shared" si="2"/>
        <v>7538</v>
      </c>
      <c r="O22" s="89">
        <f t="shared" si="3"/>
        <v>959</v>
      </c>
      <c r="P22" s="1029">
        <f t="shared" si="4"/>
        <v>8497</v>
      </c>
      <c r="Q22" s="50">
        <v>5</v>
      </c>
      <c r="R22" s="50">
        <v>0</v>
      </c>
      <c r="S22" s="134">
        <f t="shared" si="0"/>
        <v>5</v>
      </c>
    </row>
    <row r="23" spans="1:19" ht="13.35" customHeight="1">
      <c r="A23" s="133">
        <f t="shared" si="1"/>
        <v>31</v>
      </c>
      <c r="B23" s="135">
        <v>3603</v>
      </c>
      <c r="C23" s="135">
        <v>193</v>
      </c>
      <c r="D23" s="135">
        <v>293</v>
      </c>
      <c r="E23" s="135">
        <v>436</v>
      </c>
      <c r="F23" s="136">
        <v>151</v>
      </c>
      <c r="G23" s="136">
        <v>2678</v>
      </c>
      <c r="H23" s="136">
        <v>625</v>
      </c>
      <c r="I23" s="136">
        <v>25</v>
      </c>
      <c r="J23" s="136">
        <v>49</v>
      </c>
      <c r="K23" s="136">
        <v>45</v>
      </c>
      <c r="L23" s="136">
        <v>16</v>
      </c>
      <c r="M23" s="136">
        <v>187</v>
      </c>
      <c r="N23" s="89">
        <f t="shared" si="2"/>
        <v>7354</v>
      </c>
      <c r="O23" s="89">
        <f t="shared" si="3"/>
        <v>947</v>
      </c>
      <c r="P23" s="1029">
        <f t="shared" si="4"/>
        <v>8301</v>
      </c>
      <c r="Q23" s="50">
        <v>1</v>
      </c>
      <c r="R23" s="50">
        <v>1</v>
      </c>
      <c r="S23" s="134">
        <f t="shared" si="0"/>
        <v>2</v>
      </c>
    </row>
    <row r="24" spans="1:19" ht="13.35" customHeight="1">
      <c r="A24" s="133">
        <f t="shared" si="1"/>
        <v>32</v>
      </c>
      <c r="B24" s="135">
        <v>3718</v>
      </c>
      <c r="C24" s="135">
        <v>194</v>
      </c>
      <c r="D24" s="135">
        <v>321</v>
      </c>
      <c r="E24" s="135">
        <v>421</v>
      </c>
      <c r="F24" s="136">
        <v>130</v>
      </c>
      <c r="G24" s="136">
        <v>2836</v>
      </c>
      <c r="H24" s="136">
        <v>663</v>
      </c>
      <c r="I24" s="136">
        <v>21</v>
      </c>
      <c r="J24" s="136">
        <v>45</v>
      </c>
      <c r="K24" s="136">
        <v>61</v>
      </c>
      <c r="L24" s="136">
        <v>17</v>
      </c>
      <c r="M24" s="136">
        <v>229</v>
      </c>
      <c r="N24" s="89">
        <f t="shared" si="2"/>
        <v>7620</v>
      </c>
      <c r="O24" s="89">
        <f t="shared" si="3"/>
        <v>1036</v>
      </c>
      <c r="P24" s="1029">
        <f t="shared" si="4"/>
        <v>8656</v>
      </c>
      <c r="Q24" s="50">
        <v>11</v>
      </c>
      <c r="R24" s="50">
        <v>1</v>
      </c>
      <c r="S24" s="134">
        <f t="shared" si="0"/>
        <v>12</v>
      </c>
    </row>
    <row r="25" spans="1:19" ht="13.35" customHeight="1">
      <c r="A25" s="133">
        <f t="shared" si="1"/>
        <v>33</v>
      </c>
      <c r="B25" s="135">
        <v>3767</v>
      </c>
      <c r="C25" s="135">
        <v>192</v>
      </c>
      <c r="D25" s="135">
        <v>306</v>
      </c>
      <c r="E25" s="135">
        <v>453</v>
      </c>
      <c r="F25" s="136">
        <v>120</v>
      </c>
      <c r="G25" s="136">
        <v>2954</v>
      </c>
      <c r="H25" s="136">
        <v>663</v>
      </c>
      <c r="I25" s="136">
        <v>13</v>
      </c>
      <c r="J25" s="136">
        <v>51</v>
      </c>
      <c r="K25" s="136">
        <v>57</v>
      </c>
      <c r="L25" s="136">
        <v>21</v>
      </c>
      <c r="M25" s="136">
        <v>245</v>
      </c>
      <c r="N25" s="89">
        <f t="shared" si="2"/>
        <v>7792</v>
      </c>
      <c r="O25" s="89">
        <f t="shared" si="3"/>
        <v>1050</v>
      </c>
      <c r="P25" s="1029">
        <f t="shared" si="4"/>
        <v>8842</v>
      </c>
      <c r="Q25" s="50">
        <v>9</v>
      </c>
      <c r="R25" s="50">
        <v>1</v>
      </c>
      <c r="S25" s="134">
        <f t="shared" si="0"/>
        <v>10</v>
      </c>
    </row>
    <row r="26" spans="1:19" ht="13.35" customHeight="1">
      <c r="A26" s="133">
        <f t="shared" si="1"/>
        <v>34</v>
      </c>
      <c r="B26" s="135">
        <v>3483</v>
      </c>
      <c r="C26" s="135">
        <v>176</v>
      </c>
      <c r="D26" s="135">
        <v>317</v>
      </c>
      <c r="E26" s="135">
        <v>417</v>
      </c>
      <c r="F26" s="136">
        <v>129</v>
      </c>
      <c r="G26" s="136">
        <v>2759</v>
      </c>
      <c r="H26" s="136">
        <v>657</v>
      </c>
      <c r="I26" s="136">
        <v>37</v>
      </c>
      <c r="J26" s="136">
        <v>28</v>
      </c>
      <c r="K26" s="136">
        <v>58</v>
      </c>
      <c r="L26" s="136">
        <v>8</v>
      </c>
      <c r="M26" s="136">
        <v>262</v>
      </c>
      <c r="N26" s="89">
        <f t="shared" si="2"/>
        <v>7281</v>
      </c>
      <c r="O26" s="89">
        <f t="shared" si="3"/>
        <v>1050</v>
      </c>
      <c r="P26" s="1029">
        <f t="shared" si="4"/>
        <v>8331</v>
      </c>
      <c r="Q26" s="50">
        <v>11</v>
      </c>
      <c r="R26" s="50">
        <v>2</v>
      </c>
      <c r="S26" s="134">
        <f t="shared" si="0"/>
        <v>13</v>
      </c>
    </row>
    <row r="27" spans="1:19" ht="13.35" customHeight="1">
      <c r="A27" s="133">
        <f t="shared" si="1"/>
        <v>35</v>
      </c>
      <c r="B27" s="135">
        <v>3119</v>
      </c>
      <c r="C27" s="135">
        <v>170</v>
      </c>
      <c r="D27" s="135">
        <v>246</v>
      </c>
      <c r="E27" s="135">
        <v>404</v>
      </c>
      <c r="F27" s="136">
        <v>97</v>
      </c>
      <c r="G27" s="136">
        <v>2566</v>
      </c>
      <c r="H27" s="136">
        <v>599</v>
      </c>
      <c r="I27" s="136">
        <v>19</v>
      </c>
      <c r="J27" s="136">
        <v>47</v>
      </c>
      <c r="K27" s="136">
        <v>54</v>
      </c>
      <c r="L27" s="136">
        <v>19</v>
      </c>
      <c r="M27" s="136">
        <v>223</v>
      </c>
      <c r="N27" s="89">
        <f t="shared" si="2"/>
        <v>6602</v>
      </c>
      <c r="O27" s="89">
        <f t="shared" si="3"/>
        <v>961</v>
      </c>
      <c r="P27" s="1029">
        <f t="shared" si="4"/>
        <v>7563</v>
      </c>
      <c r="Q27" s="50">
        <v>5</v>
      </c>
      <c r="R27" s="50">
        <v>1</v>
      </c>
      <c r="S27" s="134">
        <f t="shared" si="0"/>
        <v>6</v>
      </c>
    </row>
    <row r="28" spans="1:19" ht="13.35" customHeight="1">
      <c r="A28" s="133">
        <f t="shared" si="1"/>
        <v>36</v>
      </c>
      <c r="B28" s="135">
        <v>2891</v>
      </c>
      <c r="C28" s="135">
        <v>132</v>
      </c>
      <c r="D28" s="135">
        <v>236</v>
      </c>
      <c r="E28" s="135">
        <v>348</v>
      </c>
      <c r="F28" s="136">
        <v>95</v>
      </c>
      <c r="G28" s="136">
        <v>2433</v>
      </c>
      <c r="H28" s="136">
        <v>570</v>
      </c>
      <c r="I28" s="136">
        <v>20</v>
      </c>
      <c r="J28" s="136">
        <v>39</v>
      </c>
      <c r="K28" s="136">
        <v>49</v>
      </c>
      <c r="L28" s="136">
        <v>15</v>
      </c>
      <c r="M28" s="136">
        <v>231</v>
      </c>
      <c r="N28" s="89">
        <f t="shared" si="2"/>
        <v>6135</v>
      </c>
      <c r="O28" s="89">
        <f t="shared" si="3"/>
        <v>924</v>
      </c>
      <c r="P28" s="1029">
        <f t="shared" si="4"/>
        <v>7059</v>
      </c>
      <c r="Q28" s="50">
        <v>10</v>
      </c>
      <c r="R28" s="50">
        <v>0</v>
      </c>
      <c r="S28" s="134">
        <f t="shared" si="0"/>
        <v>10</v>
      </c>
    </row>
    <row r="29" spans="1:19" ht="13.35" customHeight="1">
      <c r="A29" s="133">
        <f t="shared" si="1"/>
        <v>37</v>
      </c>
      <c r="B29" s="135">
        <v>2776</v>
      </c>
      <c r="C29" s="135">
        <v>142</v>
      </c>
      <c r="D29" s="135">
        <v>233</v>
      </c>
      <c r="E29" s="135">
        <v>315</v>
      </c>
      <c r="F29" s="136">
        <v>103</v>
      </c>
      <c r="G29" s="136">
        <v>2194</v>
      </c>
      <c r="H29" s="136">
        <v>516</v>
      </c>
      <c r="I29" s="136">
        <v>23</v>
      </c>
      <c r="J29" s="136">
        <v>33</v>
      </c>
      <c r="K29" s="136">
        <v>68</v>
      </c>
      <c r="L29" s="136">
        <v>12</v>
      </c>
      <c r="M29" s="136">
        <v>222</v>
      </c>
      <c r="N29" s="89">
        <f t="shared" si="2"/>
        <v>5763</v>
      </c>
      <c r="O29" s="89">
        <f t="shared" si="3"/>
        <v>874</v>
      </c>
      <c r="P29" s="1029">
        <f t="shared" si="4"/>
        <v>6637</v>
      </c>
      <c r="Q29" s="50">
        <v>10</v>
      </c>
      <c r="R29" s="50">
        <v>0</v>
      </c>
      <c r="S29" s="134">
        <f t="shared" si="0"/>
        <v>10</v>
      </c>
    </row>
    <row r="30" spans="1:19" ht="13.35" customHeight="1">
      <c r="A30" s="133">
        <f t="shared" si="1"/>
        <v>38</v>
      </c>
      <c r="B30" s="135">
        <v>2340</v>
      </c>
      <c r="C30" s="135">
        <v>113</v>
      </c>
      <c r="D30" s="135">
        <v>190</v>
      </c>
      <c r="E30" s="135">
        <v>293</v>
      </c>
      <c r="F30" s="136">
        <v>63</v>
      </c>
      <c r="G30" s="136">
        <v>1935</v>
      </c>
      <c r="H30" s="136">
        <v>520</v>
      </c>
      <c r="I30" s="136">
        <v>25</v>
      </c>
      <c r="J30" s="136">
        <v>25</v>
      </c>
      <c r="K30" s="136">
        <v>39</v>
      </c>
      <c r="L30" s="136">
        <v>11</v>
      </c>
      <c r="M30" s="136">
        <v>208</v>
      </c>
      <c r="N30" s="89">
        <f t="shared" si="2"/>
        <v>4934</v>
      </c>
      <c r="O30" s="89">
        <f t="shared" si="3"/>
        <v>828</v>
      </c>
      <c r="P30" s="1029">
        <f t="shared" si="4"/>
        <v>5762</v>
      </c>
      <c r="Q30" s="50">
        <v>10</v>
      </c>
      <c r="R30" s="50">
        <v>1</v>
      </c>
      <c r="S30" s="134">
        <f t="shared" si="0"/>
        <v>11</v>
      </c>
    </row>
    <row r="31" spans="1:19" ht="13.35" customHeight="1">
      <c r="A31" s="133">
        <f t="shared" si="1"/>
        <v>39</v>
      </c>
      <c r="B31" s="135">
        <v>2400</v>
      </c>
      <c r="C31" s="135">
        <v>97</v>
      </c>
      <c r="D31" s="135">
        <v>172</v>
      </c>
      <c r="E31" s="135">
        <v>273</v>
      </c>
      <c r="F31" s="136">
        <v>74</v>
      </c>
      <c r="G31" s="136">
        <v>1913</v>
      </c>
      <c r="H31" s="136">
        <v>539</v>
      </c>
      <c r="I31" s="136">
        <v>21</v>
      </c>
      <c r="J31" s="136">
        <v>39</v>
      </c>
      <c r="K31" s="136">
        <v>60</v>
      </c>
      <c r="L31" s="136">
        <v>13</v>
      </c>
      <c r="M31" s="136">
        <v>212</v>
      </c>
      <c r="N31" s="89">
        <f t="shared" si="2"/>
        <v>4929</v>
      </c>
      <c r="O31" s="89">
        <f t="shared" si="3"/>
        <v>884</v>
      </c>
      <c r="P31" s="1029">
        <f t="shared" si="4"/>
        <v>5813</v>
      </c>
      <c r="Q31" s="50">
        <v>8</v>
      </c>
      <c r="R31" s="50">
        <v>0</v>
      </c>
      <c r="S31" s="134">
        <f t="shared" si="0"/>
        <v>8</v>
      </c>
    </row>
    <row r="32" spans="1:19" ht="13.35" customHeight="1">
      <c r="A32" s="133">
        <f t="shared" si="1"/>
        <v>40</v>
      </c>
      <c r="B32" s="135">
        <v>2640</v>
      </c>
      <c r="C32" s="135">
        <v>116</v>
      </c>
      <c r="D32" s="135">
        <v>195</v>
      </c>
      <c r="E32" s="135">
        <v>259</v>
      </c>
      <c r="F32" s="136">
        <v>85</v>
      </c>
      <c r="G32" s="136">
        <v>2095</v>
      </c>
      <c r="H32" s="136">
        <v>544</v>
      </c>
      <c r="I32" s="136">
        <v>17</v>
      </c>
      <c r="J32" s="136">
        <v>35</v>
      </c>
      <c r="K32" s="136">
        <v>49</v>
      </c>
      <c r="L32" s="136">
        <v>16</v>
      </c>
      <c r="M32" s="136">
        <v>220</v>
      </c>
      <c r="N32" s="89">
        <f t="shared" si="2"/>
        <v>5390</v>
      </c>
      <c r="O32" s="89">
        <f t="shared" si="3"/>
        <v>881</v>
      </c>
      <c r="P32" s="1029">
        <f t="shared" si="4"/>
        <v>6271</v>
      </c>
      <c r="Q32" s="50">
        <v>12</v>
      </c>
      <c r="R32" s="50">
        <v>2</v>
      </c>
      <c r="S32" s="134">
        <f t="shared" si="0"/>
        <v>14</v>
      </c>
    </row>
    <row r="33" spans="1:19" ht="13.35" customHeight="1">
      <c r="A33" s="133">
        <f t="shared" si="1"/>
        <v>41</v>
      </c>
      <c r="B33" s="135">
        <v>2236</v>
      </c>
      <c r="C33" s="135">
        <v>107</v>
      </c>
      <c r="D33" s="135">
        <v>156</v>
      </c>
      <c r="E33" s="135">
        <v>223</v>
      </c>
      <c r="F33" s="136">
        <v>84</v>
      </c>
      <c r="G33" s="136">
        <v>1755</v>
      </c>
      <c r="H33" s="136">
        <v>443</v>
      </c>
      <c r="I33" s="136">
        <v>19</v>
      </c>
      <c r="J33" s="136">
        <v>20</v>
      </c>
      <c r="K33" s="136">
        <v>32</v>
      </c>
      <c r="L33" s="136">
        <v>9</v>
      </c>
      <c r="M33" s="136">
        <v>194</v>
      </c>
      <c r="N33" s="89">
        <f t="shared" si="2"/>
        <v>4561</v>
      </c>
      <c r="O33" s="89">
        <f t="shared" si="3"/>
        <v>717</v>
      </c>
      <c r="P33" s="1029">
        <f t="shared" si="4"/>
        <v>5278</v>
      </c>
      <c r="Q33" s="50">
        <v>14</v>
      </c>
      <c r="R33" s="50">
        <v>1</v>
      </c>
      <c r="S33" s="134">
        <f t="shared" si="0"/>
        <v>15</v>
      </c>
    </row>
    <row r="34" spans="1:19" ht="13.35" customHeight="1">
      <c r="A34" s="133">
        <f t="shared" si="1"/>
        <v>42</v>
      </c>
      <c r="B34" s="135">
        <v>2096</v>
      </c>
      <c r="C34" s="135">
        <v>87</v>
      </c>
      <c r="D34" s="135">
        <v>160</v>
      </c>
      <c r="E34" s="135">
        <v>234</v>
      </c>
      <c r="F34" s="136">
        <v>61</v>
      </c>
      <c r="G34" s="136">
        <v>1725</v>
      </c>
      <c r="H34" s="136">
        <v>405</v>
      </c>
      <c r="I34" s="136">
        <v>23</v>
      </c>
      <c r="J34" s="136">
        <v>24</v>
      </c>
      <c r="K34" s="136">
        <v>41</v>
      </c>
      <c r="L34" s="136">
        <v>8</v>
      </c>
      <c r="M34" s="136">
        <v>186</v>
      </c>
      <c r="N34" s="89">
        <f t="shared" si="2"/>
        <v>4363</v>
      </c>
      <c r="O34" s="89">
        <f t="shared" si="3"/>
        <v>687</v>
      </c>
      <c r="P34" s="1029">
        <f t="shared" si="4"/>
        <v>5050</v>
      </c>
      <c r="Q34" s="50">
        <v>15</v>
      </c>
      <c r="R34" s="50">
        <v>1</v>
      </c>
      <c r="S34" s="134">
        <f t="shared" si="0"/>
        <v>16</v>
      </c>
    </row>
    <row r="35" spans="1:19" ht="13.35" customHeight="1">
      <c r="A35" s="133">
        <f t="shared" si="1"/>
        <v>43</v>
      </c>
      <c r="B35" s="135">
        <v>1916</v>
      </c>
      <c r="C35" s="135">
        <v>78</v>
      </c>
      <c r="D35" s="135">
        <v>152</v>
      </c>
      <c r="E35" s="135">
        <v>186</v>
      </c>
      <c r="F35" s="136">
        <v>61</v>
      </c>
      <c r="G35" s="136">
        <v>1595</v>
      </c>
      <c r="H35" s="136">
        <v>347</v>
      </c>
      <c r="I35" s="136">
        <v>12</v>
      </c>
      <c r="J35" s="136">
        <v>21</v>
      </c>
      <c r="K35" s="136">
        <v>24</v>
      </c>
      <c r="L35" s="136">
        <v>8</v>
      </c>
      <c r="M35" s="136">
        <v>158</v>
      </c>
      <c r="N35" s="89">
        <f t="shared" si="2"/>
        <v>3988</v>
      </c>
      <c r="O35" s="89">
        <f t="shared" si="3"/>
        <v>570</v>
      </c>
      <c r="P35" s="1029">
        <f t="shared" si="4"/>
        <v>4558</v>
      </c>
      <c r="Q35" s="50">
        <v>8</v>
      </c>
      <c r="R35" s="50">
        <v>0</v>
      </c>
      <c r="S35" s="134">
        <f t="shared" si="0"/>
        <v>8</v>
      </c>
    </row>
    <row r="36" spans="1:19" ht="13.35" customHeight="1">
      <c r="A36" s="133">
        <f t="shared" si="1"/>
        <v>44</v>
      </c>
      <c r="B36" s="135">
        <v>1892</v>
      </c>
      <c r="C36" s="135">
        <v>83</v>
      </c>
      <c r="D36" s="135">
        <v>126</v>
      </c>
      <c r="E36" s="135">
        <v>189</v>
      </c>
      <c r="F36" s="136">
        <v>58</v>
      </c>
      <c r="G36" s="136">
        <v>1531</v>
      </c>
      <c r="H36" s="136">
        <v>350</v>
      </c>
      <c r="I36" s="136">
        <v>19</v>
      </c>
      <c r="J36" s="136">
        <v>17</v>
      </c>
      <c r="K36" s="136">
        <v>31</v>
      </c>
      <c r="L36" s="136">
        <v>4</v>
      </c>
      <c r="M36" s="136">
        <v>161</v>
      </c>
      <c r="N36" s="89">
        <f t="shared" si="2"/>
        <v>3879</v>
      </c>
      <c r="O36" s="89">
        <f t="shared" si="3"/>
        <v>582</v>
      </c>
      <c r="P36" s="1029">
        <f t="shared" si="4"/>
        <v>4461</v>
      </c>
      <c r="Q36" s="50">
        <v>14</v>
      </c>
      <c r="R36" s="50">
        <v>1</v>
      </c>
      <c r="S36" s="134">
        <f t="shared" si="0"/>
        <v>15</v>
      </c>
    </row>
    <row r="37" spans="1:19" ht="13.35" customHeight="1">
      <c r="A37" s="133">
        <f t="shared" si="1"/>
        <v>45</v>
      </c>
      <c r="B37" s="135">
        <v>1679</v>
      </c>
      <c r="C37" s="135">
        <v>56</v>
      </c>
      <c r="D37" s="135">
        <v>116</v>
      </c>
      <c r="E37" s="135">
        <v>172</v>
      </c>
      <c r="F37" s="136">
        <v>40</v>
      </c>
      <c r="G37" s="136">
        <v>1394</v>
      </c>
      <c r="H37" s="136">
        <v>260</v>
      </c>
      <c r="I37" s="136">
        <v>15</v>
      </c>
      <c r="J37" s="136">
        <v>12</v>
      </c>
      <c r="K37" s="136">
        <v>26</v>
      </c>
      <c r="L37" s="136">
        <v>6</v>
      </c>
      <c r="M37" s="136">
        <v>110</v>
      </c>
      <c r="N37" s="89">
        <f t="shared" si="2"/>
        <v>3457</v>
      </c>
      <c r="O37" s="89">
        <f t="shared" si="3"/>
        <v>429</v>
      </c>
      <c r="P37" s="1029">
        <f t="shared" si="4"/>
        <v>3886</v>
      </c>
      <c r="Q37" s="50">
        <v>10</v>
      </c>
      <c r="R37" s="50">
        <v>1</v>
      </c>
      <c r="S37" s="134">
        <f t="shared" si="0"/>
        <v>11</v>
      </c>
    </row>
    <row r="38" spans="1:19" ht="13.35" customHeight="1">
      <c r="A38" s="133">
        <f t="shared" si="1"/>
        <v>46</v>
      </c>
      <c r="B38" s="135">
        <v>1618</v>
      </c>
      <c r="C38" s="135">
        <v>58</v>
      </c>
      <c r="D38" s="135">
        <v>102</v>
      </c>
      <c r="E38" s="135">
        <v>154</v>
      </c>
      <c r="F38" s="136">
        <v>61</v>
      </c>
      <c r="G38" s="136">
        <v>1262</v>
      </c>
      <c r="H38" s="136">
        <v>208</v>
      </c>
      <c r="I38" s="136">
        <v>14</v>
      </c>
      <c r="J38" s="136">
        <v>10</v>
      </c>
      <c r="K38" s="136">
        <v>13</v>
      </c>
      <c r="L38" s="136">
        <v>4</v>
      </c>
      <c r="M38" s="136">
        <v>109</v>
      </c>
      <c r="N38" s="89">
        <f t="shared" si="2"/>
        <v>3255</v>
      </c>
      <c r="O38" s="89">
        <f t="shared" si="3"/>
        <v>358</v>
      </c>
      <c r="P38" s="1029">
        <f t="shared" si="4"/>
        <v>3613</v>
      </c>
      <c r="Q38" s="50">
        <v>10</v>
      </c>
      <c r="R38" s="50">
        <v>2</v>
      </c>
      <c r="S38" s="134">
        <f t="shared" si="0"/>
        <v>12</v>
      </c>
    </row>
    <row r="39" spans="1:19" ht="13.35" customHeight="1">
      <c r="A39" s="133">
        <f t="shared" si="1"/>
        <v>47</v>
      </c>
      <c r="B39" s="135">
        <v>1258</v>
      </c>
      <c r="C39" s="135">
        <v>36</v>
      </c>
      <c r="D39" s="135">
        <v>87</v>
      </c>
      <c r="E39" s="135">
        <v>117</v>
      </c>
      <c r="F39" s="136">
        <v>22</v>
      </c>
      <c r="G39" s="136">
        <v>935</v>
      </c>
      <c r="H39" s="136">
        <v>180</v>
      </c>
      <c r="I39" s="136">
        <v>9</v>
      </c>
      <c r="J39" s="136">
        <v>7</v>
      </c>
      <c r="K39" s="136">
        <v>17</v>
      </c>
      <c r="L39" s="136">
        <v>3</v>
      </c>
      <c r="M39" s="136">
        <v>87</v>
      </c>
      <c r="N39" s="89">
        <f t="shared" si="2"/>
        <v>2455</v>
      </c>
      <c r="O39" s="89">
        <f t="shared" si="3"/>
        <v>303</v>
      </c>
      <c r="P39" s="1029">
        <f t="shared" si="4"/>
        <v>2758</v>
      </c>
      <c r="Q39" s="50">
        <v>10</v>
      </c>
      <c r="R39" s="50">
        <v>0</v>
      </c>
      <c r="S39" s="134">
        <f t="shared" si="0"/>
        <v>10</v>
      </c>
    </row>
    <row r="40" spans="1:19" ht="13.35" customHeight="1">
      <c r="A40" s="133">
        <f t="shared" si="1"/>
        <v>48</v>
      </c>
      <c r="B40" s="135">
        <v>1427</v>
      </c>
      <c r="C40" s="135">
        <v>48</v>
      </c>
      <c r="D40" s="135">
        <v>83</v>
      </c>
      <c r="E40" s="135">
        <v>102</v>
      </c>
      <c r="F40" s="136">
        <v>38</v>
      </c>
      <c r="G40" s="136">
        <v>1059</v>
      </c>
      <c r="H40" s="136">
        <v>187</v>
      </c>
      <c r="I40" s="136">
        <v>5</v>
      </c>
      <c r="J40" s="136">
        <v>10</v>
      </c>
      <c r="K40" s="136">
        <v>16</v>
      </c>
      <c r="L40" s="136">
        <v>4</v>
      </c>
      <c r="M40" s="136">
        <v>84</v>
      </c>
      <c r="N40" s="89">
        <f t="shared" si="2"/>
        <v>2757</v>
      </c>
      <c r="O40" s="89">
        <f t="shared" si="3"/>
        <v>306</v>
      </c>
      <c r="P40" s="1029">
        <f t="shared" si="4"/>
        <v>3063</v>
      </c>
      <c r="Q40" s="50">
        <v>17</v>
      </c>
      <c r="R40" s="50">
        <v>0</v>
      </c>
      <c r="S40" s="134">
        <f t="shared" si="0"/>
        <v>17</v>
      </c>
    </row>
    <row r="41" spans="1:19" ht="13.35" customHeight="1">
      <c r="A41" s="133">
        <f t="shared" si="1"/>
        <v>49</v>
      </c>
      <c r="B41" s="135">
        <v>1234</v>
      </c>
      <c r="C41" s="135">
        <v>44</v>
      </c>
      <c r="D41" s="135">
        <v>55</v>
      </c>
      <c r="E41" s="135">
        <v>87</v>
      </c>
      <c r="F41" s="136">
        <v>30</v>
      </c>
      <c r="G41" s="136">
        <v>858</v>
      </c>
      <c r="H41" s="136">
        <v>167</v>
      </c>
      <c r="I41" s="136">
        <v>5</v>
      </c>
      <c r="J41" s="136">
        <v>11</v>
      </c>
      <c r="K41" s="136">
        <v>12</v>
      </c>
      <c r="L41" s="136">
        <v>1</v>
      </c>
      <c r="M41" s="136">
        <v>63</v>
      </c>
      <c r="N41" s="89">
        <f t="shared" si="2"/>
        <v>2308</v>
      </c>
      <c r="O41" s="89">
        <f t="shared" si="3"/>
        <v>259</v>
      </c>
      <c r="P41" s="1029">
        <f t="shared" si="4"/>
        <v>2567</v>
      </c>
      <c r="Q41" s="50">
        <v>4</v>
      </c>
      <c r="R41" s="50">
        <v>0</v>
      </c>
      <c r="S41" s="134">
        <f t="shared" si="0"/>
        <v>4</v>
      </c>
    </row>
    <row r="42" spans="1:19" ht="13.35" customHeight="1">
      <c r="A42" s="133">
        <f t="shared" si="1"/>
        <v>50</v>
      </c>
      <c r="B42" s="135">
        <v>981</v>
      </c>
      <c r="C42" s="135">
        <v>17</v>
      </c>
      <c r="D42" s="135">
        <v>36</v>
      </c>
      <c r="E42" s="135">
        <v>61</v>
      </c>
      <c r="F42" s="136">
        <v>17</v>
      </c>
      <c r="G42" s="136">
        <v>610</v>
      </c>
      <c r="H42" s="136">
        <v>105</v>
      </c>
      <c r="I42" s="136">
        <v>3</v>
      </c>
      <c r="J42" s="136">
        <v>7</v>
      </c>
      <c r="K42" s="136">
        <v>15</v>
      </c>
      <c r="L42" s="136">
        <v>1</v>
      </c>
      <c r="M42" s="136">
        <v>65</v>
      </c>
      <c r="N42" s="89">
        <f t="shared" si="2"/>
        <v>1722</v>
      </c>
      <c r="O42" s="89">
        <f t="shared" si="3"/>
        <v>196</v>
      </c>
      <c r="P42" s="1029">
        <f t="shared" si="4"/>
        <v>1918</v>
      </c>
      <c r="Q42" s="50">
        <v>4</v>
      </c>
      <c r="R42" s="50">
        <v>0</v>
      </c>
      <c r="S42" s="134">
        <f t="shared" si="0"/>
        <v>4</v>
      </c>
    </row>
    <row r="43" spans="1:19" ht="13.35" customHeight="1">
      <c r="A43" s="133">
        <f t="shared" si="1"/>
        <v>51</v>
      </c>
      <c r="B43" s="135">
        <v>795</v>
      </c>
      <c r="C43" s="135">
        <v>14</v>
      </c>
      <c r="D43" s="135">
        <v>33</v>
      </c>
      <c r="E43" s="135">
        <v>44</v>
      </c>
      <c r="F43" s="136">
        <v>18</v>
      </c>
      <c r="G43" s="136">
        <v>511</v>
      </c>
      <c r="H43" s="136">
        <v>80</v>
      </c>
      <c r="I43" s="136">
        <v>3</v>
      </c>
      <c r="J43" s="136">
        <v>7</v>
      </c>
      <c r="K43" s="136">
        <v>10</v>
      </c>
      <c r="L43" s="136">
        <v>2</v>
      </c>
      <c r="M43" s="136">
        <v>40</v>
      </c>
      <c r="N43" s="89">
        <f t="shared" si="2"/>
        <v>1415</v>
      </c>
      <c r="O43" s="89">
        <f t="shared" si="3"/>
        <v>142</v>
      </c>
      <c r="P43" s="1029">
        <f t="shared" si="4"/>
        <v>1557</v>
      </c>
      <c r="Q43" s="50">
        <v>3</v>
      </c>
      <c r="R43" s="50">
        <v>0</v>
      </c>
      <c r="S43" s="134">
        <f t="shared" si="0"/>
        <v>3</v>
      </c>
    </row>
    <row r="44" spans="1:19" ht="13.35" customHeight="1">
      <c r="A44" s="133">
        <f t="shared" si="1"/>
        <v>52</v>
      </c>
      <c r="B44" s="135">
        <v>642</v>
      </c>
      <c r="C44" s="135">
        <v>11</v>
      </c>
      <c r="D44" s="135">
        <v>21</v>
      </c>
      <c r="E44" s="135">
        <v>37</v>
      </c>
      <c r="F44" s="136">
        <v>13</v>
      </c>
      <c r="G44" s="136">
        <v>414</v>
      </c>
      <c r="H44" s="136">
        <v>81</v>
      </c>
      <c r="I44" s="136">
        <v>2</v>
      </c>
      <c r="J44" s="136">
        <v>1</v>
      </c>
      <c r="K44" s="136">
        <v>3</v>
      </c>
      <c r="L44" s="136">
        <v>2</v>
      </c>
      <c r="M44" s="136">
        <v>33</v>
      </c>
      <c r="N44" s="89">
        <f t="shared" si="2"/>
        <v>1138</v>
      </c>
      <c r="O44" s="89">
        <f t="shared" si="3"/>
        <v>122</v>
      </c>
      <c r="P44" s="1029">
        <f t="shared" si="4"/>
        <v>1260</v>
      </c>
      <c r="Q44" s="50">
        <v>3</v>
      </c>
      <c r="R44" s="50">
        <v>1</v>
      </c>
      <c r="S44" s="134">
        <f t="shared" si="0"/>
        <v>4</v>
      </c>
    </row>
    <row r="45" spans="1:19" ht="13.35" customHeight="1">
      <c r="A45" s="133">
        <f t="shared" si="1"/>
        <v>53</v>
      </c>
      <c r="B45" s="135">
        <v>597</v>
      </c>
      <c r="C45" s="135">
        <v>4</v>
      </c>
      <c r="D45" s="135">
        <v>19</v>
      </c>
      <c r="E45" s="135">
        <v>23</v>
      </c>
      <c r="F45" s="136">
        <v>6</v>
      </c>
      <c r="G45" s="136">
        <v>305</v>
      </c>
      <c r="H45" s="136">
        <v>48</v>
      </c>
      <c r="I45" s="136">
        <v>1</v>
      </c>
      <c r="J45" s="136">
        <v>4</v>
      </c>
      <c r="K45" s="136">
        <v>4</v>
      </c>
      <c r="L45" s="136">
        <v>0</v>
      </c>
      <c r="M45" s="136">
        <v>28</v>
      </c>
      <c r="N45" s="89">
        <f t="shared" si="2"/>
        <v>954</v>
      </c>
      <c r="O45" s="89">
        <f t="shared" si="3"/>
        <v>85</v>
      </c>
      <c r="P45" s="1029">
        <f t="shared" si="4"/>
        <v>1039</v>
      </c>
      <c r="Q45" s="50">
        <v>0</v>
      </c>
      <c r="R45" s="50">
        <v>2</v>
      </c>
      <c r="S45" s="134">
        <f t="shared" si="0"/>
        <v>2</v>
      </c>
    </row>
    <row r="46" spans="1:19" ht="13.35" customHeight="1">
      <c r="A46" s="133">
        <f t="shared" si="1"/>
        <v>54</v>
      </c>
      <c r="B46" s="135">
        <v>572</v>
      </c>
      <c r="C46" s="135">
        <v>8</v>
      </c>
      <c r="D46" s="135">
        <v>17</v>
      </c>
      <c r="E46" s="135">
        <v>29</v>
      </c>
      <c r="F46" s="136">
        <v>12</v>
      </c>
      <c r="G46" s="136">
        <v>321</v>
      </c>
      <c r="H46" s="136">
        <v>40</v>
      </c>
      <c r="I46" s="136">
        <v>1</v>
      </c>
      <c r="J46" s="136">
        <v>3</v>
      </c>
      <c r="K46" s="136">
        <v>1</v>
      </c>
      <c r="L46" s="136">
        <v>1</v>
      </c>
      <c r="M46" s="136">
        <v>36</v>
      </c>
      <c r="N46" s="89">
        <f t="shared" si="2"/>
        <v>959</v>
      </c>
      <c r="O46" s="89">
        <f t="shared" si="3"/>
        <v>82</v>
      </c>
      <c r="P46" s="1029">
        <f t="shared" si="4"/>
        <v>1041</v>
      </c>
      <c r="Q46" s="50">
        <v>5</v>
      </c>
      <c r="R46" s="50">
        <v>0</v>
      </c>
      <c r="S46" s="134">
        <f t="shared" si="0"/>
        <v>5</v>
      </c>
    </row>
    <row r="47" spans="1:19" ht="13.35" customHeight="1">
      <c r="A47" s="133">
        <f t="shared" si="1"/>
        <v>55</v>
      </c>
      <c r="B47" s="135">
        <v>412</v>
      </c>
      <c r="C47" s="135">
        <v>4</v>
      </c>
      <c r="D47" s="135">
        <v>15</v>
      </c>
      <c r="E47" s="135">
        <v>24</v>
      </c>
      <c r="F47" s="136">
        <v>5</v>
      </c>
      <c r="G47" s="136">
        <v>229</v>
      </c>
      <c r="H47" s="136">
        <v>24</v>
      </c>
      <c r="I47" s="136">
        <v>0</v>
      </c>
      <c r="J47" s="136">
        <v>0</v>
      </c>
      <c r="K47" s="136">
        <v>0</v>
      </c>
      <c r="L47" s="136">
        <v>0</v>
      </c>
      <c r="M47" s="136">
        <v>16</v>
      </c>
      <c r="N47" s="89">
        <f t="shared" si="2"/>
        <v>689</v>
      </c>
      <c r="O47" s="89">
        <f t="shared" si="3"/>
        <v>40</v>
      </c>
      <c r="P47" s="1029">
        <f t="shared" si="4"/>
        <v>729</v>
      </c>
      <c r="Q47" s="50">
        <v>2</v>
      </c>
      <c r="R47" s="50">
        <v>0</v>
      </c>
      <c r="S47" s="134">
        <f t="shared" si="0"/>
        <v>2</v>
      </c>
    </row>
    <row r="48" spans="1:19" ht="13.35" customHeight="1">
      <c r="A48" s="133">
        <f t="shared" si="1"/>
        <v>56</v>
      </c>
      <c r="B48" s="135">
        <v>335</v>
      </c>
      <c r="C48" s="135">
        <v>5</v>
      </c>
      <c r="D48" s="135">
        <v>7</v>
      </c>
      <c r="E48" s="135">
        <v>12</v>
      </c>
      <c r="F48" s="136">
        <v>5</v>
      </c>
      <c r="G48" s="136">
        <v>169</v>
      </c>
      <c r="H48" s="136">
        <v>24</v>
      </c>
      <c r="I48" s="136">
        <v>1</v>
      </c>
      <c r="J48" s="136">
        <v>1</v>
      </c>
      <c r="K48" s="136">
        <v>3</v>
      </c>
      <c r="L48" s="136">
        <v>0</v>
      </c>
      <c r="M48" s="136">
        <v>17</v>
      </c>
      <c r="N48" s="89">
        <f t="shared" si="2"/>
        <v>533</v>
      </c>
      <c r="O48" s="89">
        <f t="shared" si="3"/>
        <v>46</v>
      </c>
      <c r="P48" s="1029">
        <f t="shared" si="4"/>
        <v>579</v>
      </c>
      <c r="Q48" s="50">
        <v>1</v>
      </c>
      <c r="R48" s="50">
        <v>0</v>
      </c>
      <c r="S48" s="134">
        <f t="shared" si="0"/>
        <v>1</v>
      </c>
    </row>
    <row r="49" spans="1:19" ht="13.35" customHeight="1">
      <c r="A49" s="133">
        <f t="shared" si="1"/>
        <v>57</v>
      </c>
      <c r="B49" s="135">
        <v>247</v>
      </c>
      <c r="C49" s="135">
        <v>2</v>
      </c>
      <c r="D49" s="135">
        <v>10</v>
      </c>
      <c r="E49" s="135">
        <v>8</v>
      </c>
      <c r="F49" s="136">
        <v>2</v>
      </c>
      <c r="G49" s="136">
        <v>127</v>
      </c>
      <c r="H49" s="136">
        <v>16</v>
      </c>
      <c r="I49" s="136">
        <v>0</v>
      </c>
      <c r="J49" s="136">
        <v>1</v>
      </c>
      <c r="K49" s="136">
        <v>0</v>
      </c>
      <c r="L49" s="136">
        <v>1</v>
      </c>
      <c r="M49" s="136">
        <v>3</v>
      </c>
      <c r="N49" s="89">
        <f t="shared" si="2"/>
        <v>396</v>
      </c>
      <c r="O49" s="89">
        <f t="shared" si="3"/>
        <v>21</v>
      </c>
      <c r="P49" s="1029">
        <f t="shared" si="4"/>
        <v>417</v>
      </c>
      <c r="Q49" s="50">
        <v>0</v>
      </c>
      <c r="R49" s="50">
        <v>0</v>
      </c>
      <c r="S49" s="134">
        <f t="shared" si="0"/>
        <v>0</v>
      </c>
    </row>
    <row r="50" spans="1:19" ht="13.35" customHeight="1">
      <c r="A50" s="133">
        <f t="shared" si="1"/>
        <v>58</v>
      </c>
      <c r="B50" s="135">
        <v>291</v>
      </c>
      <c r="C50" s="135">
        <v>7</v>
      </c>
      <c r="D50" s="135">
        <v>6</v>
      </c>
      <c r="E50" s="135">
        <v>12</v>
      </c>
      <c r="F50" s="136">
        <v>3</v>
      </c>
      <c r="G50" s="136">
        <v>154</v>
      </c>
      <c r="H50" s="136">
        <v>10</v>
      </c>
      <c r="I50" s="136">
        <v>0</v>
      </c>
      <c r="J50" s="136">
        <v>0</v>
      </c>
      <c r="K50" s="136">
        <v>1</v>
      </c>
      <c r="L50" s="136">
        <v>0</v>
      </c>
      <c r="M50" s="136">
        <v>9</v>
      </c>
      <c r="N50" s="89">
        <f t="shared" si="2"/>
        <v>473</v>
      </c>
      <c r="O50" s="89">
        <f t="shared" si="3"/>
        <v>20</v>
      </c>
      <c r="P50" s="1029">
        <f t="shared" si="4"/>
        <v>493</v>
      </c>
      <c r="Q50" s="50">
        <v>1</v>
      </c>
      <c r="R50" s="50">
        <v>0</v>
      </c>
      <c r="S50" s="134">
        <f t="shared" si="0"/>
        <v>1</v>
      </c>
    </row>
    <row r="51" spans="1:19" ht="13.35" customHeight="1">
      <c r="A51" s="133">
        <f t="shared" si="1"/>
        <v>59</v>
      </c>
      <c r="B51" s="135">
        <v>211</v>
      </c>
      <c r="C51" s="135">
        <v>3</v>
      </c>
      <c r="D51" s="135">
        <v>6</v>
      </c>
      <c r="E51" s="135">
        <v>3</v>
      </c>
      <c r="F51" s="136">
        <v>1</v>
      </c>
      <c r="G51" s="136">
        <v>99</v>
      </c>
      <c r="H51" s="136">
        <v>9</v>
      </c>
      <c r="I51" s="136">
        <v>1</v>
      </c>
      <c r="J51" s="136">
        <v>0</v>
      </c>
      <c r="K51" s="136">
        <v>0</v>
      </c>
      <c r="L51" s="136">
        <v>0</v>
      </c>
      <c r="M51" s="136">
        <v>5</v>
      </c>
      <c r="N51" s="89">
        <f t="shared" si="2"/>
        <v>323</v>
      </c>
      <c r="O51" s="89">
        <f t="shared" si="3"/>
        <v>15</v>
      </c>
      <c r="P51" s="1029">
        <f t="shared" si="4"/>
        <v>338</v>
      </c>
      <c r="Q51" s="50">
        <v>1</v>
      </c>
      <c r="R51" s="50">
        <v>0</v>
      </c>
      <c r="S51" s="134">
        <f t="shared" si="0"/>
        <v>1</v>
      </c>
    </row>
    <row r="52" spans="1:19" ht="13.35" customHeight="1">
      <c r="A52" s="133">
        <f t="shared" si="1"/>
        <v>60</v>
      </c>
      <c r="B52" s="135">
        <v>147</v>
      </c>
      <c r="C52" s="135">
        <v>0</v>
      </c>
      <c r="D52" s="135">
        <v>10</v>
      </c>
      <c r="E52" s="135">
        <v>1</v>
      </c>
      <c r="F52" s="136">
        <v>1</v>
      </c>
      <c r="G52" s="136">
        <v>64</v>
      </c>
      <c r="H52" s="136">
        <v>6</v>
      </c>
      <c r="I52" s="136">
        <v>0</v>
      </c>
      <c r="J52" s="136">
        <v>0</v>
      </c>
      <c r="K52" s="136">
        <v>1</v>
      </c>
      <c r="L52" s="136">
        <v>0</v>
      </c>
      <c r="M52" s="136">
        <v>3</v>
      </c>
      <c r="N52" s="89">
        <f t="shared" si="2"/>
        <v>223</v>
      </c>
      <c r="O52" s="89">
        <f t="shared" si="3"/>
        <v>10</v>
      </c>
      <c r="P52" s="1029">
        <f t="shared" si="4"/>
        <v>233</v>
      </c>
      <c r="Q52" s="50">
        <v>0</v>
      </c>
      <c r="R52" s="50">
        <v>0</v>
      </c>
      <c r="S52" s="134">
        <f t="shared" si="0"/>
        <v>0</v>
      </c>
    </row>
    <row r="53" spans="1:19" ht="13.35" customHeight="1">
      <c r="A53" s="133">
        <f t="shared" si="1"/>
        <v>61</v>
      </c>
      <c r="B53" s="135">
        <v>98</v>
      </c>
      <c r="C53" s="135">
        <v>1</v>
      </c>
      <c r="D53" s="135">
        <v>3</v>
      </c>
      <c r="E53" s="135">
        <v>2</v>
      </c>
      <c r="F53" s="136">
        <v>0</v>
      </c>
      <c r="G53" s="136">
        <v>40</v>
      </c>
      <c r="H53" s="136">
        <v>9</v>
      </c>
      <c r="I53" s="136">
        <v>0</v>
      </c>
      <c r="J53" s="136">
        <v>0</v>
      </c>
      <c r="K53" s="136">
        <v>0</v>
      </c>
      <c r="L53" s="136">
        <v>0</v>
      </c>
      <c r="M53" s="136">
        <v>0</v>
      </c>
      <c r="N53" s="89">
        <f t="shared" si="2"/>
        <v>144</v>
      </c>
      <c r="O53" s="89">
        <f t="shared" si="3"/>
        <v>9</v>
      </c>
      <c r="P53" s="1029">
        <f t="shared" si="4"/>
        <v>153</v>
      </c>
      <c r="Q53" s="50">
        <v>0</v>
      </c>
      <c r="R53" s="50">
        <v>0</v>
      </c>
      <c r="S53" s="134">
        <f t="shared" si="0"/>
        <v>0</v>
      </c>
    </row>
    <row r="54" spans="1:19" ht="13.35" customHeight="1">
      <c r="A54" s="133">
        <f t="shared" si="1"/>
        <v>62</v>
      </c>
      <c r="B54" s="135">
        <v>81</v>
      </c>
      <c r="C54" s="135">
        <v>0</v>
      </c>
      <c r="D54" s="135">
        <v>3</v>
      </c>
      <c r="E54" s="135">
        <v>4</v>
      </c>
      <c r="F54" s="136">
        <v>0</v>
      </c>
      <c r="G54" s="136">
        <v>38</v>
      </c>
      <c r="H54" s="136">
        <v>5</v>
      </c>
      <c r="I54" s="136">
        <v>0</v>
      </c>
      <c r="J54" s="136">
        <v>0</v>
      </c>
      <c r="K54" s="136">
        <v>0</v>
      </c>
      <c r="L54" s="136">
        <v>0</v>
      </c>
      <c r="M54" s="136">
        <v>2</v>
      </c>
      <c r="N54" s="89">
        <f t="shared" si="2"/>
        <v>126</v>
      </c>
      <c r="O54" s="89">
        <f t="shared" si="3"/>
        <v>7</v>
      </c>
      <c r="P54" s="1029">
        <f t="shared" si="4"/>
        <v>133</v>
      </c>
      <c r="Q54" s="50">
        <v>0</v>
      </c>
      <c r="R54" s="50">
        <v>0</v>
      </c>
      <c r="S54" s="134">
        <f t="shared" si="0"/>
        <v>0</v>
      </c>
    </row>
    <row r="55" spans="1:19" ht="13.35" customHeight="1">
      <c r="A55" s="133">
        <f t="shared" si="1"/>
        <v>63</v>
      </c>
      <c r="B55" s="135">
        <v>57</v>
      </c>
      <c r="C55" s="135">
        <v>0</v>
      </c>
      <c r="D55" s="135">
        <v>0</v>
      </c>
      <c r="E55" s="135">
        <v>1</v>
      </c>
      <c r="F55" s="136">
        <v>1</v>
      </c>
      <c r="G55" s="136">
        <v>28</v>
      </c>
      <c r="H55" s="136">
        <v>2</v>
      </c>
      <c r="I55" s="136">
        <v>0</v>
      </c>
      <c r="J55" s="136">
        <v>0</v>
      </c>
      <c r="K55" s="136">
        <v>0</v>
      </c>
      <c r="L55" s="136">
        <v>0</v>
      </c>
      <c r="M55" s="136">
        <v>1</v>
      </c>
      <c r="N55" s="89">
        <f t="shared" si="2"/>
        <v>87</v>
      </c>
      <c r="O55" s="89">
        <f t="shared" si="3"/>
        <v>3</v>
      </c>
      <c r="P55" s="1029">
        <f t="shared" si="4"/>
        <v>90</v>
      </c>
      <c r="Q55" s="50">
        <v>1</v>
      </c>
      <c r="R55" s="50">
        <v>0</v>
      </c>
      <c r="S55" s="134">
        <f t="shared" si="0"/>
        <v>1</v>
      </c>
    </row>
    <row r="56" spans="1:19" ht="13.35" customHeight="1">
      <c r="A56" s="133">
        <f t="shared" si="1"/>
        <v>64</v>
      </c>
      <c r="B56" s="135">
        <v>67</v>
      </c>
      <c r="C56" s="135">
        <v>1</v>
      </c>
      <c r="D56" s="135">
        <v>2</v>
      </c>
      <c r="E56" s="135">
        <v>0</v>
      </c>
      <c r="F56" s="136">
        <v>0</v>
      </c>
      <c r="G56" s="136">
        <v>25</v>
      </c>
      <c r="H56" s="136">
        <v>2</v>
      </c>
      <c r="I56" s="136">
        <v>0</v>
      </c>
      <c r="J56" s="136">
        <v>0</v>
      </c>
      <c r="K56" s="136">
        <v>0</v>
      </c>
      <c r="L56" s="136">
        <v>0</v>
      </c>
      <c r="M56" s="136">
        <v>1</v>
      </c>
      <c r="N56" s="89">
        <f t="shared" si="2"/>
        <v>95</v>
      </c>
      <c r="O56" s="89">
        <f t="shared" si="3"/>
        <v>3</v>
      </c>
      <c r="P56" s="1029">
        <f t="shared" si="4"/>
        <v>98</v>
      </c>
      <c r="Q56" s="50">
        <v>0</v>
      </c>
      <c r="R56" s="50">
        <v>0</v>
      </c>
      <c r="S56" s="134">
        <f t="shared" si="0"/>
        <v>0</v>
      </c>
    </row>
    <row r="57" spans="1:19" ht="13.35" customHeight="1">
      <c r="A57" s="133">
        <f t="shared" si="1"/>
        <v>65</v>
      </c>
      <c r="B57" s="135">
        <v>31</v>
      </c>
      <c r="C57" s="135">
        <v>0</v>
      </c>
      <c r="D57" s="135">
        <v>1</v>
      </c>
      <c r="E57" s="135">
        <v>1</v>
      </c>
      <c r="F57" s="136">
        <v>0</v>
      </c>
      <c r="G57" s="136">
        <v>14</v>
      </c>
      <c r="H57" s="136">
        <v>2</v>
      </c>
      <c r="I57" s="136">
        <v>0</v>
      </c>
      <c r="J57" s="136">
        <v>0</v>
      </c>
      <c r="K57" s="136">
        <v>0</v>
      </c>
      <c r="L57" s="136">
        <v>0</v>
      </c>
      <c r="M57" s="136">
        <v>1</v>
      </c>
      <c r="N57" s="89">
        <f t="shared" si="2"/>
        <v>47</v>
      </c>
      <c r="O57" s="89">
        <f t="shared" si="3"/>
        <v>3</v>
      </c>
      <c r="P57" s="1029">
        <f t="shared" si="4"/>
        <v>50</v>
      </c>
      <c r="Q57" s="50">
        <v>0</v>
      </c>
      <c r="R57" s="50">
        <v>0</v>
      </c>
      <c r="S57" s="134">
        <f t="shared" si="0"/>
        <v>0</v>
      </c>
    </row>
    <row r="58" spans="1:19" ht="13.35" customHeight="1">
      <c r="A58" s="133">
        <f t="shared" si="1"/>
        <v>66</v>
      </c>
      <c r="B58" s="135">
        <v>31</v>
      </c>
      <c r="C58" s="135">
        <v>0</v>
      </c>
      <c r="D58" s="135">
        <v>0</v>
      </c>
      <c r="E58" s="135">
        <v>2</v>
      </c>
      <c r="F58" s="136">
        <v>0</v>
      </c>
      <c r="G58" s="136">
        <v>13</v>
      </c>
      <c r="H58" s="136">
        <v>0</v>
      </c>
      <c r="I58" s="136">
        <v>0</v>
      </c>
      <c r="J58" s="136">
        <v>0</v>
      </c>
      <c r="K58" s="136">
        <v>0</v>
      </c>
      <c r="L58" s="136">
        <v>0</v>
      </c>
      <c r="M58" s="136">
        <v>0</v>
      </c>
      <c r="N58" s="89">
        <f t="shared" si="2"/>
        <v>46</v>
      </c>
      <c r="O58" s="89">
        <f t="shared" si="3"/>
        <v>0</v>
      </c>
      <c r="P58" s="1029">
        <f t="shared" si="4"/>
        <v>46</v>
      </c>
      <c r="Q58" s="50">
        <v>0</v>
      </c>
      <c r="R58" s="50">
        <v>0</v>
      </c>
      <c r="S58" s="134">
        <f t="shared" si="0"/>
        <v>0</v>
      </c>
    </row>
    <row r="59" spans="1:19" ht="13.35" customHeight="1">
      <c r="A59" s="133">
        <f t="shared" si="1"/>
        <v>67</v>
      </c>
      <c r="B59" s="135">
        <v>16</v>
      </c>
      <c r="C59" s="135">
        <v>0</v>
      </c>
      <c r="D59" s="135">
        <v>0</v>
      </c>
      <c r="E59" s="135">
        <v>0</v>
      </c>
      <c r="F59" s="136">
        <v>0</v>
      </c>
      <c r="G59" s="136">
        <v>9</v>
      </c>
      <c r="H59" s="136">
        <v>0</v>
      </c>
      <c r="I59" s="136">
        <v>0</v>
      </c>
      <c r="J59" s="136">
        <v>0</v>
      </c>
      <c r="K59" s="136">
        <v>0</v>
      </c>
      <c r="L59" s="136">
        <v>0</v>
      </c>
      <c r="M59" s="136">
        <v>0</v>
      </c>
      <c r="N59" s="89">
        <f t="shared" si="2"/>
        <v>25</v>
      </c>
      <c r="O59" s="89">
        <f t="shared" si="3"/>
        <v>0</v>
      </c>
      <c r="P59" s="1029">
        <f t="shared" si="4"/>
        <v>25</v>
      </c>
      <c r="Q59" s="50">
        <v>0</v>
      </c>
      <c r="R59" s="50">
        <v>0</v>
      </c>
      <c r="S59" s="134">
        <f t="shared" si="0"/>
        <v>0</v>
      </c>
    </row>
    <row r="60" spans="1:19" ht="13.35" customHeight="1">
      <c r="A60" s="133">
        <f t="shared" si="1"/>
        <v>68</v>
      </c>
      <c r="B60" s="135">
        <v>12</v>
      </c>
      <c r="C60" s="135">
        <v>0</v>
      </c>
      <c r="D60" s="135">
        <v>0</v>
      </c>
      <c r="E60" s="135">
        <v>0</v>
      </c>
      <c r="F60" s="136">
        <v>0</v>
      </c>
      <c r="G60" s="136">
        <v>2</v>
      </c>
      <c r="H60" s="136">
        <v>0</v>
      </c>
      <c r="I60" s="136">
        <v>0</v>
      </c>
      <c r="J60" s="136">
        <v>0</v>
      </c>
      <c r="K60" s="136">
        <v>0</v>
      </c>
      <c r="L60" s="136">
        <v>0</v>
      </c>
      <c r="M60" s="136">
        <v>0</v>
      </c>
      <c r="N60" s="89">
        <f t="shared" si="2"/>
        <v>14</v>
      </c>
      <c r="O60" s="89">
        <f t="shared" si="3"/>
        <v>0</v>
      </c>
      <c r="P60" s="1029">
        <f t="shared" si="4"/>
        <v>14</v>
      </c>
      <c r="Q60" s="50">
        <v>0</v>
      </c>
      <c r="R60" s="50">
        <v>0</v>
      </c>
      <c r="S60" s="134">
        <f t="shared" si="0"/>
        <v>0</v>
      </c>
    </row>
    <row r="61" spans="1:19" ht="13.35" customHeight="1">
      <c r="A61" s="133">
        <f t="shared" si="1"/>
        <v>69</v>
      </c>
      <c r="B61" s="135">
        <v>8</v>
      </c>
      <c r="C61" s="135">
        <v>0</v>
      </c>
      <c r="D61" s="135">
        <v>0</v>
      </c>
      <c r="E61" s="135">
        <v>0</v>
      </c>
      <c r="F61" s="136">
        <v>0</v>
      </c>
      <c r="G61" s="136">
        <v>2</v>
      </c>
      <c r="H61" s="136">
        <v>0</v>
      </c>
      <c r="I61" s="136">
        <v>0</v>
      </c>
      <c r="J61" s="136">
        <v>0</v>
      </c>
      <c r="K61" s="136">
        <v>0</v>
      </c>
      <c r="L61" s="136">
        <v>0</v>
      </c>
      <c r="M61" s="136">
        <v>0</v>
      </c>
      <c r="N61" s="89">
        <f t="shared" si="2"/>
        <v>10</v>
      </c>
      <c r="O61" s="89">
        <f t="shared" si="3"/>
        <v>0</v>
      </c>
      <c r="P61" s="1029">
        <f t="shared" si="4"/>
        <v>10</v>
      </c>
      <c r="Q61" s="50">
        <v>0</v>
      </c>
      <c r="R61" s="50">
        <v>0</v>
      </c>
      <c r="S61" s="134">
        <f t="shared" si="0"/>
        <v>0</v>
      </c>
    </row>
    <row r="62" spans="1:19" ht="13.35" customHeight="1">
      <c r="A62" s="133">
        <f t="shared" si="1"/>
        <v>70</v>
      </c>
      <c r="B62" s="135">
        <v>3</v>
      </c>
      <c r="C62" s="135">
        <v>0</v>
      </c>
      <c r="D62" s="135">
        <v>0</v>
      </c>
      <c r="E62" s="135">
        <v>1</v>
      </c>
      <c r="F62" s="136">
        <v>0</v>
      </c>
      <c r="G62" s="136">
        <v>1</v>
      </c>
      <c r="H62" s="136">
        <v>0</v>
      </c>
      <c r="I62" s="136">
        <v>0</v>
      </c>
      <c r="J62" s="136">
        <v>0</v>
      </c>
      <c r="K62" s="136">
        <v>0</v>
      </c>
      <c r="L62" s="136">
        <v>0</v>
      </c>
      <c r="M62" s="136">
        <v>0</v>
      </c>
      <c r="N62" s="89">
        <f t="shared" si="2"/>
        <v>5</v>
      </c>
      <c r="O62" s="89">
        <f t="shared" si="3"/>
        <v>0</v>
      </c>
      <c r="P62" s="1029">
        <f t="shared" si="4"/>
        <v>5</v>
      </c>
      <c r="Q62" s="50">
        <v>0</v>
      </c>
      <c r="R62" s="50">
        <v>0</v>
      </c>
      <c r="S62" s="134">
        <f t="shared" si="0"/>
        <v>0</v>
      </c>
    </row>
    <row r="63" spans="1:19" ht="13.35" customHeight="1">
      <c r="A63" s="133">
        <f t="shared" si="1"/>
        <v>71</v>
      </c>
      <c r="B63" s="135">
        <v>3</v>
      </c>
      <c r="C63" s="135">
        <v>0</v>
      </c>
      <c r="D63" s="135">
        <v>0</v>
      </c>
      <c r="E63" s="135">
        <v>0</v>
      </c>
      <c r="F63" s="136">
        <v>0</v>
      </c>
      <c r="G63" s="136">
        <v>0</v>
      </c>
      <c r="H63" s="136">
        <v>0</v>
      </c>
      <c r="I63" s="136">
        <v>0</v>
      </c>
      <c r="J63" s="136">
        <v>0</v>
      </c>
      <c r="K63" s="136">
        <v>0</v>
      </c>
      <c r="L63" s="136">
        <v>0</v>
      </c>
      <c r="M63" s="136">
        <v>0</v>
      </c>
      <c r="N63" s="89">
        <f t="shared" si="2"/>
        <v>3</v>
      </c>
      <c r="O63" s="89">
        <f t="shared" si="3"/>
        <v>0</v>
      </c>
      <c r="P63" s="1029">
        <f t="shared" si="4"/>
        <v>3</v>
      </c>
      <c r="Q63" s="50">
        <v>0</v>
      </c>
      <c r="R63" s="50">
        <v>0</v>
      </c>
      <c r="S63" s="134">
        <f t="shared" si="0"/>
        <v>0</v>
      </c>
    </row>
    <row r="64" spans="1:19" ht="13.35" customHeight="1">
      <c r="A64" s="133">
        <f t="shared" si="1"/>
        <v>72</v>
      </c>
      <c r="B64" s="135">
        <v>4</v>
      </c>
      <c r="C64" s="135">
        <v>0</v>
      </c>
      <c r="D64" s="135">
        <v>0</v>
      </c>
      <c r="E64" s="135">
        <v>0</v>
      </c>
      <c r="F64" s="136">
        <v>0</v>
      </c>
      <c r="G64" s="136">
        <v>1</v>
      </c>
      <c r="H64" s="136">
        <v>2</v>
      </c>
      <c r="I64" s="136">
        <v>0</v>
      </c>
      <c r="J64" s="136">
        <v>0</v>
      </c>
      <c r="K64" s="136">
        <v>0</v>
      </c>
      <c r="L64" s="136">
        <v>0</v>
      </c>
      <c r="M64" s="136">
        <v>0</v>
      </c>
      <c r="N64" s="89">
        <f t="shared" si="2"/>
        <v>5</v>
      </c>
      <c r="O64" s="89">
        <f t="shared" si="3"/>
        <v>2</v>
      </c>
      <c r="P64" s="1029">
        <f t="shared" si="4"/>
        <v>7</v>
      </c>
      <c r="Q64" s="50">
        <v>0</v>
      </c>
      <c r="R64" s="50">
        <v>0</v>
      </c>
      <c r="S64" s="134">
        <f t="shared" si="0"/>
        <v>0</v>
      </c>
    </row>
    <row r="65" spans="1:19" ht="13.35" customHeight="1">
      <c r="A65" s="133">
        <f t="shared" si="1"/>
        <v>73</v>
      </c>
      <c r="B65" s="135">
        <v>0</v>
      </c>
      <c r="C65" s="135">
        <v>0</v>
      </c>
      <c r="D65" s="135">
        <v>0</v>
      </c>
      <c r="E65" s="135">
        <v>0</v>
      </c>
      <c r="F65" s="136">
        <v>0</v>
      </c>
      <c r="G65" s="136">
        <v>2</v>
      </c>
      <c r="H65" s="136">
        <v>0</v>
      </c>
      <c r="I65" s="136">
        <v>0</v>
      </c>
      <c r="J65" s="136">
        <v>0</v>
      </c>
      <c r="K65" s="136">
        <v>0</v>
      </c>
      <c r="L65" s="136">
        <v>0</v>
      </c>
      <c r="M65" s="136">
        <v>0</v>
      </c>
      <c r="N65" s="89">
        <f t="shared" si="2"/>
        <v>2</v>
      </c>
      <c r="O65" s="89">
        <f t="shared" si="3"/>
        <v>0</v>
      </c>
      <c r="P65" s="1029">
        <f t="shared" si="4"/>
        <v>2</v>
      </c>
      <c r="Q65" s="50">
        <v>0</v>
      </c>
      <c r="R65" s="50">
        <v>0</v>
      </c>
      <c r="S65" s="134">
        <f t="shared" si="0"/>
        <v>0</v>
      </c>
    </row>
    <row r="66" spans="1:19" ht="13.35" customHeight="1">
      <c r="A66" s="133">
        <f t="shared" si="1"/>
        <v>74</v>
      </c>
      <c r="B66" s="135">
        <v>0</v>
      </c>
      <c r="C66" s="135">
        <v>0</v>
      </c>
      <c r="D66" s="135">
        <v>0</v>
      </c>
      <c r="E66" s="135">
        <v>0</v>
      </c>
      <c r="F66" s="136">
        <v>0</v>
      </c>
      <c r="G66" s="136">
        <v>0</v>
      </c>
      <c r="H66" s="136">
        <v>0</v>
      </c>
      <c r="I66" s="136">
        <v>0</v>
      </c>
      <c r="J66" s="136">
        <v>0</v>
      </c>
      <c r="K66" s="136">
        <v>0</v>
      </c>
      <c r="L66" s="136">
        <v>0</v>
      </c>
      <c r="M66" s="136">
        <v>0</v>
      </c>
      <c r="N66" s="89">
        <f t="shared" si="2"/>
        <v>0</v>
      </c>
      <c r="O66" s="89">
        <f t="shared" si="3"/>
        <v>0</v>
      </c>
      <c r="P66" s="1029">
        <f t="shared" si="4"/>
        <v>0</v>
      </c>
      <c r="Q66" s="50">
        <v>0</v>
      </c>
      <c r="R66" s="50">
        <v>0</v>
      </c>
      <c r="S66" s="134">
        <f t="shared" si="0"/>
        <v>0</v>
      </c>
    </row>
    <row r="67" spans="1:19" ht="13.35" customHeight="1">
      <c r="A67" s="133">
        <f t="shared" si="1"/>
        <v>75</v>
      </c>
      <c r="B67" s="135">
        <v>2</v>
      </c>
      <c r="C67" s="135">
        <v>0</v>
      </c>
      <c r="D67" s="135">
        <v>0</v>
      </c>
      <c r="E67" s="135">
        <v>0</v>
      </c>
      <c r="F67" s="136">
        <v>0</v>
      </c>
      <c r="G67" s="136">
        <v>0</v>
      </c>
      <c r="H67" s="136">
        <v>0</v>
      </c>
      <c r="I67" s="136">
        <v>0</v>
      </c>
      <c r="J67" s="136">
        <v>0</v>
      </c>
      <c r="K67" s="136">
        <v>0</v>
      </c>
      <c r="L67" s="136">
        <v>0</v>
      </c>
      <c r="M67" s="136">
        <v>0</v>
      </c>
      <c r="N67" s="89">
        <f t="shared" si="2"/>
        <v>2</v>
      </c>
      <c r="O67" s="89">
        <f t="shared" si="3"/>
        <v>0</v>
      </c>
      <c r="P67" s="1029">
        <f t="shared" si="4"/>
        <v>2</v>
      </c>
      <c r="Q67" s="50">
        <v>0</v>
      </c>
      <c r="R67" s="50">
        <v>0</v>
      </c>
      <c r="S67" s="134">
        <f t="shared" si="0"/>
        <v>0</v>
      </c>
    </row>
    <row r="68" spans="1:19" ht="13.35" customHeight="1">
      <c r="A68" s="133">
        <f t="shared" si="1"/>
        <v>76</v>
      </c>
      <c r="B68" s="135">
        <v>1</v>
      </c>
      <c r="C68" s="135">
        <v>0</v>
      </c>
      <c r="D68" s="135">
        <v>0</v>
      </c>
      <c r="E68" s="135">
        <v>0</v>
      </c>
      <c r="F68" s="136">
        <v>0</v>
      </c>
      <c r="G68" s="136">
        <v>0</v>
      </c>
      <c r="H68" s="136">
        <v>0</v>
      </c>
      <c r="I68" s="136">
        <v>0</v>
      </c>
      <c r="J68" s="136">
        <v>0</v>
      </c>
      <c r="K68" s="136">
        <v>0</v>
      </c>
      <c r="L68" s="136">
        <v>0</v>
      </c>
      <c r="M68" s="136">
        <v>0</v>
      </c>
      <c r="N68" s="89">
        <f t="shared" si="2"/>
        <v>1</v>
      </c>
      <c r="O68" s="89">
        <f t="shared" si="3"/>
        <v>0</v>
      </c>
      <c r="P68" s="1029">
        <f t="shared" si="4"/>
        <v>1</v>
      </c>
      <c r="Q68" s="50">
        <v>0</v>
      </c>
      <c r="R68" s="50">
        <v>0</v>
      </c>
      <c r="S68" s="134">
        <f t="shared" si="0"/>
        <v>0</v>
      </c>
    </row>
    <row r="69" spans="1:19" ht="13.35" customHeight="1">
      <c r="A69" s="133">
        <f t="shared" si="1"/>
        <v>77</v>
      </c>
      <c r="B69" s="135">
        <v>0</v>
      </c>
      <c r="C69" s="135">
        <v>0</v>
      </c>
      <c r="D69" s="135">
        <v>0</v>
      </c>
      <c r="E69" s="135">
        <v>0</v>
      </c>
      <c r="F69" s="136">
        <v>0</v>
      </c>
      <c r="G69" s="136">
        <v>0</v>
      </c>
      <c r="H69" s="136">
        <v>0</v>
      </c>
      <c r="I69" s="136">
        <v>0</v>
      </c>
      <c r="J69" s="136">
        <v>0</v>
      </c>
      <c r="K69" s="136">
        <v>0</v>
      </c>
      <c r="L69" s="136">
        <v>0</v>
      </c>
      <c r="M69" s="136">
        <v>0</v>
      </c>
      <c r="N69" s="89">
        <f t="shared" si="2"/>
        <v>0</v>
      </c>
      <c r="O69" s="89">
        <f t="shared" si="3"/>
        <v>0</v>
      </c>
      <c r="P69" s="1029">
        <f t="shared" si="4"/>
        <v>0</v>
      </c>
      <c r="Q69" s="50">
        <v>0</v>
      </c>
      <c r="R69" s="50">
        <v>0</v>
      </c>
      <c r="S69" s="134">
        <f t="shared" si="0"/>
        <v>0</v>
      </c>
    </row>
    <row r="70" spans="1:19">
      <c r="A70" s="133">
        <f t="shared" si="1"/>
        <v>78</v>
      </c>
      <c r="B70" s="135">
        <v>0</v>
      </c>
      <c r="C70" s="135">
        <v>0</v>
      </c>
      <c r="D70" s="135">
        <v>0</v>
      </c>
      <c r="E70" s="135">
        <v>0</v>
      </c>
      <c r="F70" s="136">
        <v>0</v>
      </c>
      <c r="G70" s="136">
        <v>0</v>
      </c>
      <c r="H70" s="136">
        <v>0</v>
      </c>
      <c r="I70" s="136">
        <v>0</v>
      </c>
      <c r="J70" s="136">
        <v>0</v>
      </c>
      <c r="K70" s="136">
        <v>0</v>
      </c>
      <c r="L70" s="136">
        <v>0</v>
      </c>
      <c r="M70" s="136">
        <v>0</v>
      </c>
      <c r="N70" s="89">
        <f t="shared" si="2"/>
        <v>0</v>
      </c>
      <c r="O70" s="89">
        <f t="shared" si="3"/>
        <v>0</v>
      </c>
      <c r="P70" s="1029">
        <f t="shared" si="4"/>
        <v>0</v>
      </c>
      <c r="Q70" s="50">
        <v>0</v>
      </c>
      <c r="R70" s="50">
        <v>0</v>
      </c>
      <c r="S70" s="134">
        <f t="shared" si="0"/>
        <v>0</v>
      </c>
    </row>
    <row r="71" spans="1:19" ht="13.35" customHeight="1">
      <c r="A71" s="133">
        <f t="shared" si="1"/>
        <v>79</v>
      </c>
      <c r="B71" s="135">
        <v>0</v>
      </c>
      <c r="C71" s="135">
        <v>0</v>
      </c>
      <c r="D71" s="135">
        <v>0</v>
      </c>
      <c r="E71" s="135">
        <v>0</v>
      </c>
      <c r="F71" s="136">
        <v>0</v>
      </c>
      <c r="G71" s="136">
        <v>0</v>
      </c>
      <c r="H71" s="136">
        <v>0</v>
      </c>
      <c r="I71" s="136">
        <v>0</v>
      </c>
      <c r="J71" s="136">
        <v>0</v>
      </c>
      <c r="K71" s="136">
        <v>0</v>
      </c>
      <c r="L71" s="136">
        <v>0</v>
      </c>
      <c r="M71" s="136">
        <v>0</v>
      </c>
      <c r="N71" s="89">
        <f t="shared" si="2"/>
        <v>0</v>
      </c>
      <c r="O71" s="89">
        <f t="shared" si="3"/>
        <v>0</v>
      </c>
      <c r="P71" s="1029">
        <f t="shared" ref="P71" si="5">+O71+N71</f>
        <v>0</v>
      </c>
      <c r="Q71" s="50">
        <v>0</v>
      </c>
      <c r="R71" s="50">
        <v>0</v>
      </c>
      <c r="S71" s="134">
        <f t="shared" si="0"/>
        <v>0</v>
      </c>
    </row>
    <row r="72" spans="1:19" ht="13.35" customHeight="1">
      <c r="A72" s="133" t="s">
        <v>3231</v>
      </c>
      <c r="B72" s="135">
        <v>0</v>
      </c>
      <c r="C72" s="135">
        <v>0</v>
      </c>
      <c r="D72" s="135">
        <v>0</v>
      </c>
      <c r="E72" s="135">
        <v>0</v>
      </c>
      <c r="F72" s="136">
        <v>0</v>
      </c>
      <c r="G72" s="136">
        <v>0</v>
      </c>
      <c r="H72" s="136">
        <v>0</v>
      </c>
      <c r="I72" s="136">
        <v>0</v>
      </c>
      <c r="J72" s="136">
        <v>0</v>
      </c>
      <c r="K72" s="136">
        <v>0</v>
      </c>
      <c r="L72" s="136">
        <v>0</v>
      </c>
      <c r="M72" s="136">
        <v>0</v>
      </c>
      <c r="N72" s="89">
        <f t="shared" ref="N72" si="6">B72+C72+D72+E72+F72+G72</f>
        <v>0</v>
      </c>
      <c r="O72" s="89">
        <f t="shared" ref="O72" si="7">H72+I72+J72+K72+L72+M72</f>
        <v>0</v>
      </c>
      <c r="P72" s="1029">
        <f t="shared" ref="P72" si="8">+O72+N72</f>
        <v>0</v>
      </c>
      <c r="Q72" s="50">
        <v>0</v>
      </c>
      <c r="R72" s="50">
        <v>0</v>
      </c>
      <c r="S72" s="134">
        <f t="shared" ref="S72" si="9">+R72+Q72</f>
        <v>0</v>
      </c>
    </row>
    <row r="73" spans="1:19" ht="24" customHeight="1">
      <c r="A73" s="722" t="s">
        <v>3155</v>
      </c>
      <c r="B73" s="723"/>
      <c r="C73" s="723"/>
      <c r="D73" s="723"/>
      <c r="E73" s="723"/>
      <c r="F73" s="723"/>
      <c r="G73" s="723"/>
      <c r="H73" s="723"/>
      <c r="I73" s="723"/>
      <c r="J73" s="723"/>
      <c r="K73" s="723"/>
      <c r="L73" s="723"/>
      <c r="M73" s="723"/>
      <c r="N73" s="723"/>
      <c r="O73" s="723"/>
      <c r="P73" s="723"/>
      <c r="Q73" s="50">
        <v>230</v>
      </c>
      <c r="R73" s="50">
        <v>0</v>
      </c>
      <c r="S73" s="104">
        <f>+R73+Q73</f>
        <v>230</v>
      </c>
    </row>
    <row r="74" spans="1:19" ht="25.5">
      <c r="A74" s="292" t="s">
        <v>1010</v>
      </c>
      <c r="B74" s="102">
        <f t="shared" ref="B74:S74" si="10">SUM(B7:B73)</f>
        <v>99603</v>
      </c>
      <c r="C74" s="102">
        <f t="shared" si="10"/>
        <v>4499</v>
      </c>
      <c r="D74" s="102">
        <f t="shared" si="10"/>
        <v>7563</v>
      </c>
      <c r="E74" s="102">
        <f t="shared" si="10"/>
        <v>10414</v>
      </c>
      <c r="F74" s="102">
        <f t="shared" si="10"/>
        <v>3058</v>
      </c>
      <c r="G74" s="102">
        <f t="shared" si="10"/>
        <v>68055</v>
      </c>
      <c r="H74" s="102">
        <f t="shared" si="10"/>
        <v>18289</v>
      </c>
      <c r="I74" s="102">
        <f t="shared" si="10"/>
        <v>734</v>
      </c>
      <c r="J74" s="102">
        <f t="shared" si="10"/>
        <v>1076</v>
      </c>
      <c r="K74" s="102">
        <f t="shared" si="10"/>
        <v>1441</v>
      </c>
      <c r="L74" s="102">
        <f t="shared" si="10"/>
        <v>388</v>
      </c>
      <c r="M74" s="102">
        <f t="shared" si="10"/>
        <v>6246</v>
      </c>
      <c r="N74" s="102">
        <f t="shared" si="10"/>
        <v>193192</v>
      </c>
      <c r="O74" s="102">
        <f t="shared" si="10"/>
        <v>28174</v>
      </c>
      <c r="P74" s="1028">
        <f t="shared" si="10"/>
        <v>221366</v>
      </c>
      <c r="Q74" s="102">
        <f t="shared" si="10"/>
        <v>470</v>
      </c>
      <c r="R74" s="102">
        <f t="shared" si="10"/>
        <v>24</v>
      </c>
      <c r="S74" s="102">
        <f t="shared" si="10"/>
        <v>494</v>
      </c>
    </row>
    <row r="75" spans="1:19" ht="14.25">
      <c r="A75" s="720" t="s">
        <v>3132</v>
      </c>
      <c r="B75" s="721"/>
      <c r="C75" s="721"/>
      <c r="D75" s="721"/>
      <c r="E75" s="721"/>
      <c r="F75" s="721"/>
      <c r="G75" s="721"/>
      <c r="H75" s="721"/>
      <c r="I75" s="721"/>
      <c r="J75" s="721"/>
      <c r="K75" s="721"/>
      <c r="L75" s="721"/>
      <c r="M75" s="721"/>
      <c r="N75" s="721"/>
      <c r="O75" s="721"/>
      <c r="P75" s="721"/>
      <c r="Q75" s="721"/>
      <c r="R75" s="721"/>
      <c r="S75" s="721"/>
    </row>
    <row r="76" spans="1:19">
      <c r="B76" s="135"/>
      <c r="C76" s="135"/>
      <c r="D76" s="135"/>
      <c r="E76" s="135"/>
      <c r="F76" s="135"/>
      <c r="G76" s="135"/>
      <c r="H76" s="135"/>
      <c r="I76" s="135"/>
      <c r="J76" s="135"/>
      <c r="K76" s="135"/>
      <c r="L76" s="135"/>
      <c r="M76" s="135"/>
      <c r="N76" s="135"/>
      <c r="O76" s="135"/>
      <c r="P76" s="135"/>
      <c r="Q76" s="135"/>
      <c r="R76" s="135"/>
      <c r="S76" s="135"/>
    </row>
  </sheetData>
  <mergeCells count="10">
    <mergeCell ref="A75:S75"/>
    <mergeCell ref="A73:P73"/>
    <mergeCell ref="A1:S1"/>
    <mergeCell ref="A4:A6"/>
    <mergeCell ref="B4:P4"/>
    <mergeCell ref="Q4:S5"/>
    <mergeCell ref="B5:G5"/>
    <mergeCell ref="H5:M5"/>
    <mergeCell ref="N5:P5"/>
    <mergeCell ref="A2:S2"/>
  </mergeCells>
  <printOptions horizontalCentered="1" verticalCentered="1"/>
  <pageMargins left="0" right="0" top="0" bottom="0" header="0" footer="0"/>
  <pageSetup paperSize="9" scale="67" orientation="portrait" r:id="rId1"/>
  <ignoredErrors>
    <ignoredError sqref="D6:M6" numberStoredAsText="1"/>
  </ignoredErrors>
</worksheet>
</file>

<file path=xl/worksheets/sheet6.xml><?xml version="1.0" encoding="utf-8"?>
<worksheet xmlns="http://schemas.openxmlformats.org/spreadsheetml/2006/main" xmlns:r="http://schemas.openxmlformats.org/officeDocument/2006/relationships">
  <dimension ref="A1:SZT761"/>
  <sheetViews>
    <sheetView showGridLines="0" zoomScale="90" zoomScaleNormal="90" workbookViewId="0">
      <pane xSplit="3" ySplit="6" topLeftCell="D674" activePane="bottomRight" state="frozen"/>
      <selection activeCell="A30" sqref="A30:I33"/>
      <selection pane="topRight" activeCell="A30" sqref="A30:I33"/>
      <selection pane="bottomLeft" activeCell="A30" sqref="A30:I33"/>
      <selection pane="bottomRight" activeCell="A266" sqref="A266:C266"/>
    </sheetView>
  </sheetViews>
  <sheetFormatPr defaultColWidth="9.140625" defaultRowHeight="12.75" outlineLevelRow="1"/>
  <cols>
    <col min="1" max="1" width="19" style="503" customWidth="1"/>
    <col min="2" max="2" width="9.42578125" style="503" customWidth="1"/>
    <col min="3" max="3" width="17.42578125" style="503" customWidth="1"/>
    <col min="4" max="7" width="6.7109375" style="503" customWidth="1"/>
    <col min="8" max="8" width="9" style="503" customWidth="1"/>
    <col min="9" max="10" width="6.7109375" style="503" customWidth="1"/>
    <col min="11" max="11" width="6.85546875" style="503" customWidth="1"/>
    <col min="12" max="12" width="6.7109375" style="503" customWidth="1"/>
    <col min="13" max="13" width="7.85546875" style="503" customWidth="1"/>
    <col min="14" max="23" width="6.7109375" style="503" customWidth="1"/>
    <col min="24" max="26" width="11.42578125" style="503" customWidth="1"/>
    <col min="27" max="16384" width="9.140625" style="503"/>
  </cols>
  <sheetData>
    <row r="1" spans="1:26" ht="15.75" customHeight="1">
      <c r="A1" s="758" t="s">
        <v>3192</v>
      </c>
      <c r="B1" s="758"/>
      <c r="C1" s="758"/>
      <c r="D1" s="758"/>
      <c r="E1" s="758"/>
      <c r="F1" s="758"/>
      <c r="G1" s="758"/>
      <c r="H1" s="758"/>
      <c r="I1" s="758"/>
      <c r="J1" s="758"/>
      <c r="K1" s="758"/>
      <c r="L1" s="758"/>
      <c r="M1" s="758"/>
      <c r="N1" s="758"/>
      <c r="O1" s="758"/>
      <c r="P1" s="758"/>
      <c r="Q1" s="758"/>
      <c r="R1" s="758"/>
      <c r="S1" s="758"/>
      <c r="T1" s="758"/>
      <c r="U1" s="758"/>
      <c r="V1" s="758"/>
      <c r="W1" s="758"/>
      <c r="X1" s="758"/>
      <c r="Y1" s="758"/>
      <c r="Z1" s="758"/>
    </row>
    <row r="2" spans="1:26" ht="18.75" customHeight="1">
      <c r="A2" s="759" t="s">
        <v>3037</v>
      </c>
      <c r="B2" s="759"/>
      <c r="C2" s="759"/>
      <c r="D2" s="759"/>
      <c r="E2" s="759"/>
      <c r="F2" s="759"/>
      <c r="G2" s="759"/>
      <c r="H2" s="759"/>
      <c r="I2" s="759"/>
      <c r="J2" s="759"/>
      <c r="K2" s="759"/>
      <c r="L2" s="759"/>
      <c r="M2" s="759"/>
      <c r="N2" s="759"/>
      <c r="O2" s="759"/>
      <c r="P2" s="759"/>
      <c r="Q2" s="759"/>
      <c r="R2" s="759"/>
      <c r="S2" s="759"/>
      <c r="T2" s="759"/>
      <c r="U2" s="759"/>
      <c r="V2" s="759"/>
      <c r="W2" s="759"/>
      <c r="X2" s="759"/>
      <c r="Y2" s="759"/>
      <c r="Z2" s="759"/>
    </row>
    <row r="3" spans="1:26" ht="18.7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t="s">
        <v>2949</v>
      </c>
    </row>
    <row r="4" spans="1:26" ht="30" customHeight="1">
      <c r="A4" s="736" t="s">
        <v>2900</v>
      </c>
      <c r="B4" s="736"/>
      <c r="C4" s="736"/>
      <c r="D4" s="734" t="s">
        <v>3143</v>
      </c>
      <c r="E4" s="734"/>
      <c r="F4" s="734"/>
      <c r="G4" s="734"/>
      <c r="H4" s="734"/>
      <c r="I4" s="734"/>
      <c r="J4" s="734"/>
      <c r="K4" s="734"/>
      <c r="L4" s="734"/>
      <c r="M4" s="734"/>
      <c r="N4" s="734" t="s">
        <v>3144</v>
      </c>
      <c r="O4" s="734"/>
      <c r="P4" s="734"/>
      <c r="Q4" s="734"/>
      <c r="R4" s="734"/>
      <c r="S4" s="734"/>
      <c r="T4" s="734"/>
      <c r="U4" s="734"/>
      <c r="V4" s="734"/>
      <c r="W4" s="734"/>
      <c r="X4" s="739" t="s">
        <v>3145</v>
      </c>
      <c r="Y4" s="740"/>
      <c r="Z4" s="740"/>
    </row>
    <row r="5" spans="1:26" ht="30" customHeight="1">
      <c r="A5" s="737"/>
      <c r="B5" s="737"/>
      <c r="C5" s="737"/>
      <c r="D5" s="734" t="s">
        <v>1008</v>
      </c>
      <c r="E5" s="734"/>
      <c r="F5" s="734"/>
      <c r="G5" s="734"/>
      <c r="H5" s="734"/>
      <c r="I5" s="734" t="s">
        <v>1009</v>
      </c>
      <c r="J5" s="734"/>
      <c r="K5" s="734"/>
      <c r="L5" s="734"/>
      <c r="M5" s="734"/>
      <c r="N5" s="734" t="s">
        <v>1008</v>
      </c>
      <c r="O5" s="734"/>
      <c r="P5" s="734"/>
      <c r="Q5" s="734"/>
      <c r="R5" s="734"/>
      <c r="S5" s="734" t="s">
        <v>1009</v>
      </c>
      <c r="T5" s="734"/>
      <c r="U5" s="734"/>
      <c r="V5" s="734"/>
      <c r="W5" s="734"/>
      <c r="X5" s="741"/>
      <c r="Y5" s="742"/>
      <c r="Z5" s="742"/>
    </row>
    <row r="6" spans="1:26" ht="30" customHeight="1">
      <c r="A6" s="738"/>
      <c r="B6" s="738"/>
      <c r="C6" s="738"/>
      <c r="D6" s="502" t="s">
        <v>2895</v>
      </c>
      <c r="E6" s="502" t="s">
        <v>2896</v>
      </c>
      <c r="F6" s="502" t="s">
        <v>2897</v>
      </c>
      <c r="G6" s="502" t="s">
        <v>2898</v>
      </c>
      <c r="H6" s="502" t="s">
        <v>2994</v>
      </c>
      <c r="I6" s="502" t="s">
        <v>2895</v>
      </c>
      <c r="J6" s="502" t="s">
        <v>2896</v>
      </c>
      <c r="K6" s="502" t="s">
        <v>2897</v>
      </c>
      <c r="L6" s="502" t="s">
        <v>2898</v>
      </c>
      <c r="M6" s="502" t="s">
        <v>2994</v>
      </c>
      <c r="N6" s="502" t="s">
        <v>2895</v>
      </c>
      <c r="O6" s="502" t="s">
        <v>2896</v>
      </c>
      <c r="P6" s="502" t="s">
        <v>2897</v>
      </c>
      <c r="Q6" s="502" t="s">
        <v>2898</v>
      </c>
      <c r="R6" s="502" t="s">
        <v>2994</v>
      </c>
      <c r="S6" s="502" t="s">
        <v>2895</v>
      </c>
      <c r="T6" s="502" t="s">
        <v>2896</v>
      </c>
      <c r="U6" s="502" t="s">
        <v>2897</v>
      </c>
      <c r="V6" s="502" t="s">
        <v>2898</v>
      </c>
      <c r="W6" s="502" t="s">
        <v>2994</v>
      </c>
      <c r="X6" s="504" t="s">
        <v>1008</v>
      </c>
      <c r="Y6" s="504" t="s">
        <v>1009</v>
      </c>
      <c r="Z6" s="505" t="s">
        <v>1010</v>
      </c>
    </row>
    <row r="7" spans="1:26" ht="12.95" customHeight="1">
      <c r="A7" s="743" t="s">
        <v>1</v>
      </c>
      <c r="B7" s="743"/>
      <c r="C7" s="743"/>
      <c r="D7" s="506">
        <f t="shared" ref="D7:Z7" si="0">SUM(D8:D38)</f>
        <v>32</v>
      </c>
      <c r="E7" s="506">
        <f t="shared" si="0"/>
        <v>72</v>
      </c>
      <c r="F7" s="506">
        <f t="shared" si="0"/>
        <v>171</v>
      </c>
      <c r="G7" s="506">
        <f t="shared" si="0"/>
        <v>108</v>
      </c>
      <c r="H7" s="506">
        <f t="shared" si="0"/>
        <v>13608</v>
      </c>
      <c r="I7" s="506">
        <f t="shared" si="0"/>
        <v>18</v>
      </c>
      <c r="J7" s="506">
        <f t="shared" si="0"/>
        <v>14</v>
      </c>
      <c r="K7" s="506">
        <f t="shared" si="0"/>
        <v>63</v>
      </c>
      <c r="L7" s="506">
        <f t="shared" si="0"/>
        <v>24</v>
      </c>
      <c r="M7" s="506">
        <f t="shared" si="0"/>
        <v>2089</v>
      </c>
      <c r="N7" s="506">
        <f t="shared" si="0"/>
        <v>0</v>
      </c>
      <c r="O7" s="506">
        <f t="shared" si="0"/>
        <v>0</v>
      </c>
      <c r="P7" s="506">
        <f t="shared" si="0"/>
        <v>0</v>
      </c>
      <c r="Q7" s="506">
        <f t="shared" si="0"/>
        <v>0</v>
      </c>
      <c r="R7" s="506">
        <f t="shared" si="0"/>
        <v>714</v>
      </c>
      <c r="S7" s="506">
        <f t="shared" si="0"/>
        <v>0</v>
      </c>
      <c r="T7" s="506">
        <f t="shared" si="0"/>
        <v>0</v>
      </c>
      <c r="U7" s="506">
        <f t="shared" si="0"/>
        <v>0</v>
      </c>
      <c r="V7" s="506">
        <f t="shared" si="0"/>
        <v>0</v>
      </c>
      <c r="W7" s="506">
        <f t="shared" si="0"/>
        <v>104</v>
      </c>
      <c r="X7" s="506">
        <f t="shared" si="0"/>
        <v>14705</v>
      </c>
      <c r="Y7" s="506">
        <f t="shared" si="0"/>
        <v>2312</v>
      </c>
      <c r="Z7" s="507">
        <f t="shared" si="0"/>
        <v>17017</v>
      </c>
    </row>
    <row r="8" spans="1:26" ht="51" hidden="1" outlineLevel="1">
      <c r="A8" s="747" t="s">
        <v>1</v>
      </c>
      <c r="B8" s="747" t="s">
        <v>2</v>
      </c>
      <c r="C8" s="508" t="s">
        <v>3</v>
      </c>
      <c r="D8" s="509">
        <v>0</v>
      </c>
      <c r="E8" s="509">
        <v>0</v>
      </c>
      <c r="F8" s="509">
        <v>0</v>
      </c>
      <c r="G8" s="509">
        <v>0</v>
      </c>
      <c r="H8" s="510">
        <v>179</v>
      </c>
      <c r="I8" s="510">
        <v>0</v>
      </c>
      <c r="J8" s="509">
        <v>0</v>
      </c>
      <c r="K8" s="510">
        <v>0</v>
      </c>
      <c r="L8" s="509">
        <v>0</v>
      </c>
      <c r="M8" s="510">
        <v>0</v>
      </c>
      <c r="N8" s="509">
        <v>0</v>
      </c>
      <c r="O8" s="509">
        <v>0</v>
      </c>
      <c r="P8" s="509">
        <v>0</v>
      </c>
      <c r="Q8" s="509">
        <v>0</v>
      </c>
      <c r="R8" s="510">
        <v>3</v>
      </c>
      <c r="S8" s="510">
        <v>0</v>
      </c>
      <c r="T8" s="509">
        <v>0</v>
      </c>
      <c r="U8" s="510">
        <v>0</v>
      </c>
      <c r="V8" s="509">
        <v>0</v>
      </c>
      <c r="W8" s="510">
        <v>0</v>
      </c>
      <c r="X8" s="510">
        <f t="shared" ref="X8:X38" si="1">D8+E8+F8+G8+H8+N8+O8+P8+Q8+R8</f>
        <v>182</v>
      </c>
      <c r="Y8" s="510">
        <f t="shared" ref="Y8:Y38" si="2">I8+J8+K8+L8+M8+S8+T8+U8+V8+W8</f>
        <v>0</v>
      </c>
      <c r="Z8" s="511">
        <f>+Y8+X8</f>
        <v>182</v>
      </c>
    </row>
    <row r="9" spans="1:26" ht="25.5" hidden="1" outlineLevel="1">
      <c r="A9" s="747"/>
      <c r="B9" s="747"/>
      <c r="C9" s="508" t="s">
        <v>4</v>
      </c>
      <c r="D9" s="509">
        <v>0</v>
      </c>
      <c r="E9" s="509">
        <v>0</v>
      </c>
      <c r="F9" s="509">
        <v>0</v>
      </c>
      <c r="G9" s="509">
        <v>0</v>
      </c>
      <c r="H9" s="509">
        <v>0</v>
      </c>
      <c r="I9" s="509">
        <v>0</v>
      </c>
      <c r="J9" s="509">
        <v>0</v>
      </c>
      <c r="K9" s="509">
        <v>0</v>
      </c>
      <c r="L9" s="509">
        <v>0</v>
      </c>
      <c r="M9" s="509">
        <v>0</v>
      </c>
      <c r="N9" s="509">
        <v>0</v>
      </c>
      <c r="O9" s="509">
        <v>0</v>
      </c>
      <c r="P9" s="509">
        <v>0</v>
      </c>
      <c r="Q9" s="509">
        <v>0</v>
      </c>
      <c r="R9" s="509">
        <v>0</v>
      </c>
      <c r="S9" s="509">
        <v>0</v>
      </c>
      <c r="T9" s="509">
        <v>0</v>
      </c>
      <c r="U9" s="509">
        <v>0</v>
      </c>
      <c r="V9" s="509">
        <v>0</v>
      </c>
      <c r="W9" s="509">
        <v>0</v>
      </c>
      <c r="X9" s="510">
        <f t="shared" si="1"/>
        <v>0</v>
      </c>
      <c r="Y9" s="510">
        <f t="shared" si="2"/>
        <v>0</v>
      </c>
      <c r="Z9" s="511">
        <f t="shared" ref="Z9:Z80" si="3">+Y9+X9</f>
        <v>0</v>
      </c>
    </row>
    <row r="10" spans="1:26" ht="51" hidden="1" outlineLevel="1">
      <c r="A10" s="747"/>
      <c r="B10" s="747"/>
      <c r="C10" s="508" t="s">
        <v>5</v>
      </c>
      <c r="D10" s="510">
        <v>0</v>
      </c>
      <c r="E10" s="509">
        <v>0</v>
      </c>
      <c r="F10" s="509">
        <v>6</v>
      </c>
      <c r="G10" s="510">
        <v>4</v>
      </c>
      <c r="H10" s="510">
        <v>374</v>
      </c>
      <c r="I10" s="510">
        <v>1</v>
      </c>
      <c r="J10" s="509">
        <v>0</v>
      </c>
      <c r="K10" s="510">
        <v>0</v>
      </c>
      <c r="L10" s="510">
        <v>0</v>
      </c>
      <c r="M10" s="510">
        <v>74</v>
      </c>
      <c r="N10" s="510">
        <v>0</v>
      </c>
      <c r="O10" s="509">
        <v>0</v>
      </c>
      <c r="P10" s="509">
        <v>0</v>
      </c>
      <c r="Q10" s="510">
        <v>0</v>
      </c>
      <c r="R10" s="510">
        <v>58</v>
      </c>
      <c r="S10" s="510">
        <v>0</v>
      </c>
      <c r="T10" s="509">
        <v>0</v>
      </c>
      <c r="U10" s="510">
        <v>0</v>
      </c>
      <c r="V10" s="510">
        <v>0</v>
      </c>
      <c r="W10" s="510">
        <v>0</v>
      </c>
      <c r="X10" s="510">
        <f t="shared" si="1"/>
        <v>442</v>
      </c>
      <c r="Y10" s="510">
        <f t="shared" si="2"/>
        <v>75</v>
      </c>
      <c r="Z10" s="511">
        <f t="shared" si="3"/>
        <v>517</v>
      </c>
    </row>
    <row r="11" spans="1:26" ht="25.5" hidden="1" outlineLevel="1">
      <c r="A11" s="747"/>
      <c r="B11" s="747"/>
      <c r="C11" s="508" t="s">
        <v>6</v>
      </c>
      <c r="D11" s="509">
        <v>0</v>
      </c>
      <c r="E11" s="509">
        <v>0</v>
      </c>
      <c r="F11" s="509">
        <v>0</v>
      </c>
      <c r="G11" s="509">
        <v>0</v>
      </c>
      <c r="H11" s="509">
        <v>0</v>
      </c>
      <c r="I11" s="509">
        <v>0</v>
      </c>
      <c r="J11" s="509">
        <v>0</v>
      </c>
      <c r="K11" s="509">
        <v>0</v>
      </c>
      <c r="L11" s="509">
        <v>0</v>
      </c>
      <c r="M11" s="509">
        <v>0</v>
      </c>
      <c r="N11" s="509">
        <v>0</v>
      </c>
      <c r="O11" s="509">
        <v>0</v>
      </c>
      <c r="P11" s="509">
        <v>0</v>
      </c>
      <c r="Q11" s="509">
        <v>0</v>
      </c>
      <c r="R11" s="509">
        <v>0</v>
      </c>
      <c r="S11" s="509">
        <v>0</v>
      </c>
      <c r="T11" s="509">
        <v>0</v>
      </c>
      <c r="U11" s="509">
        <v>0</v>
      </c>
      <c r="V11" s="509">
        <v>0</v>
      </c>
      <c r="W11" s="509">
        <v>0</v>
      </c>
      <c r="X11" s="510">
        <f t="shared" si="1"/>
        <v>0</v>
      </c>
      <c r="Y11" s="510">
        <f t="shared" si="2"/>
        <v>0</v>
      </c>
      <c r="Z11" s="511">
        <f t="shared" si="3"/>
        <v>0</v>
      </c>
    </row>
    <row r="12" spans="1:26" hidden="1" outlineLevel="1">
      <c r="A12" s="747"/>
      <c r="B12" s="747"/>
      <c r="C12" s="508" t="s">
        <v>7</v>
      </c>
      <c r="D12" s="509">
        <v>0</v>
      </c>
      <c r="E12" s="509">
        <v>0</v>
      </c>
      <c r="F12" s="509">
        <v>0</v>
      </c>
      <c r="G12" s="509">
        <v>0</v>
      </c>
      <c r="H12" s="509">
        <v>0</v>
      </c>
      <c r="I12" s="509">
        <v>0</v>
      </c>
      <c r="J12" s="509">
        <v>0</v>
      </c>
      <c r="K12" s="509">
        <v>0</v>
      </c>
      <c r="L12" s="509">
        <v>0</v>
      </c>
      <c r="M12" s="509">
        <v>0</v>
      </c>
      <c r="N12" s="509">
        <v>0</v>
      </c>
      <c r="O12" s="509">
        <v>0</v>
      </c>
      <c r="P12" s="509">
        <v>0</v>
      </c>
      <c r="Q12" s="509">
        <v>0</v>
      </c>
      <c r="R12" s="509">
        <v>0</v>
      </c>
      <c r="S12" s="509">
        <v>0</v>
      </c>
      <c r="T12" s="509">
        <v>0</v>
      </c>
      <c r="U12" s="509">
        <v>0</v>
      </c>
      <c r="V12" s="509">
        <v>0</v>
      </c>
      <c r="W12" s="509">
        <v>0</v>
      </c>
      <c r="X12" s="510">
        <f t="shared" si="1"/>
        <v>0</v>
      </c>
      <c r="Y12" s="510">
        <f t="shared" si="2"/>
        <v>0</v>
      </c>
      <c r="Z12" s="511">
        <f t="shared" si="3"/>
        <v>0</v>
      </c>
    </row>
    <row r="13" spans="1:26" ht="25.5" hidden="1" outlineLevel="1">
      <c r="A13" s="747"/>
      <c r="B13" s="747"/>
      <c r="C13" s="508" t="s">
        <v>8</v>
      </c>
      <c r="D13" s="509">
        <v>0</v>
      </c>
      <c r="E13" s="509">
        <v>0</v>
      </c>
      <c r="F13" s="509">
        <v>0</v>
      </c>
      <c r="G13" s="509">
        <v>0</v>
      </c>
      <c r="H13" s="509">
        <v>0</v>
      </c>
      <c r="I13" s="509">
        <v>0</v>
      </c>
      <c r="J13" s="509">
        <v>0</v>
      </c>
      <c r="K13" s="509">
        <v>0</v>
      </c>
      <c r="L13" s="509">
        <v>0</v>
      </c>
      <c r="M13" s="509">
        <v>0</v>
      </c>
      <c r="N13" s="509">
        <v>0</v>
      </c>
      <c r="O13" s="509">
        <v>0</v>
      </c>
      <c r="P13" s="509">
        <v>0</v>
      </c>
      <c r="Q13" s="509">
        <v>0</v>
      </c>
      <c r="R13" s="509">
        <v>0</v>
      </c>
      <c r="S13" s="509">
        <v>0</v>
      </c>
      <c r="T13" s="509">
        <v>0</v>
      </c>
      <c r="U13" s="509">
        <v>0</v>
      </c>
      <c r="V13" s="509">
        <v>0</v>
      </c>
      <c r="W13" s="509">
        <v>0</v>
      </c>
      <c r="X13" s="510">
        <f t="shared" si="1"/>
        <v>0</v>
      </c>
      <c r="Y13" s="510">
        <f t="shared" si="2"/>
        <v>0</v>
      </c>
      <c r="Z13" s="511">
        <f t="shared" si="3"/>
        <v>0</v>
      </c>
    </row>
    <row r="14" spans="1:26" ht="63.75" hidden="1" outlineLevel="1">
      <c r="A14" s="747"/>
      <c r="B14" s="747"/>
      <c r="C14" s="508" t="s">
        <v>9</v>
      </c>
      <c r="D14" s="509">
        <v>0</v>
      </c>
      <c r="E14" s="509">
        <v>0</v>
      </c>
      <c r="F14" s="509">
        <v>6</v>
      </c>
      <c r="G14" s="509">
        <v>0</v>
      </c>
      <c r="H14" s="510">
        <v>79</v>
      </c>
      <c r="I14" s="510">
        <v>0</v>
      </c>
      <c r="J14" s="509">
        <v>0</v>
      </c>
      <c r="K14" s="509">
        <v>0</v>
      </c>
      <c r="L14" s="509">
        <v>0</v>
      </c>
      <c r="M14" s="510">
        <v>116</v>
      </c>
      <c r="N14" s="509">
        <v>0</v>
      </c>
      <c r="O14" s="509">
        <v>0</v>
      </c>
      <c r="P14" s="509">
        <v>0</v>
      </c>
      <c r="Q14" s="509">
        <v>0</v>
      </c>
      <c r="R14" s="510">
        <v>3</v>
      </c>
      <c r="S14" s="510">
        <v>0</v>
      </c>
      <c r="T14" s="509">
        <v>0</v>
      </c>
      <c r="U14" s="509">
        <v>0</v>
      </c>
      <c r="V14" s="509">
        <v>0</v>
      </c>
      <c r="W14" s="510">
        <v>0</v>
      </c>
      <c r="X14" s="510">
        <f t="shared" si="1"/>
        <v>88</v>
      </c>
      <c r="Y14" s="510">
        <f t="shared" si="2"/>
        <v>116</v>
      </c>
      <c r="Z14" s="511">
        <f t="shared" si="3"/>
        <v>204</v>
      </c>
    </row>
    <row r="15" spans="1:26" hidden="1" outlineLevel="1">
      <c r="A15" s="747"/>
      <c r="B15" s="747" t="s">
        <v>10</v>
      </c>
      <c r="C15" s="508" t="s">
        <v>11</v>
      </c>
      <c r="D15" s="509">
        <v>0</v>
      </c>
      <c r="E15" s="509">
        <v>0</v>
      </c>
      <c r="F15" s="509">
        <v>0</v>
      </c>
      <c r="G15" s="509">
        <v>0</v>
      </c>
      <c r="H15" s="510">
        <v>90</v>
      </c>
      <c r="I15" s="509">
        <v>0</v>
      </c>
      <c r="J15" s="509">
        <v>0</v>
      </c>
      <c r="K15" s="509">
        <v>0</v>
      </c>
      <c r="L15" s="509">
        <v>0</v>
      </c>
      <c r="M15" s="510">
        <v>0</v>
      </c>
      <c r="N15" s="509">
        <v>0</v>
      </c>
      <c r="O15" s="509">
        <v>0</v>
      </c>
      <c r="P15" s="509">
        <v>0</v>
      </c>
      <c r="Q15" s="509">
        <v>0</v>
      </c>
      <c r="R15" s="510">
        <v>4</v>
      </c>
      <c r="S15" s="509">
        <v>0</v>
      </c>
      <c r="T15" s="509">
        <v>0</v>
      </c>
      <c r="U15" s="509">
        <v>0</v>
      </c>
      <c r="V15" s="509">
        <v>0</v>
      </c>
      <c r="W15" s="510">
        <v>0</v>
      </c>
      <c r="X15" s="510">
        <f t="shared" si="1"/>
        <v>94</v>
      </c>
      <c r="Y15" s="510">
        <f t="shared" si="2"/>
        <v>0</v>
      </c>
      <c r="Z15" s="511">
        <f t="shared" si="3"/>
        <v>94</v>
      </c>
    </row>
    <row r="16" spans="1:26" ht="51" hidden="1" outlineLevel="1">
      <c r="A16" s="747"/>
      <c r="B16" s="747"/>
      <c r="C16" s="508" t="s">
        <v>12</v>
      </c>
      <c r="D16" s="509">
        <v>0</v>
      </c>
      <c r="E16" s="509">
        <v>0</v>
      </c>
      <c r="F16" s="509">
        <v>0</v>
      </c>
      <c r="G16" s="509">
        <v>0</v>
      </c>
      <c r="H16" s="509">
        <v>0</v>
      </c>
      <c r="I16" s="509">
        <v>0</v>
      </c>
      <c r="J16" s="509">
        <v>0</v>
      </c>
      <c r="K16" s="509">
        <v>0</v>
      </c>
      <c r="L16" s="509">
        <v>0</v>
      </c>
      <c r="M16" s="509">
        <v>0</v>
      </c>
      <c r="N16" s="509">
        <v>0</v>
      </c>
      <c r="O16" s="509">
        <v>0</v>
      </c>
      <c r="P16" s="509">
        <v>0</v>
      </c>
      <c r="Q16" s="509">
        <v>0</v>
      </c>
      <c r="R16" s="509">
        <v>0</v>
      </c>
      <c r="S16" s="509">
        <v>0</v>
      </c>
      <c r="T16" s="509">
        <v>0</v>
      </c>
      <c r="U16" s="509">
        <v>0</v>
      </c>
      <c r="V16" s="509">
        <v>0</v>
      </c>
      <c r="W16" s="509">
        <v>0</v>
      </c>
      <c r="X16" s="510">
        <f t="shared" si="1"/>
        <v>0</v>
      </c>
      <c r="Y16" s="510">
        <f t="shared" si="2"/>
        <v>0</v>
      </c>
      <c r="Z16" s="511">
        <f t="shared" si="3"/>
        <v>0</v>
      </c>
    </row>
    <row r="17" spans="1:26" ht="25.5" hidden="1" outlineLevel="1">
      <c r="A17" s="747"/>
      <c r="B17" s="747"/>
      <c r="C17" s="508" t="s">
        <v>13</v>
      </c>
      <c r="D17" s="509">
        <v>0</v>
      </c>
      <c r="E17" s="509">
        <v>0</v>
      </c>
      <c r="F17" s="509">
        <v>0</v>
      </c>
      <c r="G17" s="509">
        <v>0</v>
      </c>
      <c r="H17" s="510">
        <v>10</v>
      </c>
      <c r="I17" s="509">
        <v>0</v>
      </c>
      <c r="J17" s="509">
        <v>0</v>
      </c>
      <c r="K17" s="509">
        <v>0</v>
      </c>
      <c r="L17" s="509">
        <v>0</v>
      </c>
      <c r="M17" s="509">
        <v>0</v>
      </c>
      <c r="N17" s="509">
        <v>0</v>
      </c>
      <c r="O17" s="509">
        <v>0</v>
      </c>
      <c r="P17" s="509">
        <v>0</v>
      </c>
      <c r="Q17" s="509">
        <v>0</v>
      </c>
      <c r="R17" s="510">
        <v>5</v>
      </c>
      <c r="S17" s="509">
        <v>0</v>
      </c>
      <c r="T17" s="509">
        <v>0</v>
      </c>
      <c r="U17" s="509">
        <v>0</v>
      </c>
      <c r="V17" s="509">
        <v>0</v>
      </c>
      <c r="W17" s="509">
        <v>0</v>
      </c>
      <c r="X17" s="510">
        <f t="shared" si="1"/>
        <v>15</v>
      </c>
      <c r="Y17" s="510">
        <f t="shared" si="2"/>
        <v>0</v>
      </c>
      <c r="Z17" s="511">
        <f t="shared" si="3"/>
        <v>15</v>
      </c>
    </row>
    <row r="18" spans="1:26" ht="51" hidden="1" outlineLevel="1">
      <c r="A18" s="747"/>
      <c r="B18" s="747"/>
      <c r="C18" s="508" t="s">
        <v>14</v>
      </c>
      <c r="D18" s="509">
        <v>0</v>
      </c>
      <c r="E18" s="509">
        <v>0</v>
      </c>
      <c r="F18" s="509">
        <v>0</v>
      </c>
      <c r="G18" s="509">
        <v>0</v>
      </c>
      <c r="H18" s="510">
        <v>0</v>
      </c>
      <c r="I18" s="509">
        <v>0</v>
      </c>
      <c r="J18" s="509">
        <v>0</v>
      </c>
      <c r="K18" s="509">
        <v>0</v>
      </c>
      <c r="L18" s="509">
        <v>0</v>
      </c>
      <c r="M18" s="509">
        <v>20</v>
      </c>
      <c r="N18" s="509">
        <v>0</v>
      </c>
      <c r="O18" s="509">
        <v>0</v>
      </c>
      <c r="P18" s="509">
        <v>0</v>
      </c>
      <c r="Q18" s="509">
        <v>0</v>
      </c>
      <c r="R18" s="510">
        <v>0</v>
      </c>
      <c r="S18" s="509">
        <v>0</v>
      </c>
      <c r="T18" s="509">
        <v>0</v>
      </c>
      <c r="U18" s="509">
        <v>0</v>
      </c>
      <c r="V18" s="509">
        <v>0</v>
      </c>
      <c r="W18" s="509">
        <v>0</v>
      </c>
      <c r="X18" s="510">
        <f t="shared" si="1"/>
        <v>0</v>
      </c>
      <c r="Y18" s="510">
        <f t="shared" si="2"/>
        <v>20</v>
      </c>
      <c r="Z18" s="511">
        <f t="shared" si="3"/>
        <v>20</v>
      </c>
    </row>
    <row r="19" spans="1:26" ht="51" hidden="1" outlineLevel="1">
      <c r="A19" s="747"/>
      <c r="B19" s="747"/>
      <c r="C19" s="508" t="s">
        <v>15</v>
      </c>
      <c r="D19" s="509">
        <v>1</v>
      </c>
      <c r="E19" s="509">
        <v>0</v>
      </c>
      <c r="F19" s="509">
        <v>0</v>
      </c>
      <c r="G19" s="509">
        <v>0</v>
      </c>
      <c r="H19" s="509">
        <v>49</v>
      </c>
      <c r="I19" s="509">
        <v>1</v>
      </c>
      <c r="J19" s="509">
        <v>0</v>
      </c>
      <c r="K19" s="509">
        <v>3</v>
      </c>
      <c r="L19" s="509">
        <v>0</v>
      </c>
      <c r="M19" s="509">
        <v>0</v>
      </c>
      <c r="N19" s="509">
        <v>0</v>
      </c>
      <c r="O19" s="509">
        <v>0</v>
      </c>
      <c r="P19" s="509">
        <v>0</v>
      </c>
      <c r="Q19" s="509">
        <v>0</v>
      </c>
      <c r="R19" s="509">
        <v>0</v>
      </c>
      <c r="S19" s="509">
        <v>0</v>
      </c>
      <c r="T19" s="509">
        <v>0</v>
      </c>
      <c r="U19" s="509">
        <v>0</v>
      </c>
      <c r="V19" s="509">
        <v>0</v>
      </c>
      <c r="W19" s="509">
        <v>0</v>
      </c>
      <c r="X19" s="510">
        <f t="shared" si="1"/>
        <v>50</v>
      </c>
      <c r="Y19" s="510">
        <f t="shared" si="2"/>
        <v>4</v>
      </c>
      <c r="Z19" s="511">
        <f t="shared" si="3"/>
        <v>54</v>
      </c>
    </row>
    <row r="20" spans="1:26" ht="25.5" hidden="1" outlineLevel="1">
      <c r="A20" s="747"/>
      <c r="B20" s="747"/>
      <c r="C20" s="508" t="s">
        <v>16</v>
      </c>
      <c r="D20" s="510">
        <v>0</v>
      </c>
      <c r="E20" s="509">
        <v>0</v>
      </c>
      <c r="F20" s="510">
        <v>0</v>
      </c>
      <c r="G20" s="509">
        <v>0</v>
      </c>
      <c r="H20" s="510">
        <v>0</v>
      </c>
      <c r="I20" s="510">
        <v>0</v>
      </c>
      <c r="J20" s="509">
        <v>0</v>
      </c>
      <c r="K20" s="509">
        <v>0</v>
      </c>
      <c r="L20" s="509">
        <v>0</v>
      </c>
      <c r="M20" s="509">
        <v>9</v>
      </c>
      <c r="N20" s="510">
        <v>0</v>
      </c>
      <c r="O20" s="509">
        <v>0</v>
      </c>
      <c r="P20" s="510">
        <v>0</v>
      </c>
      <c r="Q20" s="509">
        <v>0</v>
      </c>
      <c r="R20" s="510">
        <v>0</v>
      </c>
      <c r="S20" s="510">
        <v>0</v>
      </c>
      <c r="T20" s="509">
        <v>0</v>
      </c>
      <c r="U20" s="509">
        <v>0</v>
      </c>
      <c r="V20" s="509">
        <v>0</v>
      </c>
      <c r="W20" s="509">
        <v>0</v>
      </c>
      <c r="X20" s="510">
        <f t="shared" si="1"/>
        <v>0</v>
      </c>
      <c r="Y20" s="510">
        <f t="shared" si="2"/>
        <v>9</v>
      </c>
      <c r="Z20" s="511">
        <f t="shared" si="3"/>
        <v>9</v>
      </c>
    </row>
    <row r="21" spans="1:26" ht="51" hidden="1" outlineLevel="1">
      <c r="A21" s="747"/>
      <c r="B21" s="747"/>
      <c r="C21" s="508" t="s">
        <v>17</v>
      </c>
      <c r="D21" s="509">
        <v>0</v>
      </c>
      <c r="E21" s="509">
        <v>0</v>
      </c>
      <c r="F21" s="509">
        <v>0</v>
      </c>
      <c r="G21" s="509">
        <v>0</v>
      </c>
      <c r="H21" s="509">
        <v>0</v>
      </c>
      <c r="I21" s="509">
        <v>0</v>
      </c>
      <c r="J21" s="509">
        <v>0</v>
      </c>
      <c r="K21" s="509">
        <v>0</v>
      </c>
      <c r="L21" s="509">
        <v>0</v>
      </c>
      <c r="M21" s="509">
        <v>0</v>
      </c>
      <c r="N21" s="509">
        <v>0</v>
      </c>
      <c r="O21" s="509">
        <v>0</v>
      </c>
      <c r="P21" s="509">
        <v>0</v>
      </c>
      <c r="Q21" s="509">
        <v>0</v>
      </c>
      <c r="R21" s="509">
        <v>0</v>
      </c>
      <c r="S21" s="509">
        <v>0</v>
      </c>
      <c r="T21" s="509">
        <v>0</v>
      </c>
      <c r="U21" s="509">
        <v>0</v>
      </c>
      <c r="V21" s="509">
        <v>0</v>
      </c>
      <c r="W21" s="509">
        <v>0</v>
      </c>
      <c r="X21" s="510">
        <f t="shared" si="1"/>
        <v>0</v>
      </c>
      <c r="Y21" s="510">
        <f t="shared" si="2"/>
        <v>0</v>
      </c>
      <c r="Z21" s="511">
        <f t="shared" si="3"/>
        <v>0</v>
      </c>
    </row>
    <row r="22" spans="1:26" ht="76.5" hidden="1" outlineLevel="1">
      <c r="A22" s="747"/>
      <c r="B22" s="747"/>
      <c r="C22" s="508" t="s">
        <v>18</v>
      </c>
      <c r="D22" s="509">
        <v>0</v>
      </c>
      <c r="E22" s="509">
        <v>0</v>
      </c>
      <c r="F22" s="509">
        <v>0</v>
      </c>
      <c r="G22" s="509">
        <v>0</v>
      </c>
      <c r="H22" s="509">
        <v>0</v>
      </c>
      <c r="I22" s="509">
        <v>0</v>
      </c>
      <c r="J22" s="509">
        <v>0</v>
      </c>
      <c r="K22" s="509">
        <v>0</v>
      </c>
      <c r="L22" s="509">
        <v>0</v>
      </c>
      <c r="M22" s="509">
        <v>0</v>
      </c>
      <c r="N22" s="509">
        <v>0</v>
      </c>
      <c r="O22" s="509">
        <v>0</v>
      </c>
      <c r="P22" s="509">
        <v>0</v>
      </c>
      <c r="Q22" s="509">
        <v>0</v>
      </c>
      <c r="R22" s="509">
        <v>0</v>
      </c>
      <c r="S22" s="509">
        <v>0</v>
      </c>
      <c r="T22" s="509">
        <v>0</v>
      </c>
      <c r="U22" s="509">
        <v>0</v>
      </c>
      <c r="V22" s="509">
        <v>0</v>
      </c>
      <c r="W22" s="509">
        <v>0</v>
      </c>
      <c r="X22" s="510">
        <f t="shared" si="1"/>
        <v>0</v>
      </c>
      <c r="Y22" s="510">
        <f t="shared" si="2"/>
        <v>0</v>
      </c>
      <c r="Z22" s="511">
        <f t="shared" si="3"/>
        <v>0</v>
      </c>
    </row>
    <row r="23" spans="1:26" ht="51" hidden="1" outlineLevel="1">
      <c r="A23" s="747"/>
      <c r="B23" s="747"/>
      <c r="C23" s="508" t="s">
        <v>19</v>
      </c>
      <c r="D23" s="509">
        <v>0</v>
      </c>
      <c r="E23" s="509">
        <v>0</v>
      </c>
      <c r="F23" s="509">
        <v>0</v>
      </c>
      <c r="G23" s="509">
        <v>0</v>
      </c>
      <c r="H23" s="510">
        <v>0</v>
      </c>
      <c r="I23" s="509">
        <v>0</v>
      </c>
      <c r="J23" s="509">
        <v>0</v>
      </c>
      <c r="K23" s="509">
        <v>0</v>
      </c>
      <c r="L23" s="509">
        <v>0</v>
      </c>
      <c r="M23" s="509">
        <v>0</v>
      </c>
      <c r="N23" s="509">
        <v>0</v>
      </c>
      <c r="O23" s="509">
        <v>0</v>
      </c>
      <c r="P23" s="509">
        <v>0</v>
      </c>
      <c r="Q23" s="509">
        <v>0</v>
      </c>
      <c r="R23" s="510">
        <v>0</v>
      </c>
      <c r="S23" s="509">
        <v>0</v>
      </c>
      <c r="T23" s="509">
        <v>0</v>
      </c>
      <c r="U23" s="509">
        <v>0</v>
      </c>
      <c r="V23" s="509">
        <v>0</v>
      </c>
      <c r="W23" s="509">
        <v>0</v>
      </c>
      <c r="X23" s="510">
        <f t="shared" si="1"/>
        <v>0</v>
      </c>
      <c r="Y23" s="510">
        <f t="shared" si="2"/>
        <v>0</v>
      </c>
      <c r="Z23" s="511">
        <f t="shared" si="3"/>
        <v>0</v>
      </c>
    </row>
    <row r="24" spans="1:26" ht="51" hidden="1" outlineLevel="1">
      <c r="A24" s="747"/>
      <c r="B24" s="508" t="s">
        <v>20</v>
      </c>
      <c r="C24" s="508" t="s">
        <v>21</v>
      </c>
      <c r="D24" s="510">
        <v>0</v>
      </c>
      <c r="E24" s="510">
        <v>0</v>
      </c>
      <c r="F24" s="510">
        <v>9</v>
      </c>
      <c r="G24" s="510">
        <v>4</v>
      </c>
      <c r="H24" s="510">
        <v>665</v>
      </c>
      <c r="I24" s="510">
        <v>2</v>
      </c>
      <c r="J24" s="509">
        <v>2</v>
      </c>
      <c r="K24" s="510">
        <v>6</v>
      </c>
      <c r="L24" s="509">
        <v>0</v>
      </c>
      <c r="M24" s="510">
        <v>99</v>
      </c>
      <c r="N24" s="510">
        <v>0</v>
      </c>
      <c r="O24" s="510">
        <v>0</v>
      </c>
      <c r="P24" s="510">
        <v>0</v>
      </c>
      <c r="Q24" s="510">
        <v>0</v>
      </c>
      <c r="R24" s="510">
        <v>49</v>
      </c>
      <c r="S24" s="510">
        <v>0</v>
      </c>
      <c r="T24" s="509">
        <v>0</v>
      </c>
      <c r="U24" s="510">
        <v>0</v>
      </c>
      <c r="V24" s="509">
        <v>0</v>
      </c>
      <c r="W24" s="510">
        <v>7</v>
      </c>
      <c r="X24" s="510">
        <f t="shared" si="1"/>
        <v>727</v>
      </c>
      <c r="Y24" s="510">
        <f t="shared" si="2"/>
        <v>116</v>
      </c>
      <c r="Z24" s="511">
        <f t="shared" si="3"/>
        <v>843</v>
      </c>
    </row>
    <row r="25" spans="1:26" ht="38.25" hidden="1" outlineLevel="1">
      <c r="A25" s="747"/>
      <c r="B25" s="747" t="s">
        <v>22</v>
      </c>
      <c r="C25" s="508" t="s">
        <v>23</v>
      </c>
      <c r="D25" s="510">
        <v>4</v>
      </c>
      <c r="E25" s="510">
        <v>24</v>
      </c>
      <c r="F25" s="510">
        <v>33</v>
      </c>
      <c r="G25" s="510">
        <v>24</v>
      </c>
      <c r="H25" s="510">
        <v>2309</v>
      </c>
      <c r="I25" s="509">
        <v>1</v>
      </c>
      <c r="J25" s="510">
        <v>0</v>
      </c>
      <c r="K25" s="510">
        <v>0</v>
      </c>
      <c r="L25" s="510">
        <v>4</v>
      </c>
      <c r="M25" s="510">
        <v>57</v>
      </c>
      <c r="N25" s="510">
        <v>0</v>
      </c>
      <c r="O25" s="510">
        <v>0</v>
      </c>
      <c r="P25" s="510">
        <v>0</v>
      </c>
      <c r="Q25" s="510">
        <v>0</v>
      </c>
      <c r="R25" s="510">
        <v>138</v>
      </c>
      <c r="S25" s="509">
        <v>0</v>
      </c>
      <c r="T25" s="510">
        <v>0</v>
      </c>
      <c r="U25" s="510">
        <v>0</v>
      </c>
      <c r="V25" s="510">
        <v>0</v>
      </c>
      <c r="W25" s="510">
        <v>0</v>
      </c>
      <c r="X25" s="510">
        <f t="shared" si="1"/>
        <v>2532</v>
      </c>
      <c r="Y25" s="510">
        <f t="shared" si="2"/>
        <v>62</v>
      </c>
      <c r="Z25" s="511">
        <f t="shared" si="3"/>
        <v>2594</v>
      </c>
    </row>
    <row r="26" spans="1:26" ht="25.5" hidden="1" outlineLevel="1">
      <c r="A26" s="747"/>
      <c r="B26" s="747"/>
      <c r="C26" s="508" t="s">
        <v>24</v>
      </c>
      <c r="D26" s="509">
        <v>1</v>
      </c>
      <c r="E26" s="510">
        <v>0</v>
      </c>
      <c r="F26" s="509">
        <v>3</v>
      </c>
      <c r="G26" s="509">
        <v>4</v>
      </c>
      <c r="H26" s="510">
        <v>121</v>
      </c>
      <c r="I26" s="509">
        <v>0</v>
      </c>
      <c r="J26" s="509">
        <v>0</v>
      </c>
      <c r="K26" s="509">
        <v>0</v>
      </c>
      <c r="L26" s="509">
        <v>0</v>
      </c>
      <c r="M26" s="509">
        <v>0</v>
      </c>
      <c r="N26" s="509">
        <v>0</v>
      </c>
      <c r="O26" s="510">
        <v>0</v>
      </c>
      <c r="P26" s="509">
        <v>0</v>
      </c>
      <c r="Q26" s="509">
        <v>0</v>
      </c>
      <c r="R26" s="510">
        <v>24</v>
      </c>
      <c r="S26" s="509">
        <v>0</v>
      </c>
      <c r="T26" s="509">
        <v>0</v>
      </c>
      <c r="U26" s="509">
        <v>0</v>
      </c>
      <c r="V26" s="509">
        <v>0</v>
      </c>
      <c r="W26" s="509">
        <v>0</v>
      </c>
      <c r="X26" s="510">
        <f t="shared" si="1"/>
        <v>153</v>
      </c>
      <c r="Y26" s="510">
        <f t="shared" si="2"/>
        <v>0</v>
      </c>
      <c r="Z26" s="511">
        <f t="shared" si="3"/>
        <v>153</v>
      </c>
    </row>
    <row r="27" spans="1:26" ht="38.25" hidden="1" outlineLevel="1">
      <c r="A27" s="747"/>
      <c r="B27" s="747"/>
      <c r="C27" s="508" t="s">
        <v>25</v>
      </c>
      <c r="D27" s="509">
        <v>0</v>
      </c>
      <c r="E27" s="509">
        <v>4</v>
      </c>
      <c r="F27" s="510">
        <v>0</v>
      </c>
      <c r="G27" s="509">
        <v>0</v>
      </c>
      <c r="H27" s="510">
        <v>366</v>
      </c>
      <c r="I27" s="509">
        <v>0</v>
      </c>
      <c r="J27" s="509">
        <v>0</v>
      </c>
      <c r="K27" s="509">
        <v>0</v>
      </c>
      <c r="L27" s="509">
        <v>0</v>
      </c>
      <c r="M27" s="509">
        <v>0</v>
      </c>
      <c r="N27" s="509">
        <v>0</v>
      </c>
      <c r="O27" s="509">
        <v>0</v>
      </c>
      <c r="P27" s="510">
        <v>0</v>
      </c>
      <c r="Q27" s="509">
        <v>0</v>
      </c>
      <c r="R27" s="510">
        <v>4</v>
      </c>
      <c r="S27" s="509">
        <v>0</v>
      </c>
      <c r="T27" s="509">
        <v>0</v>
      </c>
      <c r="U27" s="509">
        <v>0</v>
      </c>
      <c r="V27" s="509">
        <v>0</v>
      </c>
      <c r="W27" s="509">
        <v>0</v>
      </c>
      <c r="X27" s="510">
        <f t="shared" si="1"/>
        <v>374</v>
      </c>
      <c r="Y27" s="510">
        <f t="shared" si="2"/>
        <v>0</v>
      </c>
      <c r="Z27" s="511">
        <f t="shared" si="3"/>
        <v>374</v>
      </c>
    </row>
    <row r="28" spans="1:26" ht="38.25" hidden="1" outlineLevel="1">
      <c r="A28" s="747"/>
      <c r="B28" s="747"/>
      <c r="C28" s="508" t="s">
        <v>26</v>
      </c>
      <c r="D28" s="509">
        <v>0</v>
      </c>
      <c r="E28" s="509">
        <v>0</v>
      </c>
      <c r="F28" s="509">
        <v>0</v>
      </c>
      <c r="G28" s="509">
        <v>0</v>
      </c>
      <c r="H28" s="509">
        <v>0</v>
      </c>
      <c r="I28" s="509">
        <v>0</v>
      </c>
      <c r="J28" s="509">
        <v>0</v>
      </c>
      <c r="K28" s="509">
        <v>0</v>
      </c>
      <c r="L28" s="509">
        <v>0</v>
      </c>
      <c r="M28" s="509">
        <v>0</v>
      </c>
      <c r="N28" s="509">
        <v>0</v>
      </c>
      <c r="O28" s="509">
        <v>0</v>
      </c>
      <c r="P28" s="509">
        <v>0</v>
      </c>
      <c r="Q28" s="509">
        <v>0</v>
      </c>
      <c r="R28" s="509">
        <v>0</v>
      </c>
      <c r="S28" s="509">
        <v>0</v>
      </c>
      <c r="T28" s="509">
        <v>0</v>
      </c>
      <c r="U28" s="509">
        <v>0</v>
      </c>
      <c r="V28" s="509">
        <v>0</v>
      </c>
      <c r="W28" s="509">
        <v>0</v>
      </c>
      <c r="X28" s="510">
        <f t="shared" si="1"/>
        <v>0</v>
      </c>
      <c r="Y28" s="510">
        <f t="shared" si="2"/>
        <v>0</v>
      </c>
      <c r="Z28" s="511">
        <f t="shared" si="3"/>
        <v>0</v>
      </c>
    </row>
    <row r="29" spans="1:26" ht="25.5" hidden="1" outlineLevel="1">
      <c r="A29" s="747"/>
      <c r="B29" s="747"/>
      <c r="C29" s="508" t="s">
        <v>27</v>
      </c>
      <c r="D29" s="509">
        <v>0</v>
      </c>
      <c r="E29" s="509">
        <v>0</v>
      </c>
      <c r="F29" s="509">
        <v>0</v>
      </c>
      <c r="G29" s="509">
        <v>0</v>
      </c>
      <c r="H29" s="510">
        <v>29</v>
      </c>
      <c r="I29" s="509">
        <v>0</v>
      </c>
      <c r="J29" s="509">
        <v>0</v>
      </c>
      <c r="K29" s="509">
        <v>0</v>
      </c>
      <c r="L29" s="509">
        <v>0</v>
      </c>
      <c r="M29" s="509">
        <v>0</v>
      </c>
      <c r="N29" s="509">
        <v>0</v>
      </c>
      <c r="O29" s="509">
        <v>0</v>
      </c>
      <c r="P29" s="509">
        <v>0</v>
      </c>
      <c r="Q29" s="509">
        <v>0</v>
      </c>
      <c r="R29" s="510">
        <v>0</v>
      </c>
      <c r="S29" s="509">
        <v>0</v>
      </c>
      <c r="T29" s="509">
        <v>0</v>
      </c>
      <c r="U29" s="509">
        <v>0</v>
      </c>
      <c r="V29" s="509">
        <v>0</v>
      </c>
      <c r="W29" s="509">
        <v>0</v>
      </c>
      <c r="X29" s="510">
        <f t="shared" si="1"/>
        <v>29</v>
      </c>
      <c r="Y29" s="510">
        <f t="shared" si="2"/>
        <v>0</v>
      </c>
      <c r="Z29" s="511">
        <f t="shared" si="3"/>
        <v>29</v>
      </c>
    </row>
    <row r="30" spans="1:26" ht="25.5" hidden="1" outlineLevel="1">
      <c r="A30" s="747"/>
      <c r="B30" s="747"/>
      <c r="C30" s="508" t="s">
        <v>28</v>
      </c>
      <c r="D30" s="509">
        <v>0</v>
      </c>
      <c r="E30" s="509">
        <v>0</v>
      </c>
      <c r="F30" s="509">
        <v>0</v>
      </c>
      <c r="G30" s="509">
        <v>0</v>
      </c>
      <c r="H30" s="509">
        <v>0</v>
      </c>
      <c r="I30" s="509">
        <v>0</v>
      </c>
      <c r="J30" s="509">
        <v>0</v>
      </c>
      <c r="K30" s="509">
        <v>0</v>
      </c>
      <c r="L30" s="509">
        <v>0</v>
      </c>
      <c r="M30" s="509">
        <v>0</v>
      </c>
      <c r="N30" s="509">
        <v>0</v>
      </c>
      <c r="O30" s="509">
        <v>0</v>
      </c>
      <c r="P30" s="509">
        <v>0</v>
      </c>
      <c r="Q30" s="509">
        <v>0</v>
      </c>
      <c r="R30" s="509">
        <v>0</v>
      </c>
      <c r="S30" s="509">
        <v>0</v>
      </c>
      <c r="T30" s="509">
        <v>0</v>
      </c>
      <c r="U30" s="509">
        <v>0</v>
      </c>
      <c r="V30" s="509">
        <v>0</v>
      </c>
      <c r="W30" s="509">
        <v>0</v>
      </c>
      <c r="X30" s="510">
        <f t="shared" si="1"/>
        <v>0</v>
      </c>
      <c r="Y30" s="510">
        <f t="shared" si="2"/>
        <v>0</v>
      </c>
      <c r="Z30" s="511">
        <f t="shared" si="3"/>
        <v>0</v>
      </c>
    </row>
    <row r="31" spans="1:26" ht="25.5" hidden="1" outlineLevel="1">
      <c r="A31" s="747"/>
      <c r="B31" s="747"/>
      <c r="C31" s="508" t="s">
        <v>29</v>
      </c>
      <c r="D31" s="510">
        <v>20</v>
      </c>
      <c r="E31" s="510">
        <v>30</v>
      </c>
      <c r="F31" s="510">
        <v>87</v>
      </c>
      <c r="G31" s="510">
        <v>56</v>
      </c>
      <c r="H31" s="510">
        <v>5181</v>
      </c>
      <c r="I31" s="510">
        <v>13</v>
      </c>
      <c r="J31" s="510">
        <v>10</v>
      </c>
      <c r="K31" s="510">
        <v>45</v>
      </c>
      <c r="L31" s="510">
        <v>8</v>
      </c>
      <c r="M31" s="510">
        <v>1015</v>
      </c>
      <c r="N31" s="510">
        <v>0</v>
      </c>
      <c r="O31" s="510">
        <v>0</v>
      </c>
      <c r="P31" s="510">
        <v>0</v>
      </c>
      <c r="Q31" s="510">
        <v>0</v>
      </c>
      <c r="R31" s="510">
        <v>236</v>
      </c>
      <c r="S31" s="510">
        <v>0</v>
      </c>
      <c r="T31" s="510">
        <v>0</v>
      </c>
      <c r="U31" s="510">
        <v>0</v>
      </c>
      <c r="V31" s="510">
        <v>0</v>
      </c>
      <c r="W31" s="510">
        <v>85</v>
      </c>
      <c r="X31" s="510">
        <f t="shared" si="1"/>
        <v>5610</v>
      </c>
      <c r="Y31" s="510">
        <f t="shared" si="2"/>
        <v>1176</v>
      </c>
      <c r="Z31" s="511">
        <f t="shared" si="3"/>
        <v>6786</v>
      </c>
    </row>
    <row r="32" spans="1:26" ht="25.5" hidden="1" outlineLevel="1">
      <c r="A32" s="747"/>
      <c r="B32" s="747"/>
      <c r="C32" s="508" t="s">
        <v>30</v>
      </c>
      <c r="D32" s="509">
        <v>1</v>
      </c>
      <c r="E32" s="509">
        <v>0</v>
      </c>
      <c r="F32" s="510">
        <v>3</v>
      </c>
      <c r="G32" s="510">
        <v>0</v>
      </c>
      <c r="H32" s="510">
        <v>396</v>
      </c>
      <c r="I32" s="509">
        <v>0</v>
      </c>
      <c r="J32" s="509">
        <v>0</v>
      </c>
      <c r="K32" s="509">
        <v>0</v>
      </c>
      <c r="L32" s="509">
        <v>0</v>
      </c>
      <c r="M32" s="509">
        <v>0</v>
      </c>
      <c r="N32" s="509">
        <v>0</v>
      </c>
      <c r="O32" s="509">
        <v>0</v>
      </c>
      <c r="P32" s="510">
        <v>0</v>
      </c>
      <c r="Q32" s="510">
        <v>0</v>
      </c>
      <c r="R32" s="510">
        <v>10</v>
      </c>
      <c r="S32" s="509">
        <v>0</v>
      </c>
      <c r="T32" s="509">
        <v>0</v>
      </c>
      <c r="U32" s="509">
        <v>0</v>
      </c>
      <c r="V32" s="509">
        <v>0</v>
      </c>
      <c r="W32" s="509">
        <v>0</v>
      </c>
      <c r="X32" s="510">
        <f t="shared" si="1"/>
        <v>410</v>
      </c>
      <c r="Y32" s="510">
        <f t="shared" si="2"/>
        <v>0</v>
      </c>
      <c r="Z32" s="511">
        <f t="shared" si="3"/>
        <v>410</v>
      </c>
    </row>
    <row r="33" spans="1:26" ht="25.5" hidden="1" outlineLevel="1">
      <c r="A33" s="747"/>
      <c r="B33" s="508" t="s">
        <v>31</v>
      </c>
      <c r="C33" s="508" t="s">
        <v>32</v>
      </c>
      <c r="D33" s="510">
        <v>0</v>
      </c>
      <c r="E33" s="509">
        <v>0</v>
      </c>
      <c r="F33" s="509">
        <v>6</v>
      </c>
      <c r="G33" s="509">
        <v>0</v>
      </c>
      <c r="H33" s="510">
        <v>210</v>
      </c>
      <c r="I33" s="509">
        <v>0</v>
      </c>
      <c r="J33" s="509">
        <v>0</v>
      </c>
      <c r="K33" s="509">
        <v>0</v>
      </c>
      <c r="L33" s="509">
        <v>0</v>
      </c>
      <c r="M33" s="509">
        <v>0</v>
      </c>
      <c r="N33" s="510">
        <v>0</v>
      </c>
      <c r="O33" s="509">
        <v>0</v>
      </c>
      <c r="P33" s="509">
        <v>0</v>
      </c>
      <c r="Q33" s="509">
        <v>0</v>
      </c>
      <c r="R33" s="510">
        <v>4</v>
      </c>
      <c r="S33" s="509">
        <v>0</v>
      </c>
      <c r="T33" s="509">
        <v>0</v>
      </c>
      <c r="U33" s="509">
        <v>0</v>
      </c>
      <c r="V33" s="509">
        <v>0</v>
      </c>
      <c r="W33" s="509">
        <v>0</v>
      </c>
      <c r="X33" s="510">
        <f t="shared" si="1"/>
        <v>220</v>
      </c>
      <c r="Y33" s="510">
        <f t="shared" si="2"/>
        <v>0</v>
      </c>
      <c r="Z33" s="511">
        <f t="shared" si="3"/>
        <v>220</v>
      </c>
    </row>
    <row r="34" spans="1:26" ht="38.25" hidden="1" outlineLevel="1">
      <c r="A34" s="747"/>
      <c r="B34" s="747" t="s">
        <v>33</v>
      </c>
      <c r="C34" s="508" t="s">
        <v>34</v>
      </c>
      <c r="D34" s="509">
        <v>2</v>
      </c>
      <c r="E34" s="510">
        <v>8</v>
      </c>
      <c r="F34" s="510">
        <v>9</v>
      </c>
      <c r="G34" s="510">
        <v>12</v>
      </c>
      <c r="H34" s="510">
        <v>1243</v>
      </c>
      <c r="I34" s="509">
        <v>0</v>
      </c>
      <c r="J34" s="509">
        <v>0</v>
      </c>
      <c r="K34" s="509">
        <v>6</v>
      </c>
      <c r="L34" s="509">
        <v>8</v>
      </c>
      <c r="M34" s="510">
        <v>272</v>
      </c>
      <c r="N34" s="509">
        <v>0</v>
      </c>
      <c r="O34" s="510">
        <v>0</v>
      </c>
      <c r="P34" s="510">
        <v>0</v>
      </c>
      <c r="Q34" s="510">
        <v>0</v>
      </c>
      <c r="R34" s="510">
        <v>10</v>
      </c>
      <c r="S34" s="509">
        <v>0</v>
      </c>
      <c r="T34" s="509">
        <v>0</v>
      </c>
      <c r="U34" s="509">
        <v>0</v>
      </c>
      <c r="V34" s="509">
        <v>0</v>
      </c>
      <c r="W34" s="510">
        <v>2</v>
      </c>
      <c r="X34" s="510">
        <f t="shared" si="1"/>
        <v>1284</v>
      </c>
      <c r="Y34" s="510">
        <f t="shared" si="2"/>
        <v>288</v>
      </c>
      <c r="Z34" s="511">
        <f t="shared" si="3"/>
        <v>1572</v>
      </c>
    </row>
    <row r="35" spans="1:26" ht="38.25" hidden="1" outlineLevel="1">
      <c r="A35" s="747"/>
      <c r="B35" s="747"/>
      <c r="C35" s="508" t="s">
        <v>35</v>
      </c>
      <c r="D35" s="509">
        <v>1</v>
      </c>
      <c r="E35" s="510">
        <v>2</v>
      </c>
      <c r="F35" s="510">
        <v>0</v>
      </c>
      <c r="G35" s="510">
        <v>0</v>
      </c>
      <c r="H35" s="510">
        <v>419</v>
      </c>
      <c r="I35" s="509">
        <v>0</v>
      </c>
      <c r="J35" s="509">
        <v>0</v>
      </c>
      <c r="K35" s="509">
        <v>0</v>
      </c>
      <c r="L35" s="509">
        <v>0</v>
      </c>
      <c r="M35" s="510">
        <v>5</v>
      </c>
      <c r="N35" s="509">
        <v>0</v>
      </c>
      <c r="O35" s="510">
        <v>0</v>
      </c>
      <c r="P35" s="510">
        <v>0</v>
      </c>
      <c r="Q35" s="510">
        <v>0</v>
      </c>
      <c r="R35" s="510">
        <v>43</v>
      </c>
      <c r="S35" s="509">
        <v>0</v>
      </c>
      <c r="T35" s="509">
        <v>0</v>
      </c>
      <c r="U35" s="509">
        <v>0</v>
      </c>
      <c r="V35" s="509">
        <v>0</v>
      </c>
      <c r="W35" s="510">
        <v>0</v>
      </c>
      <c r="X35" s="510">
        <f t="shared" si="1"/>
        <v>465</v>
      </c>
      <c r="Y35" s="510">
        <f t="shared" si="2"/>
        <v>5</v>
      </c>
      <c r="Z35" s="511">
        <f t="shared" si="3"/>
        <v>470</v>
      </c>
    </row>
    <row r="36" spans="1:26" ht="38.25" hidden="1" outlineLevel="1">
      <c r="A36" s="747"/>
      <c r="B36" s="747"/>
      <c r="C36" s="508" t="s">
        <v>36</v>
      </c>
      <c r="D36" s="509">
        <v>2</v>
      </c>
      <c r="E36" s="510">
        <v>4</v>
      </c>
      <c r="F36" s="510">
        <v>6</v>
      </c>
      <c r="G36" s="509">
        <v>4</v>
      </c>
      <c r="H36" s="510">
        <v>1803</v>
      </c>
      <c r="I36" s="509">
        <v>0</v>
      </c>
      <c r="J36" s="510">
        <v>2</v>
      </c>
      <c r="K36" s="509">
        <v>3</v>
      </c>
      <c r="L36" s="509">
        <v>4</v>
      </c>
      <c r="M36" s="510">
        <v>422</v>
      </c>
      <c r="N36" s="509">
        <v>0</v>
      </c>
      <c r="O36" s="510">
        <v>0</v>
      </c>
      <c r="P36" s="510">
        <v>0</v>
      </c>
      <c r="Q36" s="509">
        <v>0</v>
      </c>
      <c r="R36" s="510">
        <v>112</v>
      </c>
      <c r="S36" s="509">
        <v>0</v>
      </c>
      <c r="T36" s="510">
        <v>0</v>
      </c>
      <c r="U36" s="509">
        <v>0</v>
      </c>
      <c r="V36" s="509">
        <v>0</v>
      </c>
      <c r="W36" s="510">
        <v>10</v>
      </c>
      <c r="X36" s="510">
        <f t="shared" si="1"/>
        <v>1931</v>
      </c>
      <c r="Y36" s="510">
        <f t="shared" si="2"/>
        <v>441</v>
      </c>
      <c r="Z36" s="511">
        <f t="shared" si="3"/>
        <v>2372</v>
      </c>
    </row>
    <row r="37" spans="1:26" ht="25.5" hidden="1" outlineLevel="1">
      <c r="A37" s="747"/>
      <c r="B37" s="747"/>
      <c r="C37" s="508" t="s">
        <v>37</v>
      </c>
      <c r="D37" s="509">
        <v>0</v>
      </c>
      <c r="E37" s="509">
        <v>0</v>
      </c>
      <c r="F37" s="510">
        <v>3</v>
      </c>
      <c r="G37" s="509">
        <v>0</v>
      </c>
      <c r="H37" s="510">
        <v>85</v>
      </c>
      <c r="I37" s="509">
        <v>0</v>
      </c>
      <c r="J37" s="509">
        <v>0</v>
      </c>
      <c r="K37" s="509">
        <v>0</v>
      </c>
      <c r="L37" s="509">
        <v>0</v>
      </c>
      <c r="M37" s="509">
        <v>0</v>
      </c>
      <c r="N37" s="509">
        <v>0</v>
      </c>
      <c r="O37" s="509">
        <v>0</v>
      </c>
      <c r="P37" s="510">
        <v>0</v>
      </c>
      <c r="Q37" s="509">
        <v>0</v>
      </c>
      <c r="R37" s="510">
        <v>11</v>
      </c>
      <c r="S37" s="509">
        <v>0</v>
      </c>
      <c r="T37" s="509">
        <v>0</v>
      </c>
      <c r="U37" s="509">
        <v>0</v>
      </c>
      <c r="V37" s="509">
        <v>0</v>
      </c>
      <c r="W37" s="509">
        <v>0</v>
      </c>
      <c r="X37" s="510">
        <f t="shared" si="1"/>
        <v>99</v>
      </c>
      <c r="Y37" s="510">
        <f t="shared" si="2"/>
        <v>0</v>
      </c>
      <c r="Z37" s="511">
        <f t="shared" si="3"/>
        <v>99</v>
      </c>
    </row>
    <row r="38" spans="1:26" ht="76.5" hidden="1" outlineLevel="1">
      <c r="A38" s="751"/>
      <c r="B38" s="522" t="s">
        <v>38</v>
      </c>
      <c r="C38" s="522" t="s">
        <v>39</v>
      </c>
      <c r="D38" s="509">
        <v>0</v>
      </c>
      <c r="E38" s="509">
        <v>0</v>
      </c>
      <c r="F38" s="509">
        <v>0</v>
      </c>
      <c r="G38" s="509">
        <v>0</v>
      </c>
      <c r="H38" s="509">
        <v>0</v>
      </c>
      <c r="I38" s="509">
        <v>0</v>
      </c>
      <c r="J38" s="509">
        <v>0</v>
      </c>
      <c r="K38" s="509">
        <v>0</v>
      </c>
      <c r="L38" s="509">
        <v>0</v>
      </c>
      <c r="M38" s="509">
        <v>0</v>
      </c>
      <c r="N38" s="509">
        <v>0</v>
      </c>
      <c r="O38" s="509">
        <v>0</v>
      </c>
      <c r="P38" s="509">
        <v>0</v>
      </c>
      <c r="Q38" s="509">
        <v>0</v>
      </c>
      <c r="R38" s="509">
        <v>0</v>
      </c>
      <c r="S38" s="509">
        <v>0</v>
      </c>
      <c r="T38" s="509">
        <v>0</v>
      </c>
      <c r="U38" s="509">
        <v>0</v>
      </c>
      <c r="V38" s="509">
        <v>0</v>
      </c>
      <c r="W38" s="509">
        <v>0</v>
      </c>
      <c r="X38" s="510">
        <f t="shared" si="1"/>
        <v>0</v>
      </c>
      <c r="Y38" s="510">
        <f t="shared" si="2"/>
        <v>0</v>
      </c>
      <c r="Z38" s="511">
        <f t="shared" si="3"/>
        <v>0</v>
      </c>
    </row>
    <row r="39" spans="1:26" ht="12.95" customHeight="1" collapsed="1">
      <c r="A39" s="756" t="s">
        <v>40</v>
      </c>
      <c r="B39" s="756"/>
      <c r="C39" s="756"/>
      <c r="D39" s="506">
        <f t="shared" ref="D39:Z39" si="4">SUM(D40:D43)</f>
        <v>2</v>
      </c>
      <c r="E39" s="506">
        <f t="shared" si="4"/>
        <v>8</v>
      </c>
      <c r="F39" s="506">
        <f t="shared" si="4"/>
        <v>21</v>
      </c>
      <c r="G39" s="506">
        <f t="shared" si="4"/>
        <v>8</v>
      </c>
      <c r="H39" s="506">
        <f t="shared" si="4"/>
        <v>2424</v>
      </c>
      <c r="I39" s="506">
        <f t="shared" si="4"/>
        <v>0</v>
      </c>
      <c r="J39" s="506">
        <f t="shared" si="4"/>
        <v>0</v>
      </c>
      <c r="K39" s="506">
        <f t="shared" si="4"/>
        <v>0</v>
      </c>
      <c r="L39" s="506">
        <f t="shared" si="4"/>
        <v>4</v>
      </c>
      <c r="M39" s="506">
        <f t="shared" si="4"/>
        <v>15</v>
      </c>
      <c r="N39" s="506">
        <f t="shared" si="4"/>
        <v>0</v>
      </c>
      <c r="O39" s="506">
        <f t="shared" si="4"/>
        <v>0</v>
      </c>
      <c r="P39" s="506">
        <f t="shared" si="4"/>
        <v>0</v>
      </c>
      <c r="Q39" s="506">
        <f t="shared" si="4"/>
        <v>0</v>
      </c>
      <c r="R39" s="506">
        <f t="shared" si="4"/>
        <v>212</v>
      </c>
      <c r="S39" s="506">
        <f t="shared" si="4"/>
        <v>0</v>
      </c>
      <c r="T39" s="506">
        <f t="shared" si="4"/>
        <v>0</v>
      </c>
      <c r="U39" s="506">
        <f t="shared" si="4"/>
        <v>0</v>
      </c>
      <c r="V39" s="506">
        <f t="shared" si="4"/>
        <v>0</v>
      </c>
      <c r="W39" s="506">
        <f t="shared" si="4"/>
        <v>5</v>
      </c>
      <c r="X39" s="506">
        <f t="shared" si="4"/>
        <v>2675</v>
      </c>
      <c r="Y39" s="506">
        <f t="shared" si="4"/>
        <v>24</v>
      </c>
      <c r="Z39" s="507">
        <f t="shared" si="4"/>
        <v>2699</v>
      </c>
    </row>
    <row r="40" spans="1:26" ht="76.5" hidden="1" outlineLevel="1">
      <c r="A40" s="755" t="s">
        <v>40</v>
      </c>
      <c r="B40" s="523" t="s">
        <v>41</v>
      </c>
      <c r="C40" s="523" t="s">
        <v>42</v>
      </c>
      <c r="D40" s="509">
        <v>1</v>
      </c>
      <c r="E40" s="510">
        <v>2</v>
      </c>
      <c r="F40" s="510">
        <v>12</v>
      </c>
      <c r="G40" s="509">
        <v>0</v>
      </c>
      <c r="H40" s="510">
        <v>495</v>
      </c>
      <c r="I40" s="509">
        <v>0</v>
      </c>
      <c r="J40" s="509">
        <v>0</v>
      </c>
      <c r="K40" s="509">
        <v>0</v>
      </c>
      <c r="L40" s="509">
        <v>0</v>
      </c>
      <c r="M40" s="509">
        <v>0</v>
      </c>
      <c r="N40" s="509">
        <v>0</v>
      </c>
      <c r="O40" s="510">
        <v>0</v>
      </c>
      <c r="P40" s="510">
        <v>0</v>
      </c>
      <c r="Q40" s="509">
        <v>0</v>
      </c>
      <c r="R40" s="510">
        <v>19</v>
      </c>
      <c r="S40" s="509">
        <v>0</v>
      </c>
      <c r="T40" s="509">
        <v>0</v>
      </c>
      <c r="U40" s="509">
        <v>0</v>
      </c>
      <c r="V40" s="509">
        <v>0</v>
      </c>
      <c r="W40" s="509">
        <v>0</v>
      </c>
      <c r="X40" s="510">
        <f>D40+E40+F40+G40+H40+N40+O40+P40+Q40+R40</f>
        <v>529</v>
      </c>
      <c r="Y40" s="510">
        <f>I40+J40+K40+L40+M40+S40+T40+U40+V40+W40</f>
        <v>0</v>
      </c>
      <c r="Z40" s="511">
        <f t="shared" si="3"/>
        <v>529</v>
      </c>
    </row>
    <row r="41" spans="1:26" ht="38.25" hidden="1" outlineLevel="1">
      <c r="A41" s="747"/>
      <c r="B41" s="508" t="s">
        <v>43</v>
      </c>
      <c r="C41" s="508" t="s">
        <v>44</v>
      </c>
      <c r="D41" s="510">
        <v>0</v>
      </c>
      <c r="E41" s="510">
        <v>2</v>
      </c>
      <c r="F41" s="510">
        <v>3</v>
      </c>
      <c r="G41" s="509">
        <v>0</v>
      </c>
      <c r="H41" s="510">
        <v>678</v>
      </c>
      <c r="I41" s="509">
        <v>0</v>
      </c>
      <c r="J41" s="509">
        <v>0</v>
      </c>
      <c r="K41" s="509">
        <v>0</v>
      </c>
      <c r="L41" s="509">
        <v>0</v>
      </c>
      <c r="M41" s="509">
        <v>0</v>
      </c>
      <c r="N41" s="510">
        <v>0</v>
      </c>
      <c r="O41" s="510">
        <v>0</v>
      </c>
      <c r="P41" s="510">
        <v>0</v>
      </c>
      <c r="Q41" s="509">
        <v>0</v>
      </c>
      <c r="R41" s="510">
        <v>20</v>
      </c>
      <c r="S41" s="509">
        <v>0</v>
      </c>
      <c r="T41" s="509">
        <v>0</v>
      </c>
      <c r="U41" s="509">
        <v>0</v>
      </c>
      <c r="V41" s="509">
        <v>0</v>
      </c>
      <c r="W41" s="509">
        <v>0</v>
      </c>
      <c r="X41" s="510">
        <f>D41+E41+F41+G41+H41+N41+O41+P41+Q41+R41</f>
        <v>703</v>
      </c>
      <c r="Y41" s="510">
        <f>I41+J41+K41+L41+M41+S41+T41+U41+V41+W41</f>
        <v>0</v>
      </c>
      <c r="Z41" s="511">
        <f t="shared" si="3"/>
        <v>703</v>
      </c>
    </row>
    <row r="42" spans="1:26" ht="89.25" hidden="1" outlineLevel="1">
      <c r="A42" s="747"/>
      <c r="B42" s="508" t="s">
        <v>45</v>
      </c>
      <c r="C42" s="508" t="s">
        <v>46</v>
      </c>
      <c r="D42" s="509">
        <v>1</v>
      </c>
      <c r="E42" s="509">
        <v>2</v>
      </c>
      <c r="F42" s="509">
        <v>3</v>
      </c>
      <c r="G42" s="509">
        <v>4</v>
      </c>
      <c r="H42" s="510">
        <v>179</v>
      </c>
      <c r="I42" s="509">
        <v>0</v>
      </c>
      <c r="J42" s="509">
        <v>0</v>
      </c>
      <c r="K42" s="509">
        <v>0</v>
      </c>
      <c r="L42" s="509">
        <v>0</v>
      </c>
      <c r="M42" s="510">
        <v>15</v>
      </c>
      <c r="N42" s="509">
        <v>0</v>
      </c>
      <c r="O42" s="509">
        <v>0</v>
      </c>
      <c r="P42" s="509">
        <v>0</v>
      </c>
      <c r="Q42" s="509">
        <v>0</v>
      </c>
      <c r="R42" s="510">
        <v>5</v>
      </c>
      <c r="S42" s="509">
        <v>0</v>
      </c>
      <c r="T42" s="509">
        <v>0</v>
      </c>
      <c r="U42" s="509">
        <v>0</v>
      </c>
      <c r="V42" s="509">
        <v>0</v>
      </c>
      <c r="W42" s="510">
        <v>5</v>
      </c>
      <c r="X42" s="510">
        <f>D42+E42+F42+G42+H42+N42+O42+P42+Q42+R42</f>
        <v>194</v>
      </c>
      <c r="Y42" s="510">
        <f>I42+J42+K42+L42+M42+S42+T42+U42+V42+W42</f>
        <v>20</v>
      </c>
      <c r="Z42" s="511">
        <f t="shared" si="3"/>
        <v>214</v>
      </c>
    </row>
    <row r="43" spans="1:26" ht="76.5" hidden="1" outlineLevel="1">
      <c r="A43" s="751"/>
      <c r="B43" s="522" t="s">
        <v>47</v>
      </c>
      <c r="C43" s="522" t="s">
        <v>48</v>
      </c>
      <c r="D43" s="509">
        <v>0</v>
      </c>
      <c r="E43" s="510">
        <v>2</v>
      </c>
      <c r="F43" s="510">
        <v>3</v>
      </c>
      <c r="G43" s="509">
        <v>4</v>
      </c>
      <c r="H43" s="510">
        <v>1072</v>
      </c>
      <c r="I43" s="509">
        <v>0</v>
      </c>
      <c r="J43" s="509">
        <v>0</v>
      </c>
      <c r="K43" s="509">
        <v>0</v>
      </c>
      <c r="L43" s="509">
        <v>4</v>
      </c>
      <c r="M43" s="510">
        <v>0</v>
      </c>
      <c r="N43" s="509">
        <v>0</v>
      </c>
      <c r="O43" s="510">
        <v>0</v>
      </c>
      <c r="P43" s="510">
        <v>0</v>
      </c>
      <c r="Q43" s="509">
        <v>0</v>
      </c>
      <c r="R43" s="510">
        <v>168</v>
      </c>
      <c r="S43" s="509">
        <v>0</v>
      </c>
      <c r="T43" s="509">
        <v>0</v>
      </c>
      <c r="U43" s="509">
        <v>0</v>
      </c>
      <c r="V43" s="509">
        <v>0</v>
      </c>
      <c r="W43" s="510">
        <v>0</v>
      </c>
      <c r="X43" s="510">
        <f>D43+E43+F43+G43+H43+N43+O43+P43+Q43+R43</f>
        <v>1249</v>
      </c>
      <c r="Y43" s="510">
        <f>I43+J43+K43+L43+M43+S43+T43+U43+V43+W43</f>
        <v>4</v>
      </c>
      <c r="Z43" s="511">
        <f t="shared" si="3"/>
        <v>1253</v>
      </c>
    </row>
    <row r="44" spans="1:26" ht="12.95" customHeight="1" collapsed="1">
      <c r="A44" s="756" t="s">
        <v>49</v>
      </c>
      <c r="B44" s="756"/>
      <c r="C44" s="756"/>
      <c r="D44" s="506">
        <f t="shared" ref="D44:Z44" si="5">SUM(D45:D49)</f>
        <v>8</v>
      </c>
      <c r="E44" s="506">
        <f t="shared" si="5"/>
        <v>10</v>
      </c>
      <c r="F44" s="506">
        <f t="shared" si="5"/>
        <v>30</v>
      </c>
      <c r="G44" s="506">
        <f t="shared" si="5"/>
        <v>0</v>
      </c>
      <c r="H44" s="506">
        <f t="shared" si="5"/>
        <v>1442</v>
      </c>
      <c r="I44" s="506">
        <f t="shared" si="5"/>
        <v>1</v>
      </c>
      <c r="J44" s="506">
        <f t="shared" si="5"/>
        <v>6</v>
      </c>
      <c r="K44" s="506">
        <f t="shared" si="5"/>
        <v>12</v>
      </c>
      <c r="L44" s="506">
        <f t="shared" si="5"/>
        <v>0</v>
      </c>
      <c r="M44" s="506">
        <f t="shared" si="5"/>
        <v>219</v>
      </c>
      <c r="N44" s="506">
        <f t="shared" si="5"/>
        <v>0</v>
      </c>
      <c r="O44" s="506">
        <f t="shared" si="5"/>
        <v>0</v>
      </c>
      <c r="P44" s="506">
        <f t="shared" si="5"/>
        <v>0</v>
      </c>
      <c r="Q44" s="506">
        <f t="shared" si="5"/>
        <v>0</v>
      </c>
      <c r="R44" s="506">
        <f t="shared" si="5"/>
        <v>25</v>
      </c>
      <c r="S44" s="506">
        <f t="shared" si="5"/>
        <v>0</v>
      </c>
      <c r="T44" s="506">
        <f t="shared" si="5"/>
        <v>0</v>
      </c>
      <c r="U44" s="506">
        <f t="shared" si="5"/>
        <v>0</v>
      </c>
      <c r="V44" s="506">
        <f t="shared" si="5"/>
        <v>0</v>
      </c>
      <c r="W44" s="506">
        <f t="shared" si="5"/>
        <v>5</v>
      </c>
      <c r="X44" s="506">
        <f t="shared" si="5"/>
        <v>1515</v>
      </c>
      <c r="Y44" s="506">
        <f t="shared" si="5"/>
        <v>243</v>
      </c>
      <c r="Z44" s="507">
        <f t="shared" si="5"/>
        <v>1758</v>
      </c>
    </row>
    <row r="45" spans="1:26" hidden="1" outlineLevel="1">
      <c r="A45" s="755" t="s">
        <v>49</v>
      </c>
      <c r="B45" s="755" t="s">
        <v>50</v>
      </c>
      <c r="C45" s="523" t="s">
        <v>51</v>
      </c>
      <c r="D45" s="509">
        <v>5</v>
      </c>
      <c r="E45" s="510">
        <v>10</v>
      </c>
      <c r="F45" s="510">
        <v>15</v>
      </c>
      <c r="G45" s="510">
        <v>0</v>
      </c>
      <c r="H45" s="510">
        <v>626</v>
      </c>
      <c r="I45" s="509">
        <v>1</v>
      </c>
      <c r="J45" s="510">
        <v>6</v>
      </c>
      <c r="K45" s="509">
        <v>6</v>
      </c>
      <c r="L45" s="509">
        <v>0</v>
      </c>
      <c r="M45" s="510">
        <v>115</v>
      </c>
      <c r="N45" s="509">
        <v>0</v>
      </c>
      <c r="O45" s="510">
        <v>0</v>
      </c>
      <c r="P45" s="510">
        <v>0</v>
      </c>
      <c r="Q45" s="510">
        <v>0</v>
      </c>
      <c r="R45" s="510">
        <v>6</v>
      </c>
      <c r="S45" s="509">
        <v>0</v>
      </c>
      <c r="T45" s="510">
        <v>0</v>
      </c>
      <c r="U45" s="509">
        <v>0</v>
      </c>
      <c r="V45" s="509">
        <v>0</v>
      </c>
      <c r="W45" s="510">
        <v>0</v>
      </c>
      <c r="X45" s="510">
        <f>D45+E45+F45+G45+H45+N45+O45+P45+Q45+R45</f>
        <v>662</v>
      </c>
      <c r="Y45" s="510">
        <f>I45+J45+K45+L45+M45+S45+T45+U45+V45+W45</f>
        <v>128</v>
      </c>
      <c r="Z45" s="511">
        <f t="shared" si="3"/>
        <v>790</v>
      </c>
    </row>
    <row r="46" spans="1:26" hidden="1" outlineLevel="1">
      <c r="A46" s="747"/>
      <c r="B46" s="747"/>
      <c r="C46" s="508" t="s">
        <v>52</v>
      </c>
      <c r="D46" s="509">
        <v>2</v>
      </c>
      <c r="E46" s="509">
        <v>0</v>
      </c>
      <c r="F46" s="510">
        <v>3</v>
      </c>
      <c r="G46" s="509">
        <v>0</v>
      </c>
      <c r="H46" s="510">
        <v>184</v>
      </c>
      <c r="I46" s="509">
        <v>0</v>
      </c>
      <c r="J46" s="509">
        <v>0</v>
      </c>
      <c r="K46" s="510">
        <v>0</v>
      </c>
      <c r="L46" s="509">
        <v>0</v>
      </c>
      <c r="M46" s="510">
        <v>0</v>
      </c>
      <c r="N46" s="509">
        <v>0</v>
      </c>
      <c r="O46" s="509">
        <v>0</v>
      </c>
      <c r="P46" s="510">
        <v>0</v>
      </c>
      <c r="Q46" s="509">
        <v>0</v>
      </c>
      <c r="R46" s="510">
        <v>5</v>
      </c>
      <c r="S46" s="509">
        <v>0</v>
      </c>
      <c r="T46" s="509">
        <v>0</v>
      </c>
      <c r="U46" s="510">
        <v>0</v>
      </c>
      <c r="V46" s="509">
        <v>0</v>
      </c>
      <c r="W46" s="510">
        <v>0</v>
      </c>
      <c r="X46" s="510">
        <f>D46+E46+F46+G46+H46+N46+O46+P46+Q46+R46</f>
        <v>194</v>
      </c>
      <c r="Y46" s="510">
        <f>I46+J46+K46+L46+M46+S46+T46+U46+V46+W46</f>
        <v>0</v>
      </c>
      <c r="Z46" s="511">
        <f t="shared" si="3"/>
        <v>194</v>
      </c>
    </row>
    <row r="47" spans="1:26" hidden="1" outlineLevel="1">
      <c r="A47" s="747"/>
      <c r="B47" s="747"/>
      <c r="C47" s="508" t="s">
        <v>53</v>
      </c>
      <c r="D47" s="509">
        <v>0</v>
      </c>
      <c r="E47" s="509">
        <v>0</v>
      </c>
      <c r="F47" s="509">
        <v>0</v>
      </c>
      <c r="G47" s="509">
        <v>0</v>
      </c>
      <c r="H47" s="509">
        <v>0</v>
      </c>
      <c r="I47" s="509">
        <v>0</v>
      </c>
      <c r="J47" s="509">
        <v>0</v>
      </c>
      <c r="K47" s="509">
        <v>0</v>
      </c>
      <c r="L47" s="509">
        <v>0</v>
      </c>
      <c r="M47" s="509">
        <v>0</v>
      </c>
      <c r="N47" s="509">
        <v>0</v>
      </c>
      <c r="O47" s="509">
        <v>0</v>
      </c>
      <c r="P47" s="509">
        <v>0</v>
      </c>
      <c r="Q47" s="509">
        <v>0</v>
      </c>
      <c r="R47" s="509">
        <v>0</v>
      </c>
      <c r="S47" s="509">
        <v>0</v>
      </c>
      <c r="T47" s="509">
        <v>0</v>
      </c>
      <c r="U47" s="509">
        <v>0</v>
      </c>
      <c r="V47" s="509">
        <v>0</v>
      </c>
      <c r="W47" s="509">
        <v>0</v>
      </c>
      <c r="X47" s="510">
        <f>D47+E47+F47+G47+H47+N47+O47+P47+Q47+R47</f>
        <v>0</v>
      </c>
      <c r="Y47" s="510">
        <f>I47+J47+K47+L47+M47+S47+T47+U47+V47+W47</f>
        <v>0</v>
      </c>
      <c r="Z47" s="511">
        <f t="shared" si="3"/>
        <v>0</v>
      </c>
    </row>
    <row r="48" spans="1:26" ht="25.5" hidden="1" outlineLevel="1">
      <c r="A48" s="747"/>
      <c r="B48" s="747" t="s">
        <v>54</v>
      </c>
      <c r="C48" s="508" t="s">
        <v>55</v>
      </c>
      <c r="D48" s="509">
        <v>1</v>
      </c>
      <c r="E48" s="509">
        <v>0</v>
      </c>
      <c r="F48" s="510">
        <v>12</v>
      </c>
      <c r="G48" s="510">
        <v>0</v>
      </c>
      <c r="H48" s="510">
        <v>557</v>
      </c>
      <c r="I48" s="509">
        <v>0</v>
      </c>
      <c r="J48" s="509">
        <v>0</v>
      </c>
      <c r="K48" s="509">
        <v>6</v>
      </c>
      <c r="L48" s="509">
        <v>0</v>
      </c>
      <c r="M48" s="510">
        <v>43</v>
      </c>
      <c r="N48" s="509">
        <v>0</v>
      </c>
      <c r="O48" s="509">
        <v>0</v>
      </c>
      <c r="P48" s="510">
        <v>0</v>
      </c>
      <c r="Q48" s="510">
        <v>0</v>
      </c>
      <c r="R48" s="510">
        <v>14</v>
      </c>
      <c r="S48" s="509">
        <v>0</v>
      </c>
      <c r="T48" s="509">
        <v>0</v>
      </c>
      <c r="U48" s="509">
        <v>0</v>
      </c>
      <c r="V48" s="509">
        <v>0</v>
      </c>
      <c r="W48" s="510">
        <v>5</v>
      </c>
      <c r="X48" s="510">
        <f>D48+E48+F48+G48+H48+N48+O48+P48+Q48+R48</f>
        <v>584</v>
      </c>
      <c r="Y48" s="510">
        <f>I48+J48+K48+L48+M48+S48+T48+U48+V48+W48</f>
        <v>54</v>
      </c>
      <c r="Z48" s="511">
        <f t="shared" si="3"/>
        <v>638</v>
      </c>
    </row>
    <row r="49" spans="1:26" ht="25.5" hidden="1" outlineLevel="1">
      <c r="A49" s="747"/>
      <c r="B49" s="747"/>
      <c r="C49" s="508" t="s">
        <v>56</v>
      </c>
      <c r="D49" s="509">
        <v>0</v>
      </c>
      <c r="E49" s="509">
        <v>0</v>
      </c>
      <c r="F49" s="510">
        <v>0</v>
      </c>
      <c r="G49" s="509">
        <v>0</v>
      </c>
      <c r="H49" s="510">
        <v>75</v>
      </c>
      <c r="I49" s="509">
        <v>0</v>
      </c>
      <c r="J49" s="509">
        <v>0</v>
      </c>
      <c r="K49" s="509">
        <v>0</v>
      </c>
      <c r="L49" s="509">
        <v>0</v>
      </c>
      <c r="M49" s="510">
        <v>61</v>
      </c>
      <c r="N49" s="509">
        <v>0</v>
      </c>
      <c r="O49" s="509">
        <v>0</v>
      </c>
      <c r="P49" s="510">
        <v>0</v>
      </c>
      <c r="Q49" s="509">
        <v>0</v>
      </c>
      <c r="R49" s="510">
        <v>0</v>
      </c>
      <c r="S49" s="509">
        <v>0</v>
      </c>
      <c r="T49" s="509">
        <v>0</v>
      </c>
      <c r="U49" s="509">
        <v>0</v>
      </c>
      <c r="V49" s="509">
        <v>0</v>
      </c>
      <c r="W49" s="510">
        <v>0</v>
      </c>
      <c r="X49" s="510">
        <f>D49+E49+F49+G49+H49+N49+O49+P49+Q49+R49</f>
        <v>75</v>
      </c>
      <c r="Y49" s="510">
        <f>I49+J49+K49+L49+M49+S49+T49+U49+V49+W49</f>
        <v>61</v>
      </c>
      <c r="Z49" s="511">
        <f t="shared" si="3"/>
        <v>136</v>
      </c>
    </row>
    <row r="50" spans="1:26" ht="12.95" customHeight="1" collapsed="1">
      <c r="A50" s="756" t="s">
        <v>57</v>
      </c>
      <c r="B50" s="756"/>
      <c r="C50" s="756"/>
      <c r="D50" s="506">
        <f t="shared" ref="D50:Z50" si="6">SUM(D51:D53)</f>
        <v>323</v>
      </c>
      <c r="E50" s="506">
        <f t="shared" si="6"/>
        <v>803</v>
      </c>
      <c r="F50" s="506">
        <f t="shared" si="6"/>
        <v>1668</v>
      </c>
      <c r="G50" s="506">
        <f t="shared" si="6"/>
        <v>898</v>
      </c>
      <c r="H50" s="506">
        <f t="shared" si="6"/>
        <v>93688</v>
      </c>
      <c r="I50" s="506">
        <f t="shared" si="6"/>
        <v>0</v>
      </c>
      <c r="J50" s="506">
        <f t="shared" si="6"/>
        <v>0</v>
      </c>
      <c r="K50" s="506">
        <f t="shared" si="6"/>
        <v>0</v>
      </c>
      <c r="L50" s="506">
        <f t="shared" si="6"/>
        <v>0</v>
      </c>
      <c r="M50" s="506">
        <f t="shared" si="6"/>
        <v>90</v>
      </c>
      <c r="N50" s="506">
        <f t="shared" si="6"/>
        <v>0</v>
      </c>
      <c r="O50" s="506">
        <f t="shared" si="6"/>
        <v>1</v>
      </c>
      <c r="P50" s="506">
        <f t="shared" si="6"/>
        <v>0</v>
      </c>
      <c r="Q50" s="506">
        <f t="shared" si="6"/>
        <v>6</v>
      </c>
      <c r="R50" s="506">
        <f t="shared" si="6"/>
        <v>1534</v>
      </c>
      <c r="S50" s="506">
        <f t="shared" si="6"/>
        <v>0</v>
      </c>
      <c r="T50" s="506">
        <f t="shared" si="6"/>
        <v>0</v>
      </c>
      <c r="U50" s="506">
        <f t="shared" si="6"/>
        <v>0</v>
      </c>
      <c r="V50" s="506">
        <f t="shared" si="6"/>
        <v>0</v>
      </c>
      <c r="W50" s="506">
        <f t="shared" si="6"/>
        <v>7</v>
      </c>
      <c r="X50" s="506">
        <f t="shared" si="6"/>
        <v>98921</v>
      </c>
      <c r="Y50" s="506">
        <f t="shared" si="6"/>
        <v>97</v>
      </c>
      <c r="Z50" s="507">
        <f t="shared" si="6"/>
        <v>99018</v>
      </c>
    </row>
    <row r="51" spans="1:26" ht="63.75" hidden="1" outlineLevel="1">
      <c r="A51" s="747" t="s">
        <v>57</v>
      </c>
      <c r="B51" s="508" t="s">
        <v>58</v>
      </c>
      <c r="C51" s="508" t="s">
        <v>59</v>
      </c>
      <c r="D51" s="510">
        <v>45</v>
      </c>
      <c r="E51" s="510">
        <v>161</v>
      </c>
      <c r="F51" s="510">
        <v>714</v>
      </c>
      <c r="G51" s="510">
        <v>296</v>
      </c>
      <c r="H51" s="510">
        <v>27029</v>
      </c>
      <c r="I51" s="509">
        <v>0</v>
      </c>
      <c r="J51" s="509">
        <v>0</v>
      </c>
      <c r="K51" s="509">
        <v>0</v>
      </c>
      <c r="L51" s="509">
        <v>0</v>
      </c>
      <c r="M51" s="510">
        <v>0</v>
      </c>
      <c r="N51" s="510">
        <v>0</v>
      </c>
      <c r="O51" s="510">
        <v>1</v>
      </c>
      <c r="P51" s="510">
        <v>0</v>
      </c>
      <c r="Q51" s="510">
        <v>0</v>
      </c>
      <c r="R51" s="510">
        <v>372</v>
      </c>
      <c r="S51" s="509">
        <v>0</v>
      </c>
      <c r="T51" s="509">
        <v>0</v>
      </c>
      <c r="U51" s="509">
        <v>0</v>
      </c>
      <c r="V51" s="509">
        <v>0</v>
      </c>
      <c r="W51" s="510">
        <v>0</v>
      </c>
      <c r="X51" s="510">
        <f>D51+E51+F51+G51+H51+N51+O51+P51+Q51+R51</f>
        <v>28618</v>
      </c>
      <c r="Y51" s="510">
        <f>I51+J51+K51+L51+M51+S51+T51+U51+V51+W51</f>
        <v>0</v>
      </c>
      <c r="Z51" s="511">
        <f t="shared" si="3"/>
        <v>28618</v>
      </c>
    </row>
    <row r="52" spans="1:26" hidden="1" outlineLevel="1">
      <c r="A52" s="747"/>
      <c r="B52" s="747" t="s">
        <v>60</v>
      </c>
      <c r="C52" s="508" t="s">
        <v>61</v>
      </c>
      <c r="D52" s="510">
        <v>278</v>
      </c>
      <c r="E52" s="510">
        <v>642</v>
      </c>
      <c r="F52" s="510">
        <v>954</v>
      </c>
      <c r="G52" s="510">
        <v>602</v>
      </c>
      <c r="H52" s="510">
        <v>66659</v>
      </c>
      <c r="I52" s="509">
        <v>0</v>
      </c>
      <c r="J52" s="509">
        <v>0</v>
      </c>
      <c r="K52" s="509">
        <v>0</v>
      </c>
      <c r="L52" s="509">
        <v>0</v>
      </c>
      <c r="M52" s="509">
        <v>90</v>
      </c>
      <c r="N52" s="510">
        <v>0</v>
      </c>
      <c r="O52" s="510">
        <v>0</v>
      </c>
      <c r="P52" s="510">
        <v>0</v>
      </c>
      <c r="Q52" s="510">
        <v>6</v>
      </c>
      <c r="R52" s="510">
        <v>1162</v>
      </c>
      <c r="S52" s="509">
        <v>0</v>
      </c>
      <c r="T52" s="509">
        <v>0</v>
      </c>
      <c r="U52" s="509">
        <v>0</v>
      </c>
      <c r="V52" s="509">
        <v>0</v>
      </c>
      <c r="W52" s="509">
        <v>7</v>
      </c>
      <c r="X52" s="510">
        <f>D52+E52+F52+G52+H52+N52+O52+P52+Q52+R52</f>
        <v>70303</v>
      </c>
      <c r="Y52" s="510">
        <f>I52+J52+K52+L52+M52+S52+T52+U52+V52+W52</f>
        <v>97</v>
      </c>
      <c r="Z52" s="511">
        <f t="shared" si="3"/>
        <v>70400</v>
      </c>
    </row>
    <row r="53" spans="1:26" ht="25.5" hidden="1" outlineLevel="1">
      <c r="A53" s="747"/>
      <c r="B53" s="747"/>
      <c r="C53" s="508" t="s">
        <v>62</v>
      </c>
      <c r="D53" s="509">
        <v>0</v>
      </c>
      <c r="E53" s="509">
        <v>0</v>
      </c>
      <c r="F53" s="509">
        <v>0</v>
      </c>
      <c r="G53" s="509">
        <v>0</v>
      </c>
      <c r="H53" s="510">
        <v>0</v>
      </c>
      <c r="I53" s="509">
        <v>0</v>
      </c>
      <c r="J53" s="509">
        <v>0</v>
      </c>
      <c r="K53" s="509">
        <v>0</v>
      </c>
      <c r="L53" s="509">
        <v>0</v>
      </c>
      <c r="M53" s="509">
        <v>0</v>
      </c>
      <c r="N53" s="509">
        <v>0</v>
      </c>
      <c r="O53" s="509">
        <v>0</v>
      </c>
      <c r="P53" s="509">
        <v>0</v>
      </c>
      <c r="Q53" s="509">
        <v>0</v>
      </c>
      <c r="R53" s="510">
        <v>0</v>
      </c>
      <c r="S53" s="509">
        <v>0</v>
      </c>
      <c r="T53" s="509">
        <v>0</v>
      </c>
      <c r="U53" s="509">
        <v>0</v>
      </c>
      <c r="V53" s="509">
        <v>0</v>
      </c>
      <c r="W53" s="509">
        <v>0</v>
      </c>
      <c r="X53" s="510">
        <f>D53+E53+F53+G53+H53+N53+O53+P53+Q53+R53</f>
        <v>0</v>
      </c>
      <c r="Y53" s="510">
        <f>I53+J53+K53+L53+M53+S53+T53+U53+V53+W53</f>
        <v>0</v>
      </c>
      <c r="Z53" s="511">
        <f t="shared" si="3"/>
        <v>0</v>
      </c>
    </row>
    <row r="54" spans="1:26" ht="12.95" customHeight="1" collapsed="1">
      <c r="A54" s="756" t="s">
        <v>63</v>
      </c>
      <c r="B54" s="756"/>
      <c r="C54" s="756"/>
      <c r="D54" s="506">
        <f t="shared" ref="D54:Z54" si="7">SUM(D55:D56)</f>
        <v>6</v>
      </c>
      <c r="E54" s="506">
        <f t="shared" si="7"/>
        <v>8</v>
      </c>
      <c r="F54" s="506">
        <f t="shared" si="7"/>
        <v>18</v>
      </c>
      <c r="G54" s="506">
        <f t="shared" si="7"/>
        <v>8</v>
      </c>
      <c r="H54" s="506">
        <f t="shared" si="7"/>
        <v>894</v>
      </c>
      <c r="I54" s="506">
        <f t="shared" si="7"/>
        <v>0</v>
      </c>
      <c r="J54" s="506">
        <f t="shared" si="7"/>
        <v>0</v>
      </c>
      <c r="K54" s="506">
        <f t="shared" si="7"/>
        <v>0</v>
      </c>
      <c r="L54" s="506">
        <f t="shared" si="7"/>
        <v>0</v>
      </c>
      <c r="M54" s="506">
        <f t="shared" si="7"/>
        <v>0</v>
      </c>
      <c r="N54" s="506">
        <f t="shared" si="7"/>
        <v>0</v>
      </c>
      <c r="O54" s="506">
        <f t="shared" si="7"/>
        <v>0</v>
      </c>
      <c r="P54" s="506">
        <f t="shared" si="7"/>
        <v>0</v>
      </c>
      <c r="Q54" s="506">
        <f t="shared" si="7"/>
        <v>0</v>
      </c>
      <c r="R54" s="506">
        <f t="shared" si="7"/>
        <v>3</v>
      </c>
      <c r="S54" s="506">
        <f t="shared" si="7"/>
        <v>0</v>
      </c>
      <c r="T54" s="506">
        <f t="shared" si="7"/>
        <v>0</v>
      </c>
      <c r="U54" s="506">
        <f t="shared" si="7"/>
        <v>0</v>
      </c>
      <c r="V54" s="506">
        <f t="shared" si="7"/>
        <v>0</v>
      </c>
      <c r="W54" s="506">
        <f t="shared" si="7"/>
        <v>0</v>
      </c>
      <c r="X54" s="506">
        <f t="shared" si="7"/>
        <v>937</v>
      </c>
      <c r="Y54" s="506">
        <f t="shared" si="7"/>
        <v>0</v>
      </c>
      <c r="Z54" s="507">
        <f t="shared" si="7"/>
        <v>937</v>
      </c>
    </row>
    <row r="55" spans="1:26" ht="38.25" hidden="1" outlineLevel="1">
      <c r="A55" s="747" t="s">
        <v>63</v>
      </c>
      <c r="B55" s="508" t="s">
        <v>64</v>
      </c>
      <c r="C55" s="508" t="s">
        <v>65</v>
      </c>
      <c r="D55" s="509">
        <v>6</v>
      </c>
      <c r="E55" s="510">
        <v>8</v>
      </c>
      <c r="F55" s="510">
        <v>18</v>
      </c>
      <c r="G55" s="510">
        <v>8</v>
      </c>
      <c r="H55" s="510">
        <v>827</v>
      </c>
      <c r="I55" s="509">
        <v>0</v>
      </c>
      <c r="J55" s="509">
        <v>0</v>
      </c>
      <c r="K55" s="509">
        <v>0</v>
      </c>
      <c r="L55" s="509">
        <v>0</v>
      </c>
      <c r="M55" s="509">
        <v>0</v>
      </c>
      <c r="N55" s="509">
        <v>0</v>
      </c>
      <c r="O55" s="510">
        <v>0</v>
      </c>
      <c r="P55" s="510">
        <v>0</v>
      </c>
      <c r="Q55" s="510">
        <v>0</v>
      </c>
      <c r="R55" s="510">
        <v>3</v>
      </c>
      <c r="S55" s="509">
        <v>0</v>
      </c>
      <c r="T55" s="509">
        <v>0</v>
      </c>
      <c r="U55" s="509">
        <v>0</v>
      </c>
      <c r="V55" s="509">
        <v>0</v>
      </c>
      <c r="W55" s="509">
        <v>0</v>
      </c>
      <c r="X55" s="510">
        <f>D55+E55+F55+G55+H55+N55+O55+P55+Q55+R55</f>
        <v>870</v>
      </c>
      <c r="Y55" s="510">
        <f>I55+J55+K55+L55+M55+S55+T55+U55+V55+W55</f>
        <v>0</v>
      </c>
      <c r="Z55" s="511">
        <f t="shared" si="3"/>
        <v>870</v>
      </c>
    </row>
    <row r="56" spans="1:26" ht="38.25" hidden="1" outlineLevel="1">
      <c r="A56" s="747"/>
      <c r="B56" s="508" t="s">
        <v>66</v>
      </c>
      <c r="C56" s="508" t="s">
        <v>67</v>
      </c>
      <c r="D56" s="509">
        <v>0</v>
      </c>
      <c r="E56" s="509">
        <v>0</v>
      </c>
      <c r="F56" s="510">
        <v>0</v>
      </c>
      <c r="G56" s="509">
        <v>0</v>
      </c>
      <c r="H56" s="509">
        <v>67</v>
      </c>
      <c r="I56" s="509">
        <v>0</v>
      </c>
      <c r="J56" s="509">
        <v>0</v>
      </c>
      <c r="K56" s="509">
        <v>0</v>
      </c>
      <c r="L56" s="509">
        <v>0</v>
      </c>
      <c r="M56" s="509">
        <v>0</v>
      </c>
      <c r="N56" s="509">
        <v>0</v>
      </c>
      <c r="O56" s="509">
        <v>0</v>
      </c>
      <c r="P56" s="510">
        <v>0</v>
      </c>
      <c r="Q56" s="509">
        <v>0</v>
      </c>
      <c r="R56" s="509">
        <v>0</v>
      </c>
      <c r="S56" s="509">
        <v>0</v>
      </c>
      <c r="T56" s="509">
        <v>0</v>
      </c>
      <c r="U56" s="509">
        <v>0</v>
      </c>
      <c r="V56" s="509">
        <v>0</v>
      </c>
      <c r="W56" s="509">
        <v>0</v>
      </c>
      <c r="X56" s="510">
        <f>D56+E56+F56+G56+H56+N56+O56+P56+Q56+R56</f>
        <v>67</v>
      </c>
      <c r="Y56" s="510">
        <f>I56+J56+K56+L56+M56+S56+T56+U56+V56+W56</f>
        <v>0</v>
      </c>
      <c r="Z56" s="511">
        <f t="shared" si="3"/>
        <v>67</v>
      </c>
    </row>
    <row r="57" spans="1:26" ht="12.95" customHeight="1" collapsed="1">
      <c r="A57" s="756" t="s">
        <v>68</v>
      </c>
      <c r="B57" s="756"/>
      <c r="C57" s="756"/>
      <c r="D57" s="506">
        <f t="shared" ref="D57:Z57" si="8">SUM(D58:D60)</f>
        <v>29</v>
      </c>
      <c r="E57" s="506">
        <f t="shared" si="8"/>
        <v>41</v>
      </c>
      <c r="F57" s="506">
        <f t="shared" si="8"/>
        <v>144</v>
      </c>
      <c r="G57" s="506">
        <f t="shared" si="8"/>
        <v>54</v>
      </c>
      <c r="H57" s="506">
        <f t="shared" si="8"/>
        <v>8678</v>
      </c>
      <c r="I57" s="506">
        <f t="shared" si="8"/>
        <v>1</v>
      </c>
      <c r="J57" s="506">
        <f t="shared" si="8"/>
        <v>2</v>
      </c>
      <c r="K57" s="506">
        <f t="shared" si="8"/>
        <v>3</v>
      </c>
      <c r="L57" s="506">
        <f t="shared" si="8"/>
        <v>0</v>
      </c>
      <c r="M57" s="506">
        <f t="shared" si="8"/>
        <v>20</v>
      </c>
      <c r="N57" s="506">
        <f t="shared" si="8"/>
        <v>0</v>
      </c>
      <c r="O57" s="506">
        <f t="shared" si="8"/>
        <v>1</v>
      </c>
      <c r="P57" s="506">
        <f t="shared" si="8"/>
        <v>0</v>
      </c>
      <c r="Q57" s="506">
        <f t="shared" si="8"/>
        <v>2</v>
      </c>
      <c r="R57" s="506">
        <f t="shared" si="8"/>
        <v>336</v>
      </c>
      <c r="S57" s="506">
        <f t="shared" si="8"/>
        <v>0</v>
      </c>
      <c r="T57" s="506">
        <f t="shared" si="8"/>
        <v>0</v>
      </c>
      <c r="U57" s="506">
        <f t="shared" si="8"/>
        <v>0</v>
      </c>
      <c r="V57" s="506">
        <f t="shared" si="8"/>
        <v>0</v>
      </c>
      <c r="W57" s="506">
        <f t="shared" si="8"/>
        <v>0</v>
      </c>
      <c r="X57" s="506">
        <f t="shared" si="8"/>
        <v>9285</v>
      </c>
      <c r="Y57" s="506">
        <f t="shared" si="8"/>
        <v>26</v>
      </c>
      <c r="Z57" s="507">
        <f t="shared" si="8"/>
        <v>9311</v>
      </c>
    </row>
    <row r="58" spans="1:26" ht="51" hidden="1" outlineLevel="1">
      <c r="A58" s="747" t="s">
        <v>68</v>
      </c>
      <c r="B58" s="508" t="s">
        <v>69</v>
      </c>
      <c r="C58" s="508" t="s">
        <v>70</v>
      </c>
      <c r="D58" s="510">
        <v>0</v>
      </c>
      <c r="E58" s="509">
        <v>2</v>
      </c>
      <c r="F58" s="510">
        <v>3</v>
      </c>
      <c r="G58" s="510">
        <v>0</v>
      </c>
      <c r="H58" s="510">
        <v>193</v>
      </c>
      <c r="I58" s="509">
        <v>0</v>
      </c>
      <c r="J58" s="509">
        <v>0</v>
      </c>
      <c r="K58" s="509">
        <v>0</v>
      </c>
      <c r="L58" s="509">
        <v>0</v>
      </c>
      <c r="M58" s="509">
        <v>0</v>
      </c>
      <c r="N58" s="510">
        <v>0</v>
      </c>
      <c r="O58" s="509">
        <v>0</v>
      </c>
      <c r="P58" s="510">
        <v>0</v>
      </c>
      <c r="Q58" s="510">
        <v>0</v>
      </c>
      <c r="R58" s="510">
        <v>4</v>
      </c>
      <c r="S58" s="509">
        <v>0</v>
      </c>
      <c r="T58" s="509">
        <v>0</v>
      </c>
      <c r="U58" s="509">
        <v>0</v>
      </c>
      <c r="V58" s="509">
        <v>0</v>
      </c>
      <c r="W58" s="509">
        <v>0</v>
      </c>
      <c r="X58" s="510">
        <f>D58+E58+F58+G58+H58+N58+O58+P58+Q58+R58</f>
        <v>202</v>
      </c>
      <c r="Y58" s="510">
        <f>I58+J58+K58+L58+M58+S58+T58+U58+V58+W58</f>
        <v>0</v>
      </c>
      <c r="Z58" s="511">
        <f t="shared" si="3"/>
        <v>202</v>
      </c>
    </row>
    <row r="59" spans="1:26" ht="38.25" hidden="1" outlineLevel="1">
      <c r="A59" s="747"/>
      <c r="B59" s="747" t="s">
        <v>71</v>
      </c>
      <c r="C59" s="508" t="s">
        <v>72</v>
      </c>
      <c r="D59" s="510">
        <v>1</v>
      </c>
      <c r="E59" s="509">
        <v>0</v>
      </c>
      <c r="F59" s="510">
        <v>3</v>
      </c>
      <c r="G59" s="510">
        <v>8</v>
      </c>
      <c r="H59" s="510">
        <v>803</v>
      </c>
      <c r="I59" s="509">
        <v>0</v>
      </c>
      <c r="J59" s="509">
        <v>0</v>
      </c>
      <c r="K59" s="509">
        <v>0</v>
      </c>
      <c r="L59" s="509">
        <v>0</v>
      </c>
      <c r="M59" s="509">
        <v>0</v>
      </c>
      <c r="N59" s="510">
        <v>0</v>
      </c>
      <c r="O59" s="509">
        <v>0</v>
      </c>
      <c r="P59" s="510">
        <v>0</v>
      </c>
      <c r="Q59" s="510">
        <v>0</v>
      </c>
      <c r="R59" s="510">
        <v>26</v>
      </c>
      <c r="S59" s="509">
        <v>0</v>
      </c>
      <c r="T59" s="509">
        <v>0</v>
      </c>
      <c r="U59" s="509">
        <v>0</v>
      </c>
      <c r="V59" s="509">
        <v>0</v>
      </c>
      <c r="W59" s="509">
        <v>0</v>
      </c>
      <c r="X59" s="510">
        <f>D59+E59+F59+G59+H59+N59+O59+P59+Q59+R59</f>
        <v>841</v>
      </c>
      <c r="Y59" s="510">
        <f>I59+J59+K59+L59+M59+S59+T59+U59+V59+W59</f>
        <v>0</v>
      </c>
      <c r="Z59" s="511">
        <f t="shared" si="3"/>
        <v>841</v>
      </c>
    </row>
    <row r="60" spans="1:26" ht="38.25" hidden="1" outlineLevel="1">
      <c r="A60" s="747"/>
      <c r="B60" s="747"/>
      <c r="C60" s="508" t="s">
        <v>73</v>
      </c>
      <c r="D60" s="510">
        <v>28</v>
      </c>
      <c r="E60" s="510">
        <v>39</v>
      </c>
      <c r="F60" s="510">
        <v>138</v>
      </c>
      <c r="G60" s="510">
        <v>46</v>
      </c>
      <c r="H60" s="510">
        <v>7682</v>
      </c>
      <c r="I60" s="509">
        <v>1</v>
      </c>
      <c r="J60" s="509">
        <v>2</v>
      </c>
      <c r="K60" s="509">
        <v>3</v>
      </c>
      <c r="L60" s="509">
        <v>0</v>
      </c>
      <c r="M60" s="510">
        <v>20</v>
      </c>
      <c r="N60" s="510">
        <v>0</v>
      </c>
      <c r="O60" s="510">
        <v>1</v>
      </c>
      <c r="P60" s="510">
        <v>0</v>
      </c>
      <c r="Q60" s="510">
        <v>2</v>
      </c>
      <c r="R60" s="510">
        <v>306</v>
      </c>
      <c r="S60" s="509">
        <v>0</v>
      </c>
      <c r="T60" s="509">
        <v>0</v>
      </c>
      <c r="U60" s="509">
        <v>0</v>
      </c>
      <c r="V60" s="509">
        <v>0</v>
      </c>
      <c r="W60" s="510">
        <v>0</v>
      </c>
      <c r="X60" s="510">
        <f>D60+E60+F60+G60+H60+N60+O60+P60+Q60+R60</f>
        <v>8242</v>
      </c>
      <c r="Y60" s="510">
        <f>I60+J60+K60+L60+M60+S60+T60+U60+V60+W60</f>
        <v>26</v>
      </c>
      <c r="Z60" s="511">
        <f t="shared" si="3"/>
        <v>8268</v>
      </c>
    </row>
    <row r="61" spans="1:26" ht="12.95" customHeight="1" collapsed="1">
      <c r="A61" s="756" t="s">
        <v>74</v>
      </c>
      <c r="B61" s="756"/>
      <c r="C61" s="756"/>
      <c r="D61" s="506">
        <f t="shared" ref="D61:Z61" si="9">SUM(D62:D71)</f>
        <v>24</v>
      </c>
      <c r="E61" s="506">
        <f t="shared" si="9"/>
        <v>58</v>
      </c>
      <c r="F61" s="506">
        <f t="shared" si="9"/>
        <v>216</v>
      </c>
      <c r="G61" s="506">
        <f t="shared" si="9"/>
        <v>56</v>
      </c>
      <c r="H61" s="506">
        <f t="shared" si="9"/>
        <v>19788</v>
      </c>
      <c r="I61" s="506">
        <f t="shared" si="9"/>
        <v>0</v>
      </c>
      <c r="J61" s="506">
        <f t="shared" si="9"/>
        <v>0</v>
      </c>
      <c r="K61" s="506">
        <f t="shared" si="9"/>
        <v>12</v>
      </c>
      <c r="L61" s="506">
        <f t="shared" si="9"/>
        <v>0</v>
      </c>
      <c r="M61" s="506">
        <f t="shared" si="9"/>
        <v>105</v>
      </c>
      <c r="N61" s="506">
        <f t="shared" si="9"/>
        <v>0</v>
      </c>
      <c r="O61" s="506">
        <f t="shared" si="9"/>
        <v>0</v>
      </c>
      <c r="P61" s="506">
        <f t="shared" si="9"/>
        <v>0</v>
      </c>
      <c r="Q61" s="506">
        <f t="shared" si="9"/>
        <v>0</v>
      </c>
      <c r="R61" s="506">
        <f t="shared" si="9"/>
        <v>1001</v>
      </c>
      <c r="S61" s="506">
        <f t="shared" si="9"/>
        <v>0</v>
      </c>
      <c r="T61" s="506">
        <f t="shared" si="9"/>
        <v>0</v>
      </c>
      <c r="U61" s="506">
        <f t="shared" si="9"/>
        <v>0</v>
      </c>
      <c r="V61" s="506">
        <f t="shared" si="9"/>
        <v>0</v>
      </c>
      <c r="W61" s="506">
        <f t="shared" si="9"/>
        <v>5</v>
      </c>
      <c r="X61" s="506">
        <f t="shared" si="9"/>
        <v>21143</v>
      </c>
      <c r="Y61" s="506">
        <f t="shared" si="9"/>
        <v>122</v>
      </c>
      <c r="Z61" s="507">
        <f t="shared" si="9"/>
        <v>21265</v>
      </c>
    </row>
    <row r="62" spans="1:26" ht="63.75" hidden="1" outlineLevel="1">
      <c r="A62" s="747" t="s">
        <v>74</v>
      </c>
      <c r="B62" s="747" t="s">
        <v>75</v>
      </c>
      <c r="C62" s="508" t="s">
        <v>76</v>
      </c>
      <c r="D62" s="510">
        <v>11</v>
      </c>
      <c r="E62" s="510">
        <v>26</v>
      </c>
      <c r="F62" s="510">
        <v>126</v>
      </c>
      <c r="G62" s="510">
        <v>32</v>
      </c>
      <c r="H62" s="510">
        <v>12774</v>
      </c>
      <c r="I62" s="509">
        <v>0</v>
      </c>
      <c r="J62" s="509">
        <v>0</v>
      </c>
      <c r="K62" s="509">
        <v>12</v>
      </c>
      <c r="L62" s="509">
        <v>0</v>
      </c>
      <c r="M62" s="510">
        <v>75</v>
      </c>
      <c r="N62" s="510">
        <v>0</v>
      </c>
      <c r="O62" s="510">
        <v>0</v>
      </c>
      <c r="P62" s="510">
        <v>0</v>
      </c>
      <c r="Q62" s="510">
        <v>0</v>
      </c>
      <c r="R62" s="510">
        <v>516</v>
      </c>
      <c r="S62" s="509">
        <v>0</v>
      </c>
      <c r="T62" s="509">
        <v>0</v>
      </c>
      <c r="U62" s="509">
        <v>0</v>
      </c>
      <c r="V62" s="509">
        <v>0</v>
      </c>
      <c r="W62" s="510">
        <v>4</v>
      </c>
      <c r="X62" s="510">
        <f t="shared" ref="X62:X71" si="10">D62+E62+F62+G62+H62+N62+O62+P62+Q62+R62</f>
        <v>13485</v>
      </c>
      <c r="Y62" s="510">
        <f t="shared" ref="Y62:Y71" si="11">I62+J62+K62+L62+M62+S62+T62+U62+V62+W62</f>
        <v>91</v>
      </c>
      <c r="Z62" s="511">
        <f t="shared" si="3"/>
        <v>13576</v>
      </c>
    </row>
    <row r="63" spans="1:26" ht="63.75" hidden="1" outlineLevel="1">
      <c r="A63" s="747"/>
      <c r="B63" s="747"/>
      <c r="C63" s="508" t="s">
        <v>77</v>
      </c>
      <c r="D63" s="510">
        <v>2</v>
      </c>
      <c r="E63" s="510">
        <v>8</v>
      </c>
      <c r="F63" s="510">
        <v>15</v>
      </c>
      <c r="G63" s="509">
        <v>4</v>
      </c>
      <c r="H63" s="510">
        <v>2672</v>
      </c>
      <c r="I63" s="509">
        <v>0</v>
      </c>
      <c r="J63" s="509">
        <v>0</v>
      </c>
      <c r="K63" s="509">
        <v>0</v>
      </c>
      <c r="L63" s="509">
        <v>0</v>
      </c>
      <c r="M63" s="509">
        <v>0</v>
      </c>
      <c r="N63" s="510">
        <v>0</v>
      </c>
      <c r="O63" s="510">
        <v>0</v>
      </c>
      <c r="P63" s="510">
        <v>0</v>
      </c>
      <c r="Q63" s="509">
        <v>0</v>
      </c>
      <c r="R63" s="510">
        <v>183</v>
      </c>
      <c r="S63" s="509">
        <v>0</v>
      </c>
      <c r="T63" s="509">
        <v>0</v>
      </c>
      <c r="U63" s="509">
        <v>0</v>
      </c>
      <c r="V63" s="509">
        <v>0</v>
      </c>
      <c r="W63" s="509">
        <v>0</v>
      </c>
      <c r="X63" s="510">
        <f t="shared" si="10"/>
        <v>2884</v>
      </c>
      <c r="Y63" s="510">
        <f t="shared" si="11"/>
        <v>0</v>
      </c>
      <c r="Z63" s="511">
        <f t="shared" si="3"/>
        <v>2884</v>
      </c>
    </row>
    <row r="64" spans="1:26" ht="38.25" hidden="1" outlineLevel="1">
      <c r="A64" s="747"/>
      <c r="B64" s="747" t="s">
        <v>78</v>
      </c>
      <c r="C64" s="508" t="s">
        <v>79</v>
      </c>
      <c r="D64" s="510">
        <v>0</v>
      </c>
      <c r="E64" s="510">
        <v>8</v>
      </c>
      <c r="F64" s="510">
        <v>24</v>
      </c>
      <c r="G64" s="510">
        <v>8</v>
      </c>
      <c r="H64" s="510">
        <v>380</v>
      </c>
      <c r="I64" s="509">
        <v>0</v>
      </c>
      <c r="J64" s="509">
        <v>0</v>
      </c>
      <c r="K64" s="509">
        <v>0</v>
      </c>
      <c r="L64" s="509">
        <v>0</v>
      </c>
      <c r="M64" s="510">
        <v>30</v>
      </c>
      <c r="N64" s="510">
        <v>0</v>
      </c>
      <c r="O64" s="510">
        <v>0</v>
      </c>
      <c r="P64" s="510">
        <v>0</v>
      </c>
      <c r="Q64" s="510">
        <v>0</v>
      </c>
      <c r="R64" s="510">
        <v>16</v>
      </c>
      <c r="S64" s="509">
        <v>0</v>
      </c>
      <c r="T64" s="509">
        <v>0</v>
      </c>
      <c r="U64" s="509">
        <v>0</v>
      </c>
      <c r="V64" s="509">
        <v>0</v>
      </c>
      <c r="W64" s="510">
        <v>1</v>
      </c>
      <c r="X64" s="510">
        <f t="shared" si="10"/>
        <v>436</v>
      </c>
      <c r="Y64" s="510">
        <f t="shared" si="11"/>
        <v>31</v>
      </c>
      <c r="Z64" s="511">
        <f t="shared" si="3"/>
        <v>467</v>
      </c>
    </row>
    <row r="65" spans="1:26" ht="25.5" hidden="1" outlineLevel="1">
      <c r="A65" s="747"/>
      <c r="B65" s="747"/>
      <c r="C65" s="508" t="s">
        <v>80</v>
      </c>
      <c r="D65" s="509">
        <v>0</v>
      </c>
      <c r="E65" s="509">
        <v>0</v>
      </c>
      <c r="F65" s="509">
        <v>0</v>
      </c>
      <c r="G65" s="509">
        <v>0</v>
      </c>
      <c r="H65" s="509">
        <v>0</v>
      </c>
      <c r="I65" s="509">
        <v>0</v>
      </c>
      <c r="J65" s="509">
        <v>0</v>
      </c>
      <c r="K65" s="509">
        <v>0</v>
      </c>
      <c r="L65" s="509">
        <v>0</v>
      </c>
      <c r="M65" s="509">
        <v>0</v>
      </c>
      <c r="N65" s="509">
        <v>0</v>
      </c>
      <c r="O65" s="509">
        <v>0</v>
      </c>
      <c r="P65" s="509">
        <v>0</v>
      </c>
      <c r="Q65" s="509">
        <v>0</v>
      </c>
      <c r="R65" s="509">
        <v>0</v>
      </c>
      <c r="S65" s="509">
        <v>0</v>
      </c>
      <c r="T65" s="509">
        <v>0</v>
      </c>
      <c r="U65" s="509">
        <v>0</v>
      </c>
      <c r="V65" s="509">
        <v>0</v>
      </c>
      <c r="W65" s="509">
        <v>0</v>
      </c>
      <c r="X65" s="510">
        <f t="shared" si="10"/>
        <v>0</v>
      </c>
      <c r="Y65" s="510">
        <f t="shared" si="11"/>
        <v>0</v>
      </c>
      <c r="Z65" s="511">
        <f t="shared" si="3"/>
        <v>0</v>
      </c>
    </row>
    <row r="66" spans="1:26" hidden="1" outlineLevel="1">
      <c r="A66" s="747"/>
      <c r="B66" s="747"/>
      <c r="C66" s="508" t="s">
        <v>81</v>
      </c>
      <c r="D66" s="509">
        <v>1</v>
      </c>
      <c r="E66" s="509">
        <v>0</v>
      </c>
      <c r="F66" s="510">
        <v>3</v>
      </c>
      <c r="G66" s="509">
        <v>0</v>
      </c>
      <c r="H66" s="510">
        <v>15</v>
      </c>
      <c r="I66" s="509">
        <v>0</v>
      </c>
      <c r="J66" s="509">
        <v>0</v>
      </c>
      <c r="K66" s="509">
        <v>0</v>
      </c>
      <c r="L66" s="509">
        <v>0</v>
      </c>
      <c r="M66" s="509">
        <v>0</v>
      </c>
      <c r="N66" s="509">
        <v>0</v>
      </c>
      <c r="O66" s="509">
        <v>0</v>
      </c>
      <c r="P66" s="510">
        <v>0</v>
      </c>
      <c r="Q66" s="509">
        <v>0</v>
      </c>
      <c r="R66" s="510">
        <v>3</v>
      </c>
      <c r="S66" s="509">
        <v>0</v>
      </c>
      <c r="T66" s="509">
        <v>0</v>
      </c>
      <c r="U66" s="509">
        <v>0</v>
      </c>
      <c r="V66" s="509">
        <v>0</v>
      </c>
      <c r="W66" s="509">
        <v>0</v>
      </c>
      <c r="X66" s="510">
        <f t="shared" si="10"/>
        <v>22</v>
      </c>
      <c r="Y66" s="510">
        <f t="shared" si="11"/>
        <v>0</v>
      </c>
      <c r="Z66" s="511">
        <f t="shared" si="3"/>
        <v>22</v>
      </c>
    </row>
    <row r="67" spans="1:26" ht="25.5" hidden="1" outlineLevel="1">
      <c r="A67" s="747"/>
      <c r="B67" s="747"/>
      <c r="C67" s="508" t="s">
        <v>82</v>
      </c>
      <c r="D67" s="509">
        <v>0</v>
      </c>
      <c r="E67" s="509">
        <v>0</v>
      </c>
      <c r="F67" s="509">
        <v>0</v>
      </c>
      <c r="G67" s="509">
        <v>0</v>
      </c>
      <c r="H67" s="510">
        <v>0</v>
      </c>
      <c r="I67" s="509">
        <v>0</v>
      </c>
      <c r="J67" s="509">
        <v>0</v>
      </c>
      <c r="K67" s="509">
        <v>0</v>
      </c>
      <c r="L67" s="509">
        <v>0</v>
      </c>
      <c r="M67" s="509">
        <v>0</v>
      </c>
      <c r="N67" s="509">
        <v>0</v>
      </c>
      <c r="O67" s="509">
        <v>0</v>
      </c>
      <c r="P67" s="509">
        <v>0</v>
      </c>
      <c r="Q67" s="509">
        <v>0</v>
      </c>
      <c r="R67" s="510">
        <v>0</v>
      </c>
      <c r="S67" s="509">
        <v>0</v>
      </c>
      <c r="T67" s="509">
        <v>0</v>
      </c>
      <c r="U67" s="509">
        <v>0</v>
      </c>
      <c r="V67" s="509">
        <v>0</v>
      </c>
      <c r="W67" s="509">
        <v>0</v>
      </c>
      <c r="X67" s="510">
        <f t="shared" si="10"/>
        <v>0</v>
      </c>
      <c r="Y67" s="510">
        <f t="shared" si="11"/>
        <v>0</v>
      </c>
      <c r="Z67" s="511">
        <f t="shared" si="3"/>
        <v>0</v>
      </c>
    </row>
    <row r="68" spans="1:26" ht="25.5" hidden="1" outlineLevel="1">
      <c r="A68" s="747"/>
      <c r="B68" s="747"/>
      <c r="C68" s="508" t="s">
        <v>83</v>
      </c>
      <c r="D68" s="509">
        <v>2</v>
      </c>
      <c r="E68" s="509">
        <v>0</v>
      </c>
      <c r="F68" s="509">
        <v>0</v>
      </c>
      <c r="G68" s="509">
        <v>0</v>
      </c>
      <c r="H68" s="510">
        <v>0</v>
      </c>
      <c r="I68" s="509">
        <v>0</v>
      </c>
      <c r="J68" s="509">
        <v>0</v>
      </c>
      <c r="K68" s="509">
        <v>0</v>
      </c>
      <c r="L68" s="509">
        <v>0</v>
      </c>
      <c r="M68" s="509">
        <v>0</v>
      </c>
      <c r="N68" s="509">
        <v>0</v>
      </c>
      <c r="O68" s="509">
        <v>0</v>
      </c>
      <c r="P68" s="509">
        <v>0</v>
      </c>
      <c r="Q68" s="509">
        <v>0</v>
      </c>
      <c r="R68" s="510">
        <v>0</v>
      </c>
      <c r="S68" s="509">
        <v>0</v>
      </c>
      <c r="T68" s="509">
        <v>0</v>
      </c>
      <c r="U68" s="509">
        <v>0</v>
      </c>
      <c r="V68" s="509">
        <v>0</v>
      </c>
      <c r="W68" s="509">
        <v>0</v>
      </c>
      <c r="X68" s="510">
        <f t="shared" si="10"/>
        <v>2</v>
      </c>
      <c r="Y68" s="510">
        <f t="shared" si="11"/>
        <v>0</v>
      </c>
      <c r="Z68" s="511">
        <f t="shared" si="3"/>
        <v>2</v>
      </c>
    </row>
    <row r="69" spans="1:26" ht="51" hidden="1" outlineLevel="1">
      <c r="A69" s="747"/>
      <c r="B69" s="747"/>
      <c r="C69" s="508" t="s">
        <v>84</v>
      </c>
      <c r="D69" s="509">
        <v>0</v>
      </c>
      <c r="E69" s="510">
        <v>0</v>
      </c>
      <c r="F69" s="509">
        <v>0</v>
      </c>
      <c r="G69" s="509">
        <v>0</v>
      </c>
      <c r="H69" s="510">
        <v>8</v>
      </c>
      <c r="I69" s="509">
        <v>0</v>
      </c>
      <c r="J69" s="509">
        <v>0</v>
      </c>
      <c r="K69" s="509">
        <v>0</v>
      </c>
      <c r="L69" s="509">
        <v>0</v>
      </c>
      <c r="M69" s="509">
        <v>0</v>
      </c>
      <c r="N69" s="509">
        <v>0</v>
      </c>
      <c r="O69" s="510">
        <v>0</v>
      </c>
      <c r="P69" s="509">
        <v>0</v>
      </c>
      <c r="Q69" s="509">
        <v>0</v>
      </c>
      <c r="R69" s="510">
        <v>0</v>
      </c>
      <c r="S69" s="509">
        <v>0</v>
      </c>
      <c r="T69" s="509">
        <v>0</v>
      </c>
      <c r="U69" s="509">
        <v>0</v>
      </c>
      <c r="V69" s="509">
        <v>0</v>
      </c>
      <c r="W69" s="509">
        <v>0</v>
      </c>
      <c r="X69" s="510">
        <f t="shared" si="10"/>
        <v>8</v>
      </c>
      <c r="Y69" s="510">
        <f t="shared" si="11"/>
        <v>0</v>
      </c>
      <c r="Z69" s="511">
        <f t="shared" si="3"/>
        <v>8</v>
      </c>
    </row>
    <row r="70" spans="1:26" ht="51" hidden="1" outlineLevel="1">
      <c r="A70" s="747"/>
      <c r="B70" s="747"/>
      <c r="C70" s="508" t="s">
        <v>85</v>
      </c>
      <c r="D70" s="510">
        <v>0</v>
      </c>
      <c r="E70" s="510">
        <v>0</v>
      </c>
      <c r="F70" s="510">
        <v>0</v>
      </c>
      <c r="G70" s="509">
        <v>0</v>
      </c>
      <c r="H70" s="510">
        <v>18</v>
      </c>
      <c r="I70" s="510">
        <v>0</v>
      </c>
      <c r="J70" s="509">
        <v>0</v>
      </c>
      <c r="K70" s="509">
        <v>0</v>
      </c>
      <c r="L70" s="509">
        <v>0</v>
      </c>
      <c r="M70" s="510">
        <v>0</v>
      </c>
      <c r="N70" s="510">
        <v>0</v>
      </c>
      <c r="O70" s="510">
        <v>0</v>
      </c>
      <c r="P70" s="510">
        <v>0</v>
      </c>
      <c r="Q70" s="509">
        <v>0</v>
      </c>
      <c r="R70" s="510">
        <v>0</v>
      </c>
      <c r="S70" s="510">
        <v>0</v>
      </c>
      <c r="T70" s="509">
        <v>0</v>
      </c>
      <c r="U70" s="509">
        <v>0</v>
      </c>
      <c r="V70" s="509">
        <v>0</v>
      </c>
      <c r="W70" s="510">
        <v>0</v>
      </c>
      <c r="X70" s="510">
        <f t="shared" si="10"/>
        <v>18</v>
      </c>
      <c r="Y70" s="510">
        <f t="shared" si="11"/>
        <v>0</v>
      </c>
      <c r="Z70" s="511">
        <f t="shared" si="3"/>
        <v>18</v>
      </c>
    </row>
    <row r="71" spans="1:26" ht="51" hidden="1" outlineLevel="1">
      <c r="A71" s="747"/>
      <c r="B71" s="747"/>
      <c r="C71" s="508" t="s">
        <v>86</v>
      </c>
      <c r="D71" s="510">
        <v>8</v>
      </c>
      <c r="E71" s="510">
        <v>16</v>
      </c>
      <c r="F71" s="510">
        <v>48</v>
      </c>
      <c r="G71" s="510">
        <v>12</v>
      </c>
      <c r="H71" s="510">
        <v>3921</v>
      </c>
      <c r="I71" s="509">
        <v>0</v>
      </c>
      <c r="J71" s="510">
        <v>0</v>
      </c>
      <c r="K71" s="509">
        <v>0</v>
      </c>
      <c r="L71" s="510">
        <v>0</v>
      </c>
      <c r="M71" s="509">
        <v>0</v>
      </c>
      <c r="N71" s="510">
        <v>0</v>
      </c>
      <c r="O71" s="510">
        <v>0</v>
      </c>
      <c r="P71" s="510">
        <v>0</v>
      </c>
      <c r="Q71" s="510">
        <v>0</v>
      </c>
      <c r="R71" s="510">
        <v>283</v>
      </c>
      <c r="S71" s="509">
        <v>0</v>
      </c>
      <c r="T71" s="510">
        <v>0</v>
      </c>
      <c r="U71" s="509">
        <v>0</v>
      </c>
      <c r="V71" s="510">
        <v>0</v>
      </c>
      <c r="W71" s="509">
        <v>0</v>
      </c>
      <c r="X71" s="510">
        <f t="shared" si="10"/>
        <v>4288</v>
      </c>
      <c r="Y71" s="510">
        <f t="shared" si="11"/>
        <v>0</v>
      </c>
      <c r="Z71" s="511">
        <f t="shared" si="3"/>
        <v>4288</v>
      </c>
    </row>
    <row r="72" spans="1:26" ht="12.95" customHeight="1" collapsed="1">
      <c r="A72" s="756" t="s">
        <v>87</v>
      </c>
      <c r="B72" s="756"/>
      <c r="C72" s="756"/>
      <c r="D72" s="506">
        <f t="shared" ref="D72:Z72" si="12">SUM(D73:D74)</f>
        <v>11</v>
      </c>
      <c r="E72" s="506">
        <f t="shared" si="12"/>
        <v>37</v>
      </c>
      <c r="F72" s="506">
        <f t="shared" si="12"/>
        <v>63</v>
      </c>
      <c r="G72" s="506">
        <f t="shared" si="12"/>
        <v>23</v>
      </c>
      <c r="H72" s="506">
        <f t="shared" si="12"/>
        <v>2685</v>
      </c>
      <c r="I72" s="506">
        <f t="shared" si="12"/>
        <v>0</v>
      </c>
      <c r="J72" s="506">
        <f t="shared" si="12"/>
        <v>0</v>
      </c>
      <c r="K72" s="506">
        <f t="shared" si="12"/>
        <v>0</v>
      </c>
      <c r="L72" s="506">
        <f t="shared" si="12"/>
        <v>0</v>
      </c>
      <c r="M72" s="506">
        <f t="shared" si="12"/>
        <v>0</v>
      </c>
      <c r="N72" s="506">
        <f t="shared" si="12"/>
        <v>0</v>
      </c>
      <c r="O72" s="506">
        <f t="shared" si="12"/>
        <v>1</v>
      </c>
      <c r="P72" s="506">
        <f t="shared" si="12"/>
        <v>0</v>
      </c>
      <c r="Q72" s="506">
        <f t="shared" si="12"/>
        <v>1</v>
      </c>
      <c r="R72" s="506">
        <f t="shared" si="12"/>
        <v>78</v>
      </c>
      <c r="S72" s="506">
        <f t="shared" si="12"/>
        <v>0</v>
      </c>
      <c r="T72" s="506">
        <f t="shared" si="12"/>
        <v>0</v>
      </c>
      <c r="U72" s="506">
        <f t="shared" si="12"/>
        <v>0</v>
      </c>
      <c r="V72" s="506">
        <f t="shared" si="12"/>
        <v>0</v>
      </c>
      <c r="W72" s="506">
        <f t="shared" si="12"/>
        <v>0</v>
      </c>
      <c r="X72" s="506">
        <f t="shared" si="12"/>
        <v>2899</v>
      </c>
      <c r="Y72" s="506">
        <f t="shared" si="12"/>
        <v>0</v>
      </c>
      <c r="Z72" s="507">
        <f t="shared" si="12"/>
        <v>2899</v>
      </c>
    </row>
    <row r="73" spans="1:26" ht="76.5" hidden="1" outlineLevel="1">
      <c r="A73" s="747" t="s">
        <v>87</v>
      </c>
      <c r="B73" s="508" t="s">
        <v>88</v>
      </c>
      <c r="C73" s="508" t="s">
        <v>89</v>
      </c>
      <c r="D73" s="510">
        <v>1</v>
      </c>
      <c r="E73" s="510">
        <v>3</v>
      </c>
      <c r="F73" s="510">
        <v>27</v>
      </c>
      <c r="G73" s="509">
        <v>3</v>
      </c>
      <c r="H73" s="510">
        <v>620</v>
      </c>
      <c r="I73" s="509">
        <v>0</v>
      </c>
      <c r="J73" s="509">
        <v>0</v>
      </c>
      <c r="K73" s="509">
        <v>0</v>
      </c>
      <c r="L73" s="509">
        <v>0</v>
      </c>
      <c r="M73" s="509">
        <v>0</v>
      </c>
      <c r="N73" s="510">
        <v>0</v>
      </c>
      <c r="O73" s="510">
        <v>1</v>
      </c>
      <c r="P73" s="510">
        <v>0</v>
      </c>
      <c r="Q73" s="509">
        <v>1</v>
      </c>
      <c r="R73" s="510">
        <v>13</v>
      </c>
      <c r="S73" s="509">
        <v>0</v>
      </c>
      <c r="T73" s="509">
        <v>0</v>
      </c>
      <c r="U73" s="509">
        <v>0</v>
      </c>
      <c r="V73" s="509">
        <v>0</v>
      </c>
      <c r="W73" s="509">
        <v>0</v>
      </c>
      <c r="X73" s="510">
        <f>D73+E73+F73+G73+H73+N73+O73+P73+Q73+R73</f>
        <v>669</v>
      </c>
      <c r="Y73" s="510">
        <f>I73+J73+K73+L73+M73+S73+T73+U73+V73+W73</f>
        <v>0</v>
      </c>
      <c r="Z73" s="511">
        <f t="shared" si="3"/>
        <v>669</v>
      </c>
    </row>
    <row r="74" spans="1:26" ht="102" hidden="1" outlineLevel="1">
      <c r="A74" s="747"/>
      <c r="B74" s="508" t="s">
        <v>90</v>
      </c>
      <c r="C74" s="508" t="s">
        <v>91</v>
      </c>
      <c r="D74" s="509">
        <v>10</v>
      </c>
      <c r="E74" s="510">
        <v>34</v>
      </c>
      <c r="F74" s="510">
        <v>36</v>
      </c>
      <c r="G74" s="510">
        <v>20</v>
      </c>
      <c r="H74" s="510">
        <v>2065</v>
      </c>
      <c r="I74" s="509">
        <v>0</v>
      </c>
      <c r="J74" s="509">
        <v>0</v>
      </c>
      <c r="K74" s="509">
        <v>0</v>
      </c>
      <c r="L74" s="509">
        <v>0</v>
      </c>
      <c r="M74" s="509">
        <v>0</v>
      </c>
      <c r="N74" s="509">
        <v>0</v>
      </c>
      <c r="O74" s="510">
        <v>0</v>
      </c>
      <c r="P74" s="510">
        <v>0</v>
      </c>
      <c r="Q74" s="510">
        <v>0</v>
      </c>
      <c r="R74" s="510">
        <v>65</v>
      </c>
      <c r="S74" s="509">
        <v>0</v>
      </c>
      <c r="T74" s="509">
        <v>0</v>
      </c>
      <c r="U74" s="509">
        <v>0</v>
      </c>
      <c r="V74" s="509">
        <v>0</v>
      </c>
      <c r="W74" s="509">
        <v>0</v>
      </c>
      <c r="X74" s="510">
        <f>D74+E74+F74+G74+H74+N74+O74+P74+Q74+R74</f>
        <v>2230</v>
      </c>
      <c r="Y74" s="510">
        <f>I74+J74+K74+L74+M74+S74+T74+U74+V74+W74</f>
        <v>0</v>
      </c>
      <c r="Z74" s="511">
        <f t="shared" si="3"/>
        <v>2230</v>
      </c>
    </row>
    <row r="75" spans="1:26" ht="12.95" customHeight="1" collapsed="1">
      <c r="A75" s="756" t="s">
        <v>92</v>
      </c>
      <c r="B75" s="756"/>
      <c r="C75" s="756"/>
      <c r="D75" s="506">
        <f t="shared" ref="D75:Z75" si="13">SUM(D76:D101)</f>
        <v>214</v>
      </c>
      <c r="E75" s="506">
        <f t="shared" si="13"/>
        <v>569</v>
      </c>
      <c r="F75" s="506">
        <f t="shared" si="13"/>
        <v>1315</v>
      </c>
      <c r="G75" s="506">
        <f t="shared" si="13"/>
        <v>520</v>
      </c>
      <c r="H75" s="506">
        <f t="shared" si="13"/>
        <v>62654</v>
      </c>
      <c r="I75" s="506">
        <f t="shared" si="13"/>
        <v>119</v>
      </c>
      <c r="J75" s="506">
        <f t="shared" si="13"/>
        <v>296</v>
      </c>
      <c r="K75" s="506">
        <f t="shared" si="13"/>
        <v>597</v>
      </c>
      <c r="L75" s="506">
        <f t="shared" si="13"/>
        <v>176</v>
      </c>
      <c r="M75" s="506">
        <f t="shared" si="13"/>
        <v>21332</v>
      </c>
      <c r="N75" s="506">
        <f t="shared" si="13"/>
        <v>1</v>
      </c>
      <c r="O75" s="506">
        <f t="shared" si="13"/>
        <v>1</v>
      </c>
      <c r="P75" s="506">
        <f t="shared" si="13"/>
        <v>5</v>
      </c>
      <c r="Q75" s="506">
        <f t="shared" si="13"/>
        <v>4</v>
      </c>
      <c r="R75" s="506">
        <f t="shared" si="13"/>
        <v>2545</v>
      </c>
      <c r="S75" s="506">
        <f t="shared" si="13"/>
        <v>0</v>
      </c>
      <c r="T75" s="506">
        <f t="shared" si="13"/>
        <v>0</v>
      </c>
      <c r="U75" s="506">
        <f t="shared" si="13"/>
        <v>9</v>
      </c>
      <c r="V75" s="506">
        <f t="shared" si="13"/>
        <v>0</v>
      </c>
      <c r="W75" s="506">
        <f t="shared" si="13"/>
        <v>310</v>
      </c>
      <c r="X75" s="506">
        <f t="shared" si="13"/>
        <v>67828</v>
      </c>
      <c r="Y75" s="506">
        <f t="shared" si="13"/>
        <v>22839</v>
      </c>
      <c r="Z75" s="507">
        <f t="shared" si="13"/>
        <v>90667</v>
      </c>
    </row>
    <row r="76" spans="1:26" ht="25.5" hidden="1" outlineLevel="1">
      <c r="A76" s="751" t="s">
        <v>92</v>
      </c>
      <c r="B76" s="747" t="s">
        <v>93</v>
      </c>
      <c r="C76" s="508" t="s">
        <v>94</v>
      </c>
      <c r="D76" s="510">
        <v>10</v>
      </c>
      <c r="E76" s="510">
        <v>38</v>
      </c>
      <c r="F76" s="510">
        <v>84</v>
      </c>
      <c r="G76" s="510">
        <v>52</v>
      </c>
      <c r="H76" s="510">
        <v>3513</v>
      </c>
      <c r="I76" s="510">
        <v>7</v>
      </c>
      <c r="J76" s="510">
        <v>16</v>
      </c>
      <c r="K76" s="510">
        <v>27</v>
      </c>
      <c r="L76" s="510">
        <v>16</v>
      </c>
      <c r="M76" s="510">
        <v>469</v>
      </c>
      <c r="N76" s="510">
        <v>0</v>
      </c>
      <c r="O76" s="510">
        <v>0</v>
      </c>
      <c r="P76" s="510">
        <v>0</v>
      </c>
      <c r="Q76" s="510">
        <v>0</v>
      </c>
      <c r="R76" s="510">
        <v>158</v>
      </c>
      <c r="S76" s="510">
        <v>0</v>
      </c>
      <c r="T76" s="510">
        <v>0</v>
      </c>
      <c r="U76" s="510">
        <v>0</v>
      </c>
      <c r="V76" s="510">
        <v>0</v>
      </c>
      <c r="W76" s="510">
        <v>2</v>
      </c>
      <c r="X76" s="510">
        <f t="shared" ref="X76:X101" si="14">D76+E76+F76+G76+H76+N76+O76+P76+Q76+R76</f>
        <v>3855</v>
      </c>
      <c r="Y76" s="510">
        <f t="shared" ref="Y76:Y101" si="15">I76+J76+K76+L76+M76+S76+T76+U76+V76+W76</f>
        <v>537</v>
      </c>
      <c r="Z76" s="511">
        <f t="shared" si="3"/>
        <v>4392</v>
      </c>
    </row>
    <row r="77" spans="1:26" ht="38.25" hidden="1" outlineLevel="1">
      <c r="A77" s="757"/>
      <c r="B77" s="747"/>
      <c r="C77" s="508" t="s">
        <v>95</v>
      </c>
      <c r="D77" s="510">
        <v>32</v>
      </c>
      <c r="E77" s="510">
        <v>72</v>
      </c>
      <c r="F77" s="510">
        <v>204</v>
      </c>
      <c r="G77" s="510">
        <v>62</v>
      </c>
      <c r="H77" s="510">
        <v>3832</v>
      </c>
      <c r="I77" s="510">
        <v>19</v>
      </c>
      <c r="J77" s="510">
        <v>52</v>
      </c>
      <c r="K77" s="510">
        <v>156</v>
      </c>
      <c r="L77" s="510">
        <v>40</v>
      </c>
      <c r="M77" s="510">
        <v>2427</v>
      </c>
      <c r="N77" s="510">
        <v>0</v>
      </c>
      <c r="O77" s="510">
        <v>0</v>
      </c>
      <c r="P77" s="510">
        <v>0</v>
      </c>
      <c r="Q77" s="510">
        <v>2</v>
      </c>
      <c r="R77" s="510">
        <v>87</v>
      </c>
      <c r="S77" s="510">
        <v>0</v>
      </c>
      <c r="T77" s="510">
        <v>0</v>
      </c>
      <c r="U77" s="510">
        <v>0</v>
      </c>
      <c r="V77" s="510">
        <v>0</v>
      </c>
      <c r="W77" s="510">
        <v>13</v>
      </c>
      <c r="X77" s="510">
        <f t="shared" si="14"/>
        <v>4291</v>
      </c>
      <c r="Y77" s="510">
        <f t="shared" si="15"/>
        <v>2707</v>
      </c>
      <c r="Z77" s="511">
        <f t="shared" si="3"/>
        <v>6998</v>
      </c>
    </row>
    <row r="78" spans="1:26" ht="51" hidden="1" outlineLevel="1">
      <c r="A78" s="757"/>
      <c r="B78" s="747"/>
      <c r="C78" s="508" t="s">
        <v>96</v>
      </c>
      <c r="D78" s="510">
        <v>28</v>
      </c>
      <c r="E78" s="510">
        <v>48</v>
      </c>
      <c r="F78" s="510">
        <v>66</v>
      </c>
      <c r="G78" s="510">
        <v>44</v>
      </c>
      <c r="H78" s="510">
        <v>2384</v>
      </c>
      <c r="I78" s="510">
        <v>9</v>
      </c>
      <c r="J78" s="510">
        <v>18</v>
      </c>
      <c r="K78" s="510">
        <v>18</v>
      </c>
      <c r="L78" s="509">
        <v>4</v>
      </c>
      <c r="M78" s="510">
        <v>979</v>
      </c>
      <c r="N78" s="510">
        <v>0</v>
      </c>
      <c r="O78" s="510">
        <v>0</v>
      </c>
      <c r="P78" s="510">
        <v>0</v>
      </c>
      <c r="Q78" s="510">
        <v>0</v>
      </c>
      <c r="R78" s="510">
        <v>44</v>
      </c>
      <c r="S78" s="510">
        <v>0</v>
      </c>
      <c r="T78" s="510">
        <v>0</v>
      </c>
      <c r="U78" s="510">
        <v>0</v>
      </c>
      <c r="V78" s="509">
        <v>0</v>
      </c>
      <c r="W78" s="510">
        <v>12</v>
      </c>
      <c r="X78" s="510">
        <f t="shared" si="14"/>
        <v>2614</v>
      </c>
      <c r="Y78" s="510">
        <f t="shared" si="15"/>
        <v>1040</v>
      </c>
      <c r="Z78" s="511">
        <f t="shared" si="3"/>
        <v>3654</v>
      </c>
    </row>
    <row r="79" spans="1:26" ht="127.5" hidden="1" outlineLevel="1">
      <c r="A79" s="757"/>
      <c r="B79" s="508" t="s">
        <v>97</v>
      </c>
      <c r="C79" s="508" t="s">
        <v>98</v>
      </c>
      <c r="D79" s="510">
        <v>2</v>
      </c>
      <c r="E79" s="510">
        <v>4</v>
      </c>
      <c r="F79" s="510">
        <v>21</v>
      </c>
      <c r="G79" s="509">
        <v>0</v>
      </c>
      <c r="H79" s="510">
        <v>315</v>
      </c>
      <c r="I79" s="510">
        <v>6</v>
      </c>
      <c r="J79" s="510">
        <v>10</v>
      </c>
      <c r="K79" s="510">
        <v>33</v>
      </c>
      <c r="L79" s="509">
        <v>8</v>
      </c>
      <c r="M79" s="510">
        <v>470</v>
      </c>
      <c r="N79" s="510">
        <v>0</v>
      </c>
      <c r="O79" s="510">
        <v>0</v>
      </c>
      <c r="P79" s="510">
        <v>0</v>
      </c>
      <c r="Q79" s="509">
        <v>0</v>
      </c>
      <c r="R79" s="510">
        <v>14</v>
      </c>
      <c r="S79" s="510">
        <v>0</v>
      </c>
      <c r="T79" s="510">
        <v>0</v>
      </c>
      <c r="U79" s="510">
        <v>0</v>
      </c>
      <c r="V79" s="509">
        <v>0</v>
      </c>
      <c r="W79" s="510">
        <v>6</v>
      </c>
      <c r="X79" s="510">
        <f t="shared" si="14"/>
        <v>356</v>
      </c>
      <c r="Y79" s="510">
        <f t="shared" si="15"/>
        <v>533</v>
      </c>
      <c r="Z79" s="511">
        <f t="shared" si="3"/>
        <v>889</v>
      </c>
    </row>
    <row r="80" spans="1:26" ht="25.5" hidden="1" outlineLevel="1">
      <c r="A80" s="757"/>
      <c r="B80" s="747" t="s">
        <v>99</v>
      </c>
      <c r="C80" s="508" t="s">
        <v>100</v>
      </c>
      <c r="D80" s="509">
        <v>1</v>
      </c>
      <c r="E80" s="509">
        <v>6</v>
      </c>
      <c r="F80" s="509">
        <v>12</v>
      </c>
      <c r="G80" s="510">
        <v>8</v>
      </c>
      <c r="H80" s="510">
        <v>435</v>
      </c>
      <c r="I80" s="509">
        <v>2</v>
      </c>
      <c r="J80" s="509">
        <v>2</v>
      </c>
      <c r="K80" s="509">
        <v>0</v>
      </c>
      <c r="L80" s="509">
        <v>4</v>
      </c>
      <c r="M80" s="510">
        <v>376</v>
      </c>
      <c r="N80" s="509">
        <v>0</v>
      </c>
      <c r="O80" s="509">
        <v>0</v>
      </c>
      <c r="P80" s="509">
        <v>0</v>
      </c>
      <c r="Q80" s="510">
        <v>0</v>
      </c>
      <c r="R80" s="510">
        <v>22</v>
      </c>
      <c r="S80" s="509">
        <v>0</v>
      </c>
      <c r="T80" s="509">
        <v>0</v>
      </c>
      <c r="U80" s="509">
        <v>0</v>
      </c>
      <c r="V80" s="509">
        <v>0</v>
      </c>
      <c r="W80" s="510">
        <v>8</v>
      </c>
      <c r="X80" s="510">
        <f t="shared" si="14"/>
        <v>484</v>
      </c>
      <c r="Y80" s="510">
        <f t="shared" si="15"/>
        <v>392</v>
      </c>
      <c r="Z80" s="511">
        <f t="shared" si="3"/>
        <v>876</v>
      </c>
    </row>
    <row r="81" spans="1:26" ht="25.5" hidden="1" outlineLevel="1">
      <c r="A81" s="757"/>
      <c r="B81" s="747"/>
      <c r="C81" s="508" t="s">
        <v>101</v>
      </c>
      <c r="D81" s="510">
        <v>3</v>
      </c>
      <c r="E81" s="510">
        <v>10</v>
      </c>
      <c r="F81" s="510">
        <v>9</v>
      </c>
      <c r="G81" s="509">
        <v>8</v>
      </c>
      <c r="H81" s="510">
        <v>706</v>
      </c>
      <c r="I81" s="509">
        <v>0</v>
      </c>
      <c r="J81" s="510">
        <v>0</v>
      </c>
      <c r="K81" s="510">
        <v>3</v>
      </c>
      <c r="L81" s="509">
        <v>0</v>
      </c>
      <c r="M81" s="510">
        <v>240</v>
      </c>
      <c r="N81" s="510">
        <v>0</v>
      </c>
      <c r="O81" s="510">
        <v>0</v>
      </c>
      <c r="P81" s="510">
        <v>0</v>
      </c>
      <c r="Q81" s="509">
        <v>0</v>
      </c>
      <c r="R81" s="510">
        <v>13</v>
      </c>
      <c r="S81" s="509">
        <v>0</v>
      </c>
      <c r="T81" s="510">
        <v>0</v>
      </c>
      <c r="U81" s="510">
        <v>0</v>
      </c>
      <c r="V81" s="509">
        <v>0</v>
      </c>
      <c r="W81" s="510">
        <v>0</v>
      </c>
      <c r="X81" s="510">
        <f t="shared" si="14"/>
        <v>749</v>
      </c>
      <c r="Y81" s="510">
        <f t="shared" si="15"/>
        <v>243</v>
      </c>
      <c r="Z81" s="511">
        <f t="shared" ref="Z81:Z148" si="16">+Y81+X81</f>
        <v>992</v>
      </c>
    </row>
    <row r="82" spans="1:26" ht="63.75" hidden="1" outlineLevel="1">
      <c r="A82" s="757"/>
      <c r="B82" s="747"/>
      <c r="C82" s="508" t="s">
        <v>102</v>
      </c>
      <c r="D82" s="510">
        <v>9</v>
      </c>
      <c r="E82" s="510">
        <v>42</v>
      </c>
      <c r="F82" s="510">
        <v>63</v>
      </c>
      <c r="G82" s="510">
        <v>12</v>
      </c>
      <c r="H82" s="510">
        <v>2184</v>
      </c>
      <c r="I82" s="510">
        <v>30</v>
      </c>
      <c r="J82" s="510">
        <v>44</v>
      </c>
      <c r="K82" s="510">
        <v>87</v>
      </c>
      <c r="L82" s="510">
        <v>12</v>
      </c>
      <c r="M82" s="510">
        <v>2844</v>
      </c>
      <c r="N82" s="510">
        <v>0</v>
      </c>
      <c r="O82" s="510">
        <v>0</v>
      </c>
      <c r="P82" s="510">
        <v>3</v>
      </c>
      <c r="Q82" s="510">
        <v>0</v>
      </c>
      <c r="R82" s="510">
        <v>97</v>
      </c>
      <c r="S82" s="510">
        <v>0</v>
      </c>
      <c r="T82" s="510">
        <v>0</v>
      </c>
      <c r="U82" s="510">
        <v>3</v>
      </c>
      <c r="V82" s="510">
        <v>0</v>
      </c>
      <c r="W82" s="510">
        <v>10</v>
      </c>
      <c r="X82" s="510">
        <f t="shared" si="14"/>
        <v>2410</v>
      </c>
      <c r="Y82" s="510">
        <f t="shared" si="15"/>
        <v>3030</v>
      </c>
      <c r="Z82" s="511">
        <f t="shared" si="16"/>
        <v>5440</v>
      </c>
    </row>
    <row r="83" spans="1:26" ht="25.5" hidden="1" outlineLevel="1">
      <c r="A83" s="757"/>
      <c r="B83" s="747" t="s">
        <v>103</v>
      </c>
      <c r="C83" s="508" t="s">
        <v>104</v>
      </c>
      <c r="D83" s="510">
        <v>4</v>
      </c>
      <c r="E83" s="510">
        <v>12</v>
      </c>
      <c r="F83" s="510">
        <v>33</v>
      </c>
      <c r="G83" s="510">
        <v>20</v>
      </c>
      <c r="H83" s="510">
        <v>2639</v>
      </c>
      <c r="I83" s="509">
        <v>1</v>
      </c>
      <c r="J83" s="509">
        <v>8</v>
      </c>
      <c r="K83" s="510">
        <v>3</v>
      </c>
      <c r="L83" s="510">
        <v>0</v>
      </c>
      <c r="M83" s="510">
        <v>99</v>
      </c>
      <c r="N83" s="510">
        <v>0</v>
      </c>
      <c r="O83" s="510">
        <v>0</v>
      </c>
      <c r="P83" s="510">
        <v>0</v>
      </c>
      <c r="Q83" s="510">
        <v>0</v>
      </c>
      <c r="R83" s="510">
        <v>340</v>
      </c>
      <c r="S83" s="509">
        <v>0</v>
      </c>
      <c r="T83" s="509">
        <v>0</v>
      </c>
      <c r="U83" s="510">
        <v>0</v>
      </c>
      <c r="V83" s="510">
        <v>0</v>
      </c>
      <c r="W83" s="510">
        <v>0</v>
      </c>
      <c r="X83" s="510">
        <f t="shared" si="14"/>
        <v>3048</v>
      </c>
      <c r="Y83" s="510">
        <f t="shared" si="15"/>
        <v>111</v>
      </c>
      <c r="Z83" s="511">
        <f t="shared" si="16"/>
        <v>3159</v>
      </c>
    </row>
    <row r="84" spans="1:26" ht="38.25" hidden="1" outlineLevel="1">
      <c r="A84" s="757"/>
      <c r="B84" s="747"/>
      <c r="C84" s="508" t="s">
        <v>105</v>
      </c>
      <c r="D84" s="509">
        <v>0</v>
      </c>
      <c r="E84" s="509">
        <v>0</v>
      </c>
      <c r="F84" s="509">
        <v>0</v>
      </c>
      <c r="G84" s="509">
        <v>0</v>
      </c>
      <c r="H84" s="509">
        <v>208</v>
      </c>
      <c r="I84" s="509">
        <v>0</v>
      </c>
      <c r="J84" s="509">
        <v>0</v>
      </c>
      <c r="K84" s="509">
        <v>0</v>
      </c>
      <c r="L84" s="509">
        <v>0</v>
      </c>
      <c r="M84" s="509">
        <v>0</v>
      </c>
      <c r="N84" s="509">
        <v>0</v>
      </c>
      <c r="O84" s="509">
        <v>0</v>
      </c>
      <c r="P84" s="509">
        <v>0</v>
      </c>
      <c r="Q84" s="509">
        <v>0</v>
      </c>
      <c r="R84" s="509">
        <v>74</v>
      </c>
      <c r="S84" s="509">
        <v>0</v>
      </c>
      <c r="T84" s="509">
        <v>0</v>
      </c>
      <c r="U84" s="509">
        <v>0</v>
      </c>
      <c r="V84" s="509">
        <v>0</v>
      </c>
      <c r="W84" s="509">
        <v>0</v>
      </c>
      <c r="X84" s="510">
        <f t="shared" si="14"/>
        <v>282</v>
      </c>
      <c r="Y84" s="510">
        <f t="shared" si="15"/>
        <v>0</v>
      </c>
      <c r="Z84" s="511">
        <f t="shared" si="16"/>
        <v>282</v>
      </c>
    </row>
    <row r="85" spans="1:26" ht="38.25" hidden="1" outlineLevel="1">
      <c r="A85" s="757"/>
      <c r="B85" s="747" t="s">
        <v>106</v>
      </c>
      <c r="C85" s="508" t="s">
        <v>107</v>
      </c>
      <c r="D85" s="510">
        <v>26</v>
      </c>
      <c r="E85" s="510">
        <v>76</v>
      </c>
      <c r="F85" s="510">
        <v>123</v>
      </c>
      <c r="G85" s="510">
        <v>32</v>
      </c>
      <c r="H85" s="510">
        <v>4800</v>
      </c>
      <c r="I85" s="510">
        <v>9</v>
      </c>
      <c r="J85" s="510">
        <v>16</v>
      </c>
      <c r="K85" s="510">
        <v>39</v>
      </c>
      <c r="L85" s="510">
        <v>0</v>
      </c>
      <c r="M85" s="510">
        <v>824</v>
      </c>
      <c r="N85" s="510">
        <v>0</v>
      </c>
      <c r="O85" s="510">
        <v>0</v>
      </c>
      <c r="P85" s="510">
        <v>0</v>
      </c>
      <c r="Q85" s="510">
        <v>0</v>
      </c>
      <c r="R85" s="510">
        <v>224</v>
      </c>
      <c r="S85" s="510">
        <v>0</v>
      </c>
      <c r="T85" s="510">
        <v>0</v>
      </c>
      <c r="U85" s="510">
        <v>0</v>
      </c>
      <c r="V85" s="510">
        <v>0</v>
      </c>
      <c r="W85" s="510">
        <v>33</v>
      </c>
      <c r="X85" s="510">
        <f t="shared" si="14"/>
        <v>5281</v>
      </c>
      <c r="Y85" s="510">
        <f t="shared" si="15"/>
        <v>921</v>
      </c>
      <c r="Z85" s="511">
        <f t="shared" si="16"/>
        <v>6202</v>
      </c>
    </row>
    <row r="86" spans="1:26" hidden="1" outlineLevel="1">
      <c r="A86" s="757"/>
      <c r="B86" s="747"/>
      <c r="C86" s="508" t="s">
        <v>108</v>
      </c>
      <c r="D86" s="510">
        <v>4</v>
      </c>
      <c r="E86" s="510">
        <v>6</v>
      </c>
      <c r="F86" s="510">
        <v>27</v>
      </c>
      <c r="G86" s="510">
        <v>0</v>
      </c>
      <c r="H86" s="510">
        <v>1133</v>
      </c>
      <c r="I86" s="510">
        <v>4</v>
      </c>
      <c r="J86" s="510">
        <v>6</v>
      </c>
      <c r="K86" s="510">
        <v>3</v>
      </c>
      <c r="L86" s="510">
        <v>4</v>
      </c>
      <c r="M86" s="510">
        <v>508</v>
      </c>
      <c r="N86" s="510">
        <v>0</v>
      </c>
      <c r="O86" s="510">
        <v>0</v>
      </c>
      <c r="P86" s="510">
        <v>0</v>
      </c>
      <c r="Q86" s="510">
        <v>0</v>
      </c>
      <c r="R86" s="510">
        <v>31</v>
      </c>
      <c r="S86" s="510">
        <v>0</v>
      </c>
      <c r="T86" s="510">
        <v>0</v>
      </c>
      <c r="U86" s="510">
        <v>0</v>
      </c>
      <c r="V86" s="510">
        <v>0</v>
      </c>
      <c r="W86" s="510">
        <v>3</v>
      </c>
      <c r="X86" s="510">
        <f t="shared" si="14"/>
        <v>1201</v>
      </c>
      <c r="Y86" s="510">
        <f t="shared" si="15"/>
        <v>528</v>
      </c>
      <c r="Z86" s="511">
        <f t="shared" si="16"/>
        <v>1729</v>
      </c>
    </row>
    <row r="87" spans="1:26" ht="38.25" hidden="1" outlineLevel="1">
      <c r="A87" s="757"/>
      <c r="B87" s="747" t="s">
        <v>109</v>
      </c>
      <c r="C87" s="508" t="s">
        <v>110</v>
      </c>
      <c r="D87" s="510">
        <v>8</v>
      </c>
      <c r="E87" s="510">
        <v>5</v>
      </c>
      <c r="F87" s="510">
        <v>24</v>
      </c>
      <c r="G87" s="510">
        <v>10</v>
      </c>
      <c r="H87" s="510">
        <v>4052</v>
      </c>
      <c r="I87" s="510">
        <v>2</v>
      </c>
      <c r="J87" s="509">
        <v>4</v>
      </c>
      <c r="K87" s="510">
        <v>3</v>
      </c>
      <c r="L87" s="509">
        <v>0</v>
      </c>
      <c r="M87" s="510">
        <v>121</v>
      </c>
      <c r="N87" s="510">
        <v>0</v>
      </c>
      <c r="O87" s="510">
        <v>1</v>
      </c>
      <c r="P87" s="510">
        <v>0</v>
      </c>
      <c r="Q87" s="510">
        <v>2</v>
      </c>
      <c r="R87" s="510">
        <v>189</v>
      </c>
      <c r="S87" s="510">
        <v>0</v>
      </c>
      <c r="T87" s="509">
        <v>0</v>
      </c>
      <c r="U87" s="510">
        <v>0</v>
      </c>
      <c r="V87" s="509">
        <v>0</v>
      </c>
      <c r="W87" s="510">
        <v>0</v>
      </c>
      <c r="X87" s="510">
        <f t="shared" si="14"/>
        <v>4291</v>
      </c>
      <c r="Y87" s="510">
        <f t="shared" si="15"/>
        <v>130</v>
      </c>
      <c r="Z87" s="511">
        <f t="shared" si="16"/>
        <v>4421</v>
      </c>
    </row>
    <row r="88" spans="1:26" ht="25.5" hidden="1" outlineLevel="1">
      <c r="A88" s="757"/>
      <c r="B88" s="747"/>
      <c r="C88" s="508" t="s">
        <v>111</v>
      </c>
      <c r="D88" s="509">
        <v>0</v>
      </c>
      <c r="E88" s="510">
        <v>4</v>
      </c>
      <c r="F88" s="510">
        <v>3</v>
      </c>
      <c r="G88" s="509">
        <v>12</v>
      </c>
      <c r="H88" s="510">
        <v>538</v>
      </c>
      <c r="I88" s="509">
        <v>0</v>
      </c>
      <c r="J88" s="509">
        <v>0</v>
      </c>
      <c r="K88" s="509">
        <v>0</v>
      </c>
      <c r="L88" s="509">
        <v>0</v>
      </c>
      <c r="M88" s="510">
        <v>12</v>
      </c>
      <c r="N88" s="509">
        <v>0</v>
      </c>
      <c r="O88" s="510">
        <v>0</v>
      </c>
      <c r="P88" s="510">
        <v>0</v>
      </c>
      <c r="Q88" s="509">
        <v>0</v>
      </c>
      <c r="R88" s="510">
        <v>31</v>
      </c>
      <c r="S88" s="509">
        <v>0</v>
      </c>
      <c r="T88" s="509">
        <v>0</v>
      </c>
      <c r="U88" s="509">
        <v>0</v>
      </c>
      <c r="V88" s="509">
        <v>0</v>
      </c>
      <c r="W88" s="510">
        <v>0</v>
      </c>
      <c r="X88" s="510">
        <f t="shared" si="14"/>
        <v>588</v>
      </c>
      <c r="Y88" s="510">
        <f t="shared" si="15"/>
        <v>12</v>
      </c>
      <c r="Z88" s="511">
        <f t="shared" si="16"/>
        <v>600</v>
      </c>
    </row>
    <row r="89" spans="1:26" ht="63.75" hidden="1" outlineLevel="1">
      <c r="A89" s="757"/>
      <c r="B89" s="747"/>
      <c r="C89" s="508" t="s">
        <v>112</v>
      </c>
      <c r="D89" s="510">
        <v>0</v>
      </c>
      <c r="E89" s="510">
        <v>0</v>
      </c>
      <c r="F89" s="510">
        <v>0</v>
      </c>
      <c r="G89" s="510">
        <v>0</v>
      </c>
      <c r="H89" s="510">
        <v>632</v>
      </c>
      <c r="I89" s="509">
        <v>0</v>
      </c>
      <c r="J89" s="509">
        <v>0</v>
      </c>
      <c r="K89" s="509">
        <v>0</v>
      </c>
      <c r="L89" s="509">
        <v>0</v>
      </c>
      <c r="M89" s="510">
        <v>0</v>
      </c>
      <c r="N89" s="510">
        <v>0</v>
      </c>
      <c r="O89" s="510">
        <v>0</v>
      </c>
      <c r="P89" s="510">
        <v>0</v>
      </c>
      <c r="Q89" s="510">
        <v>0</v>
      </c>
      <c r="R89" s="510">
        <v>13</v>
      </c>
      <c r="S89" s="509">
        <v>0</v>
      </c>
      <c r="T89" s="509">
        <v>0</v>
      </c>
      <c r="U89" s="509">
        <v>0</v>
      </c>
      <c r="V89" s="509">
        <v>0</v>
      </c>
      <c r="W89" s="510">
        <v>0</v>
      </c>
      <c r="X89" s="510">
        <f t="shared" si="14"/>
        <v>645</v>
      </c>
      <c r="Y89" s="510">
        <f t="shared" si="15"/>
        <v>0</v>
      </c>
      <c r="Z89" s="511">
        <f t="shared" si="16"/>
        <v>645</v>
      </c>
    </row>
    <row r="90" spans="1:26" ht="38.25" hidden="1" outlineLevel="1">
      <c r="A90" s="757"/>
      <c r="B90" s="747" t="s">
        <v>113</v>
      </c>
      <c r="C90" s="508" t="s">
        <v>114</v>
      </c>
      <c r="D90" s="510">
        <v>11</v>
      </c>
      <c r="E90" s="510">
        <v>34</v>
      </c>
      <c r="F90" s="510">
        <v>96</v>
      </c>
      <c r="G90" s="510">
        <v>28</v>
      </c>
      <c r="H90" s="510">
        <v>8609</v>
      </c>
      <c r="I90" s="510">
        <v>4</v>
      </c>
      <c r="J90" s="510">
        <v>16</v>
      </c>
      <c r="K90" s="510">
        <v>45</v>
      </c>
      <c r="L90" s="510">
        <v>8</v>
      </c>
      <c r="M90" s="510">
        <v>2636</v>
      </c>
      <c r="N90" s="510">
        <v>0</v>
      </c>
      <c r="O90" s="510">
        <v>0</v>
      </c>
      <c r="P90" s="510">
        <v>0</v>
      </c>
      <c r="Q90" s="510">
        <v>0</v>
      </c>
      <c r="R90" s="510">
        <v>240</v>
      </c>
      <c r="S90" s="510">
        <v>0</v>
      </c>
      <c r="T90" s="510">
        <v>0</v>
      </c>
      <c r="U90" s="510">
        <v>0</v>
      </c>
      <c r="V90" s="510">
        <v>0</v>
      </c>
      <c r="W90" s="510">
        <v>35</v>
      </c>
      <c r="X90" s="510">
        <f t="shared" si="14"/>
        <v>9018</v>
      </c>
      <c r="Y90" s="510">
        <f t="shared" si="15"/>
        <v>2744</v>
      </c>
      <c r="Z90" s="511">
        <f t="shared" si="16"/>
        <v>11762</v>
      </c>
    </row>
    <row r="91" spans="1:26" ht="63.75" hidden="1" outlineLevel="1">
      <c r="A91" s="757"/>
      <c r="B91" s="747"/>
      <c r="C91" s="508" t="s">
        <v>115</v>
      </c>
      <c r="D91" s="510">
        <v>24</v>
      </c>
      <c r="E91" s="510">
        <v>80</v>
      </c>
      <c r="F91" s="510">
        <v>174</v>
      </c>
      <c r="G91" s="510">
        <v>64</v>
      </c>
      <c r="H91" s="510">
        <v>8828</v>
      </c>
      <c r="I91" s="510">
        <v>8</v>
      </c>
      <c r="J91" s="510">
        <v>38</v>
      </c>
      <c r="K91" s="510">
        <v>60</v>
      </c>
      <c r="L91" s="510">
        <v>32</v>
      </c>
      <c r="M91" s="510">
        <v>3585</v>
      </c>
      <c r="N91" s="510">
        <v>0</v>
      </c>
      <c r="O91" s="510">
        <v>0</v>
      </c>
      <c r="P91" s="510">
        <v>0</v>
      </c>
      <c r="Q91" s="510">
        <v>0</v>
      </c>
      <c r="R91" s="510">
        <v>237</v>
      </c>
      <c r="S91" s="510">
        <v>0</v>
      </c>
      <c r="T91" s="510">
        <v>0</v>
      </c>
      <c r="U91" s="510">
        <v>0</v>
      </c>
      <c r="V91" s="510">
        <v>0</v>
      </c>
      <c r="W91" s="510">
        <v>34</v>
      </c>
      <c r="X91" s="510">
        <f t="shared" si="14"/>
        <v>9407</v>
      </c>
      <c r="Y91" s="510">
        <f t="shared" si="15"/>
        <v>3757</v>
      </c>
      <c r="Z91" s="511">
        <f t="shared" si="16"/>
        <v>13164</v>
      </c>
    </row>
    <row r="92" spans="1:26" ht="51" hidden="1" outlineLevel="1">
      <c r="A92" s="757"/>
      <c r="B92" s="747"/>
      <c r="C92" s="508" t="s">
        <v>116</v>
      </c>
      <c r="D92" s="509">
        <v>2</v>
      </c>
      <c r="E92" s="510">
        <v>0</v>
      </c>
      <c r="F92" s="510">
        <v>9</v>
      </c>
      <c r="G92" s="509">
        <v>0</v>
      </c>
      <c r="H92" s="510">
        <v>825</v>
      </c>
      <c r="I92" s="509">
        <v>1</v>
      </c>
      <c r="J92" s="510">
        <v>0</v>
      </c>
      <c r="K92" s="509">
        <v>3</v>
      </c>
      <c r="L92" s="509">
        <v>0</v>
      </c>
      <c r="M92" s="510">
        <v>77</v>
      </c>
      <c r="N92" s="509">
        <v>0</v>
      </c>
      <c r="O92" s="510">
        <v>0</v>
      </c>
      <c r="P92" s="510">
        <v>0</v>
      </c>
      <c r="Q92" s="509">
        <v>0</v>
      </c>
      <c r="R92" s="510">
        <v>29</v>
      </c>
      <c r="S92" s="509">
        <v>0</v>
      </c>
      <c r="T92" s="510">
        <v>0</v>
      </c>
      <c r="U92" s="509">
        <v>0</v>
      </c>
      <c r="V92" s="509">
        <v>0</v>
      </c>
      <c r="W92" s="510">
        <v>5</v>
      </c>
      <c r="X92" s="510">
        <f t="shared" si="14"/>
        <v>865</v>
      </c>
      <c r="Y92" s="510">
        <f t="shared" si="15"/>
        <v>86</v>
      </c>
      <c r="Z92" s="511">
        <f t="shared" si="16"/>
        <v>951</v>
      </c>
    </row>
    <row r="93" spans="1:26" hidden="1" outlineLevel="1">
      <c r="A93" s="757"/>
      <c r="B93" s="747" t="s">
        <v>117</v>
      </c>
      <c r="C93" s="508" t="s">
        <v>118</v>
      </c>
      <c r="D93" s="510">
        <v>28</v>
      </c>
      <c r="E93" s="510">
        <v>44</v>
      </c>
      <c r="F93" s="510">
        <v>114</v>
      </c>
      <c r="G93" s="510">
        <v>68</v>
      </c>
      <c r="H93" s="510">
        <v>3192</v>
      </c>
      <c r="I93" s="509">
        <v>1</v>
      </c>
      <c r="J93" s="509">
        <v>2</v>
      </c>
      <c r="K93" s="509">
        <v>3</v>
      </c>
      <c r="L93" s="509">
        <v>0</v>
      </c>
      <c r="M93" s="510">
        <v>183</v>
      </c>
      <c r="N93" s="510">
        <v>1</v>
      </c>
      <c r="O93" s="510">
        <v>0</v>
      </c>
      <c r="P93" s="510">
        <v>0</v>
      </c>
      <c r="Q93" s="510">
        <v>0</v>
      </c>
      <c r="R93" s="510">
        <v>187</v>
      </c>
      <c r="S93" s="509">
        <v>0</v>
      </c>
      <c r="T93" s="509">
        <v>0</v>
      </c>
      <c r="U93" s="509">
        <v>0</v>
      </c>
      <c r="V93" s="509">
        <v>0</v>
      </c>
      <c r="W93" s="510">
        <v>2</v>
      </c>
      <c r="X93" s="510">
        <f t="shared" si="14"/>
        <v>3634</v>
      </c>
      <c r="Y93" s="510">
        <f t="shared" si="15"/>
        <v>191</v>
      </c>
      <c r="Z93" s="511">
        <f t="shared" si="16"/>
        <v>3825</v>
      </c>
    </row>
    <row r="94" spans="1:26" ht="25.5" hidden="1" outlineLevel="1">
      <c r="A94" s="757"/>
      <c r="B94" s="747"/>
      <c r="C94" s="508" t="s">
        <v>119</v>
      </c>
      <c r="D94" s="510">
        <v>10</v>
      </c>
      <c r="E94" s="510">
        <v>44</v>
      </c>
      <c r="F94" s="510">
        <v>141</v>
      </c>
      <c r="G94" s="510">
        <v>56</v>
      </c>
      <c r="H94" s="510">
        <v>6562</v>
      </c>
      <c r="I94" s="510">
        <v>13</v>
      </c>
      <c r="J94" s="510">
        <v>38</v>
      </c>
      <c r="K94" s="510">
        <v>78</v>
      </c>
      <c r="L94" s="510">
        <v>28</v>
      </c>
      <c r="M94" s="510">
        <v>3619</v>
      </c>
      <c r="N94" s="510">
        <v>0</v>
      </c>
      <c r="O94" s="510">
        <v>0</v>
      </c>
      <c r="P94" s="510">
        <v>0</v>
      </c>
      <c r="Q94" s="510">
        <v>0</v>
      </c>
      <c r="R94" s="510">
        <v>136</v>
      </c>
      <c r="S94" s="510">
        <v>0</v>
      </c>
      <c r="T94" s="510">
        <v>0</v>
      </c>
      <c r="U94" s="510">
        <v>0</v>
      </c>
      <c r="V94" s="510">
        <v>0</v>
      </c>
      <c r="W94" s="510">
        <v>88</v>
      </c>
      <c r="X94" s="510">
        <f t="shared" si="14"/>
        <v>6949</v>
      </c>
      <c r="Y94" s="510">
        <f t="shared" si="15"/>
        <v>3864</v>
      </c>
      <c r="Z94" s="511">
        <f t="shared" si="16"/>
        <v>10813</v>
      </c>
    </row>
    <row r="95" spans="1:26" ht="25.5" hidden="1" outlineLevel="1">
      <c r="A95" s="757"/>
      <c r="B95" s="747"/>
      <c r="C95" s="508" t="s">
        <v>120</v>
      </c>
      <c r="D95" s="510">
        <v>4</v>
      </c>
      <c r="E95" s="510">
        <v>2</v>
      </c>
      <c r="F95" s="510">
        <v>6</v>
      </c>
      <c r="G95" s="509">
        <v>8</v>
      </c>
      <c r="H95" s="510">
        <v>1383</v>
      </c>
      <c r="I95" s="509">
        <v>0</v>
      </c>
      <c r="J95" s="509">
        <v>0</v>
      </c>
      <c r="K95" s="509">
        <v>3</v>
      </c>
      <c r="L95" s="510">
        <v>8</v>
      </c>
      <c r="M95" s="510">
        <v>30</v>
      </c>
      <c r="N95" s="510">
        <v>0</v>
      </c>
      <c r="O95" s="510">
        <v>0</v>
      </c>
      <c r="P95" s="510">
        <v>0</v>
      </c>
      <c r="Q95" s="509">
        <v>0</v>
      </c>
      <c r="R95" s="510">
        <v>174</v>
      </c>
      <c r="S95" s="509">
        <v>0</v>
      </c>
      <c r="T95" s="509">
        <v>0</v>
      </c>
      <c r="U95" s="509">
        <v>0</v>
      </c>
      <c r="V95" s="510">
        <v>0</v>
      </c>
      <c r="W95" s="510">
        <v>0</v>
      </c>
      <c r="X95" s="510">
        <f t="shared" si="14"/>
        <v>1577</v>
      </c>
      <c r="Y95" s="510">
        <f t="shared" si="15"/>
        <v>41</v>
      </c>
      <c r="Z95" s="511">
        <f t="shared" si="16"/>
        <v>1618</v>
      </c>
    </row>
    <row r="96" spans="1:26" ht="38.25" hidden="1" outlineLevel="1">
      <c r="A96" s="757"/>
      <c r="B96" s="747"/>
      <c r="C96" s="508" t="s">
        <v>121</v>
      </c>
      <c r="D96" s="510">
        <v>1</v>
      </c>
      <c r="E96" s="510">
        <v>0</v>
      </c>
      <c r="F96" s="510">
        <v>0</v>
      </c>
      <c r="G96" s="509">
        <v>0</v>
      </c>
      <c r="H96" s="510">
        <v>495</v>
      </c>
      <c r="I96" s="509">
        <v>0</v>
      </c>
      <c r="J96" s="509">
        <v>4</v>
      </c>
      <c r="K96" s="509">
        <v>3</v>
      </c>
      <c r="L96" s="509">
        <v>0</v>
      </c>
      <c r="M96" s="510">
        <v>67</v>
      </c>
      <c r="N96" s="510">
        <v>0</v>
      </c>
      <c r="O96" s="510">
        <v>0</v>
      </c>
      <c r="P96" s="510">
        <v>0</v>
      </c>
      <c r="Q96" s="509">
        <v>0</v>
      </c>
      <c r="R96" s="510">
        <v>28</v>
      </c>
      <c r="S96" s="509">
        <v>0</v>
      </c>
      <c r="T96" s="509">
        <v>0</v>
      </c>
      <c r="U96" s="509">
        <v>0</v>
      </c>
      <c r="V96" s="509">
        <v>0</v>
      </c>
      <c r="W96" s="510">
        <v>0</v>
      </c>
      <c r="X96" s="510">
        <f t="shared" si="14"/>
        <v>524</v>
      </c>
      <c r="Y96" s="510">
        <f t="shared" si="15"/>
        <v>74</v>
      </c>
      <c r="Z96" s="511">
        <f t="shared" si="16"/>
        <v>598</v>
      </c>
    </row>
    <row r="97" spans="1:26" ht="25.5" hidden="1" outlineLevel="1">
      <c r="A97" s="757"/>
      <c r="B97" s="747"/>
      <c r="C97" s="508" t="s">
        <v>122</v>
      </c>
      <c r="D97" s="510">
        <v>0</v>
      </c>
      <c r="E97" s="510">
        <v>10</v>
      </c>
      <c r="F97" s="510">
        <v>15</v>
      </c>
      <c r="G97" s="510">
        <v>12</v>
      </c>
      <c r="H97" s="510">
        <v>734</v>
      </c>
      <c r="I97" s="509">
        <v>0</v>
      </c>
      <c r="J97" s="510">
        <v>4</v>
      </c>
      <c r="K97" s="510">
        <v>12</v>
      </c>
      <c r="L97" s="509">
        <v>4</v>
      </c>
      <c r="M97" s="510">
        <v>407</v>
      </c>
      <c r="N97" s="510">
        <v>0</v>
      </c>
      <c r="O97" s="510">
        <v>0</v>
      </c>
      <c r="P97" s="510">
        <v>0</v>
      </c>
      <c r="Q97" s="510">
        <v>0</v>
      </c>
      <c r="R97" s="510">
        <v>23</v>
      </c>
      <c r="S97" s="509">
        <v>0</v>
      </c>
      <c r="T97" s="510">
        <v>0</v>
      </c>
      <c r="U97" s="510">
        <v>0</v>
      </c>
      <c r="V97" s="509">
        <v>0</v>
      </c>
      <c r="W97" s="510">
        <v>23</v>
      </c>
      <c r="X97" s="510">
        <f t="shared" si="14"/>
        <v>794</v>
      </c>
      <c r="Y97" s="510">
        <f t="shared" si="15"/>
        <v>450</v>
      </c>
      <c r="Z97" s="511">
        <f t="shared" si="16"/>
        <v>1244</v>
      </c>
    </row>
    <row r="98" spans="1:26" ht="51" hidden="1" outlineLevel="1">
      <c r="A98" s="757"/>
      <c r="B98" s="747"/>
      <c r="C98" s="508" t="s">
        <v>123</v>
      </c>
      <c r="D98" s="510">
        <v>0</v>
      </c>
      <c r="E98" s="510">
        <v>0</v>
      </c>
      <c r="F98" s="510">
        <v>0</v>
      </c>
      <c r="G98" s="509">
        <v>0</v>
      </c>
      <c r="H98" s="510">
        <v>21</v>
      </c>
      <c r="I98" s="509">
        <v>0</v>
      </c>
      <c r="J98" s="509">
        <v>0</v>
      </c>
      <c r="K98" s="509">
        <v>0</v>
      </c>
      <c r="L98" s="509">
        <v>0</v>
      </c>
      <c r="M98" s="510">
        <v>0</v>
      </c>
      <c r="N98" s="510">
        <v>0</v>
      </c>
      <c r="O98" s="510">
        <v>0</v>
      </c>
      <c r="P98" s="510">
        <v>0</v>
      </c>
      <c r="Q98" s="509">
        <v>0</v>
      </c>
      <c r="R98" s="510">
        <v>0</v>
      </c>
      <c r="S98" s="509">
        <v>0</v>
      </c>
      <c r="T98" s="509">
        <v>0</v>
      </c>
      <c r="U98" s="509">
        <v>0</v>
      </c>
      <c r="V98" s="509">
        <v>0</v>
      </c>
      <c r="W98" s="510">
        <v>0</v>
      </c>
      <c r="X98" s="510">
        <f t="shared" si="14"/>
        <v>21</v>
      </c>
      <c r="Y98" s="510">
        <f t="shared" si="15"/>
        <v>0</v>
      </c>
      <c r="Z98" s="511">
        <f t="shared" si="16"/>
        <v>21</v>
      </c>
    </row>
    <row r="99" spans="1:26" ht="51" hidden="1" outlineLevel="1">
      <c r="A99" s="757"/>
      <c r="B99" s="747"/>
      <c r="C99" s="508" t="s">
        <v>124</v>
      </c>
      <c r="D99" s="510">
        <v>5</v>
      </c>
      <c r="E99" s="510">
        <v>18</v>
      </c>
      <c r="F99" s="510">
        <v>31</v>
      </c>
      <c r="G99" s="509">
        <v>12</v>
      </c>
      <c r="H99" s="510">
        <v>1287</v>
      </c>
      <c r="I99" s="510">
        <v>3</v>
      </c>
      <c r="J99" s="510">
        <v>16</v>
      </c>
      <c r="K99" s="510">
        <v>18</v>
      </c>
      <c r="L99" s="510">
        <v>4</v>
      </c>
      <c r="M99" s="510">
        <v>1213</v>
      </c>
      <c r="N99" s="510">
        <v>0</v>
      </c>
      <c r="O99" s="510">
        <v>0</v>
      </c>
      <c r="P99" s="510">
        <v>2</v>
      </c>
      <c r="Q99" s="509">
        <v>0</v>
      </c>
      <c r="R99" s="510">
        <v>97</v>
      </c>
      <c r="S99" s="510">
        <v>0</v>
      </c>
      <c r="T99" s="510">
        <v>0</v>
      </c>
      <c r="U99" s="510">
        <v>6</v>
      </c>
      <c r="V99" s="510">
        <v>0</v>
      </c>
      <c r="W99" s="510">
        <v>36</v>
      </c>
      <c r="X99" s="510">
        <f t="shared" si="14"/>
        <v>1452</v>
      </c>
      <c r="Y99" s="510">
        <f t="shared" si="15"/>
        <v>1296</v>
      </c>
      <c r="Z99" s="511">
        <f t="shared" si="16"/>
        <v>2748</v>
      </c>
    </row>
    <row r="100" spans="1:26" ht="25.5" hidden="1" outlineLevel="1">
      <c r="A100" s="757"/>
      <c r="B100" s="747" t="s">
        <v>125</v>
      </c>
      <c r="C100" s="508" t="s">
        <v>126</v>
      </c>
      <c r="D100" s="510">
        <v>2</v>
      </c>
      <c r="E100" s="510">
        <v>14</v>
      </c>
      <c r="F100" s="510">
        <v>60</v>
      </c>
      <c r="G100" s="510">
        <v>12</v>
      </c>
      <c r="H100" s="510">
        <v>3254</v>
      </c>
      <c r="I100" s="509">
        <v>0</v>
      </c>
      <c r="J100" s="509">
        <v>2</v>
      </c>
      <c r="K100" s="509">
        <v>0</v>
      </c>
      <c r="L100" s="509">
        <v>4</v>
      </c>
      <c r="M100" s="510">
        <v>146</v>
      </c>
      <c r="N100" s="510">
        <v>0</v>
      </c>
      <c r="O100" s="510">
        <v>0</v>
      </c>
      <c r="P100" s="510">
        <v>0</v>
      </c>
      <c r="Q100" s="510">
        <v>0</v>
      </c>
      <c r="R100" s="510">
        <v>57</v>
      </c>
      <c r="S100" s="509">
        <v>0</v>
      </c>
      <c r="T100" s="509">
        <v>0</v>
      </c>
      <c r="U100" s="509">
        <v>0</v>
      </c>
      <c r="V100" s="509">
        <v>0</v>
      </c>
      <c r="W100" s="510">
        <v>0</v>
      </c>
      <c r="X100" s="510">
        <f t="shared" si="14"/>
        <v>3399</v>
      </c>
      <c r="Y100" s="510">
        <f t="shared" si="15"/>
        <v>152</v>
      </c>
      <c r="Z100" s="511">
        <f t="shared" si="16"/>
        <v>3551</v>
      </c>
    </row>
    <row r="101" spans="1:26" ht="25.5" hidden="1" outlineLevel="1">
      <c r="A101" s="755"/>
      <c r="B101" s="747"/>
      <c r="C101" s="508" t="s">
        <v>127</v>
      </c>
      <c r="D101" s="509">
        <v>0</v>
      </c>
      <c r="E101" s="509">
        <v>0</v>
      </c>
      <c r="F101" s="509">
        <v>0</v>
      </c>
      <c r="G101" s="509">
        <v>0</v>
      </c>
      <c r="H101" s="510">
        <v>93</v>
      </c>
      <c r="I101" s="509">
        <v>0</v>
      </c>
      <c r="J101" s="509">
        <v>0</v>
      </c>
      <c r="K101" s="509">
        <v>0</v>
      </c>
      <c r="L101" s="509">
        <v>0</v>
      </c>
      <c r="M101" s="509">
        <v>0</v>
      </c>
      <c r="N101" s="509">
        <v>0</v>
      </c>
      <c r="O101" s="509">
        <v>0</v>
      </c>
      <c r="P101" s="509">
        <v>0</v>
      </c>
      <c r="Q101" s="509">
        <v>0</v>
      </c>
      <c r="R101" s="510">
        <v>0</v>
      </c>
      <c r="S101" s="509">
        <v>0</v>
      </c>
      <c r="T101" s="509">
        <v>0</v>
      </c>
      <c r="U101" s="509">
        <v>0</v>
      </c>
      <c r="V101" s="509">
        <v>0</v>
      </c>
      <c r="W101" s="509">
        <v>0</v>
      </c>
      <c r="X101" s="510">
        <f t="shared" si="14"/>
        <v>93</v>
      </c>
      <c r="Y101" s="510">
        <f t="shared" si="15"/>
        <v>0</v>
      </c>
      <c r="Z101" s="511">
        <f t="shared" si="16"/>
        <v>93</v>
      </c>
    </row>
    <row r="102" spans="1:26" ht="12.95" customHeight="1" collapsed="1">
      <c r="A102" s="756" t="s">
        <v>128</v>
      </c>
      <c r="B102" s="756"/>
      <c r="C102" s="756"/>
      <c r="D102" s="506">
        <f t="shared" ref="D102:Z102" si="17">SUM(D103:D109)</f>
        <v>12</v>
      </c>
      <c r="E102" s="506">
        <f t="shared" si="17"/>
        <v>24</v>
      </c>
      <c r="F102" s="506">
        <f t="shared" si="17"/>
        <v>60</v>
      </c>
      <c r="G102" s="506">
        <f t="shared" si="17"/>
        <v>24</v>
      </c>
      <c r="H102" s="506">
        <f t="shared" si="17"/>
        <v>2226</v>
      </c>
      <c r="I102" s="506">
        <f t="shared" si="17"/>
        <v>0</v>
      </c>
      <c r="J102" s="506">
        <f t="shared" si="17"/>
        <v>0</v>
      </c>
      <c r="K102" s="506">
        <f t="shared" si="17"/>
        <v>0</v>
      </c>
      <c r="L102" s="506">
        <f t="shared" si="17"/>
        <v>0</v>
      </c>
      <c r="M102" s="506">
        <f t="shared" si="17"/>
        <v>182</v>
      </c>
      <c r="N102" s="506">
        <f t="shared" si="17"/>
        <v>0</v>
      </c>
      <c r="O102" s="506">
        <f t="shared" si="17"/>
        <v>0</v>
      </c>
      <c r="P102" s="506">
        <f t="shared" si="17"/>
        <v>0</v>
      </c>
      <c r="Q102" s="506">
        <f t="shared" si="17"/>
        <v>0</v>
      </c>
      <c r="R102" s="506">
        <f t="shared" si="17"/>
        <v>113</v>
      </c>
      <c r="S102" s="506">
        <f t="shared" si="17"/>
        <v>0</v>
      </c>
      <c r="T102" s="506">
        <f t="shared" si="17"/>
        <v>0</v>
      </c>
      <c r="U102" s="506">
        <f t="shared" si="17"/>
        <v>0</v>
      </c>
      <c r="V102" s="506">
        <f t="shared" si="17"/>
        <v>0</v>
      </c>
      <c r="W102" s="506">
        <f t="shared" si="17"/>
        <v>4</v>
      </c>
      <c r="X102" s="506">
        <f t="shared" si="17"/>
        <v>2459</v>
      </c>
      <c r="Y102" s="506">
        <f t="shared" si="17"/>
        <v>186</v>
      </c>
      <c r="Z102" s="507">
        <f t="shared" si="17"/>
        <v>2645</v>
      </c>
    </row>
    <row r="103" spans="1:26" ht="38.25" hidden="1" outlineLevel="1">
      <c r="A103" s="747" t="s">
        <v>128</v>
      </c>
      <c r="B103" s="747" t="s">
        <v>129</v>
      </c>
      <c r="C103" s="508" t="s">
        <v>130</v>
      </c>
      <c r="D103" s="509">
        <v>0</v>
      </c>
      <c r="E103" s="509">
        <v>0</v>
      </c>
      <c r="F103" s="509">
        <v>0</v>
      </c>
      <c r="G103" s="509">
        <v>0</v>
      </c>
      <c r="H103" s="510">
        <v>29</v>
      </c>
      <c r="I103" s="509">
        <v>0</v>
      </c>
      <c r="J103" s="509">
        <v>0</v>
      </c>
      <c r="K103" s="509">
        <v>0</v>
      </c>
      <c r="L103" s="509">
        <v>0</v>
      </c>
      <c r="M103" s="509">
        <v>0</v>
      </c>
      <c r="N103" s="509">
        <v>0</v>
      </c>
      <c r="O103" s="509">
        <v>0</v>
      </c>
      <c r="P103" s="509">
        <v>0</v>
      </c>
      <c r="Q103" s="509">
        <v>0</v>
      </c>
      <c r="R103" s="510">
        <v>0</v>
      </c>
      <c r="S103" s="509">
        <v>0</v>
      </c>
      <c r="T103" s="509">
        <v>0</v>
      </c>
      <c r="U103" s="509">
        <v>0</v>
      </c>
      <c r="V103" s="509">
        <v>0</v>
      </c>
      <c r="W103" s="509">
        <v>0</v>
      </c>
      <c r="X103" s="510">
        <f t="shared" ref="X103:X110" si="18">D103+E103+F103+G103+H103+N103+O103+P103+Q103+R103</f>
        <v>29</v>
      </c>
      <c r="Y103" s="510">
        <f t="shared" ref="Y103:Y110" si="19">I103+J103+K103+L103+M103+S103+T103+U103+V103+W103</f>
        <v>0</v>
      </c>
      <c r="Z103" s="511">
        <f t="shared" si="16"/>
        <v>29</v>
      </c>
    </row>
    <row r="104" spans="1:26" ht="25.5" hidden="1" outlineLevel="1">
      <c r="A104" s="747"/>
      <c r="B104" s="747"/>
      <c r="C104" s="508" t="s">
        <v>131</v>
      </c>
      <c r="D104" s="510">
        <v>1</v>
      </c>
      <c r="E104" s="510">
        <v>2</v>
      </c>
      <c r="F104" s="509">
        <v>0</v>
      </c>
      <c r="G104" s="510">
        <v>4</v>
      </c>
      <c r="H104" s="510">
        <v>440</v>
      </c>
      <c r="I104" s="509">
        <v>0</v>
      </c>
      <c r="J104" s="509">
        <v>0</v>
      </c>
      <c r="K104" s="509">
        <v>0</v>
      </c>
      <c r="L104" s="509">
        <v>0</v>
      </c>
      <c r="M104" s="509">
        <v>0</v>
      </c>
      <c r="N104" s="510">
        <v>0</v>
      </c>
      <c r="O104" s="510">
        <v>0</v>
      </c>
      <c r="P104" s="509">
        <v>0</v>
      </c>
      <c r="Q104" s="510">
        <v>0</v>
      </c>
      <c r="R104" s="510">
        <v>81</v>
      </c>
      <c r="S104" s="509">
        <v>0</v>
      </c>
      <c r="T104" s="509">
        <v>0</v>
      </c>
      <c r="U104" s="509">
        <v>0</v>
      </c>
      <c r="V104" s="509">
        <v>0</v>
      </c>
      <c r="W104" s="509">
        <v>0</v>
      </c>
      <c r="X104" s="510">
        <f t="shared" si="18"/>
        <v>528</v>
      </c>
      <c r="Y104" s="510">
        <f t="shared" si="19"/>
        <v>0</v>
      </c>
      <c r="Z104" s="511">
        <f t="shared" si="16"/>
        <v>528</v>
      </c>
    </row>
    <row r="105" spans="1:26" ht="38.25" hidden="1" outlineLevel="1">
      <c r="A105" s="747"/>
      <c r="B105" s="747"/>
      <c r="C105" s="508" t="s">
        <v>132</v>
      </c>
      <c r="D105" s="509">
        <v>0</v>
      </c>
      <c r="E105" s="509">
        <v>0</v>
      </c>
      <c r="F105" s="509">
        <v>0</v>
      </c>
      <c r="G105" s="509">
        <v>0</v>
      </c>
      <c r="H105" s="509">
        <v>0</v>
      </c>
      <c r="I105" s="509">
        <v>0</v>
      </c>
      <c r="J105" s="509">
        <v>0</v>
      </c>
      <c r="K105" s="509">
        <v>0</v>
      </c>
      <c r="L105" s="509">
        <v>0</v>
      </c>
      <c r="M105" s="509">
        <v>0</v>
      </c>
      <c r="N105" s="509">
        <v>0</v>
      </c>
      <c r="O105" s="509">
        <v>0</v>
      </c>
      <c r="P105" s="509">
        <v>0</v>
      </c>
      <c r="Q105" s="509">
        <v>0</v>
      </c>
      <c r="R105" s="509">
        <v>0</v>
      </c>
      <c r="S105" s="509">
        <v>0</v>
      </c>
      <c r="T105" s="509">
        <v>0</v>
      </c>
      <c r="U105" s="509">
        <v>0</v>
      </c>
      <c r="V105" s="509">
        <v>0</v>
      </c>
      <c r="W105" s="509">
        <v>0</v>
      </c>
      <c r="X105" s="510">
        <f t="shared" si="18"/>
        <v>0</v>
      </c>
      <c r="Y105" s="510">
        <f t="shared" si="19"/>
        <v>0</v>
      </c>
      <c r="Z105" s="511">
        <f t="shared" si="16"/>
        <v>0</v>
      </c>
    </row>
    <row r="106" spans="1:26" ht="38.25" hidden="1" outlineLevel="1">
      <c r="A106" s="747"/>
      <c r="B106" s="747"/>
      <c r="C106" s="508" t="s">
        <v>133</v>
      </c>
      <c r="D106" s="509">
        <v>0</v>
      </c>
      <c r="E106" s="509">
        <v>0</v>
      </c>
      <c r="F106" s="509">
        <v>0</v>
      </c>
      <c r="G106" s="509">
        <v>0</v>
      </c>
      <c r="H106" s="509">
        <v>0</v>
      </c>
      <c r="I106" s="509">
        <v>0</v>
      </c>
      <c r="J106" s="509">
        <v>0</v>
      </c>
      <c r="K106" s="509">
        <v>0</v>
      </c>
      <c r="L106" s="509">
        <v>0</v>
      </c>
      <c r="M106" s="509">
        <v>0</v>
      </c>
      <c r="N106" s="509">
        <v>0</v>
      </c>
      <c r="O106" s="509">
        <v>0</v>
      </c>
      <c r="P106" s="509">
        <v>0</v>
      </c>
      <c r="Q106" s="509">
        <v>0</v>
      </c>
      <c r="R106" s="509">
        <v>0</v>
      </c>
      <c r="S106" s="509">
        <v>0</v>
      </c>
      <c r="T106" s="509">
        <v>0</v>
      </c>
      <c r="U106" s="509">
        <v>0</v>
      </c>
      <c r="V106" s="509">
        <v>0</v>
      </c>
      <c r="W106" s="509">
        <v>0</v>
      </c>
      <c r="X106" s="510">
        <f t="shared" si="18"/>
        <v>0</v>
      </c>
      <c r="Y106" s="510">
        <f t="shared" si="19"/>
        <v>0</v>
      </c>
      <c r="Z106" s="511">
        <f t="shared" si="16"/>
        <v>0</v>
      </c>
    </row>
    <row r="107" spans="1:26" hidden="1" outlineLevel="1">
      <c r="A107" s="747"/>
      <c r="B107" s="747"/>
      <c r="C107" s="508" t="s">
        <v>134</v>
      </c>
      <c r="D107" s="510">
        <v>2</v>
      </c>
      <c r="E107" s="510">
        <v>4</v>
      </c>
      <c r="F107" s="510">
        <v>12</v>
      </c>
      <c r="G107" s="509">
        <v>4</v>
      </c>
      <c r="H107" s="510">
        <v>362</v>
      </c>
      <c r="I107" s="509">
        <v>0</v>
      </c>
      <c r="J107" s="509">
        <v>0</v>
      </c>
      <c r="K107" s="509">
        <v>0</v>
      </c>
      <c r="L107" s="509">
        <v>0</v>
      </c>
      <c r="M107" s="510">
        <v>0</v>
      </c>
      <c r="N107" s="510">
        <v>0</v>
      </c>
      <c r="O107" s="510">
        <v>0</v>
      </c>
      <c r="P107" s="510">
        <v>0</v>
      </c>
      <c r="Q107" s="509">
        <v>0</v>
      </c>
      <c r="R107" s="510">
        <v>6</v>
      </c>
      <c r="S107" s="509">
        <v>0</v>
      </c>
      <c r="T107" s="509">
        <v>0</v>
      </c>
      <c r="U107" s="509">
        <v>0</v>
      </c>
      <c r="V107" s="509">
        <v>0</v>
      </c>
      <c r="W107" s="510">
        <v>0</v>
      </c>
      <c r="X107" s="510">
        <f t="shared" si="18"/>
        <v>390</v>
      </c>
      <c r="Y107" s="510">
        <f t="shared" si="19"/>
        <v>0</v>
      </c>
      <c r="Z107" s="511">
        <f t="shared" si="16"/>
        <v>390</v>
      </c>
    </row>
    <row r="108" spans="1:26" hidden="1" outlineLevel="1">
      <c r="A108" s="747"/>
      <c r="B108" s="747"/>
      <c r="C108" s="508" t="s">
        <v>135</v>
      </c>
      <c r="D108" s="509">
        <v>0</v>
      </c>
      <c r="E108" s="509">
        <v>0</v>
      </c>
      <c r="F108" s="509">
        <v>0</v>
      </c>
      <c r="G108" s="509">
        <v>0</v>
      </c>
      <c r="H108" s="510">
        <v>15</v>
      </c>
      <c r="I108" s="509">
        <v>0</v>
      </c>
      <c r="J108" s="509">
        <v>0</v>
      </c>
      <c r="K108" s="509">
        <v>0</v>
      </c>
      <c r="L108" s="509">
        <v>0</v>
      </c>
      <c r="M108" s="509">
        <v>0</v>
      </c>
      <c r="N108" s="509">
        <v>0</v>
      </c>
      <c r="O108" s="509">
        <v>0</v>
      </c>
      <c r="P108" s="509">
        <v>0</v>
      </c>
      <c r="Q108" s="509">
        <v>0</v>
      </c>
      <c r="R108" s="510">
        <v>0</v>
      </c>
      <c r="S108" s="509">
        <v>0</v>
      </c>
      <c r="T108" s="509">
        <v>0</v>
      </c>
      <c r="U108" s="509">
        <v>0</v>
      </c>
      <c r="V108" s="509">
        <v>0</v>
      </c>
      <c r="W108" s="509">
        <v>0</v>
      </c>
      <c r="X108" s="510">
        <f t="shared" si="18"/>
        <v>15</v>
      </c>
      <c r="Y108" s="510">
        <f t="shared" si="19"/>
        <v>0</v>
      </c>
      <c r="Z108" s="511">
        <f t="shared" si="16"/>
        <v>15</v>
      </c>
    </row>
    <row r="109" spans="1:26" ht="63.75" hidden="1" outlineLevel="1">
      <c r="A109" s="747"/>
      <c r="B109" s="747"/>
      <c r="C109" s="508" t="s">
        <v>136</v>
      </c>
      <c r="D109" s="510">
        <v>9</v>
      </c>
      <c r="E109" s="510">
        <v>18</v>
      </c>
      <c r="F109" s="510">
        <v>48</v>
      </c>
      <c r="G109" s="510">
        <v>16</v>
      </c>
      <c r="H109" s="510">
        <v>1380</v>
      </c>
      <c r="I109" s="510">
        <v>0</v>
      </c>
      <c r="J109" s="510">
        <v>0</v>
      </c>
      <c r="K109" s="510">
        <v>0</v>
      </c>
      <c r="L109" s="509">
        <v>0</v>
      </c>
      <c r="M109" s="510">
        <v>182</v>
      </c>
      <c r="N109" s="510">
        <v>0</v>
      </c>
      <c r="O109" s="510">
        <v>0</v>
      </c>
      <c r="P109" s="510">
        <v>0</v>
      </c>
      <c r="Q109" s="510">
        <v>0</v>
      </c>
      <c r="R109" s="510">
        <v>26</v>
      </c>
      <c r="S109" s="510">
        <v>0</v>
      </c>
      <c r="T109" s="510">
        <v>0</v>
      </c>
      <c r="U109" s="510">
        <v>0</v>
      </c>
      <c r="V109" s="509">
        <v>0</v>
      </c>
      <c r="W109" s="510">
        <v>4</v>
      </c>
      <c r="X109" s="510">
        <f t="shared" si="18"/>
        <v>1497</v>
      </c>
      <c r="Y109" s="510">
        <f t="shared" si="19"/>
        <v>186</v>
      </c>
      <c r="Z109" s="511">
        <f t="shared" si="16"/>
        <v>1683</v>
      </c>
    </row>
    <row r="110" spans="1:26" ht="12.95" customHeight="1" collapsed="1">
      <c r="A110" s="756" t="s">
        <v>137</v>
      </c>
      <c r="B110" s="756"/>
      <c r="C110" s="756"/>
      <c r="D110" s="506">
        <v>0</v>
      </c>
      <c r="E110" s="506">
        <v>0</v>
      </c>
      <c r="F110" s="506">
        <v>6</v>
      </c>
      <c r="G110" s="506">
        <v>4</v>
      </c>
      <c r="H110" s="506">
        <v>818</v>
      </c>
      <c r="I110" s="506">
        <v>1</v>
      </c>
      <c r="J110" s="506">
        <v>8</v>
      </c>
      <c r="K110" s="506">
        <v>3</v>
      </c>
      <c r="L110" s="506">
        <v>0</v>
      </c>
      <c r="M110" s="506">
        <v>161</v>
      </c>
      <c r="N110" s="506">
        <v>0</v>
      </c>
      <c r="O110" s="506">
        <v>0</v>
      </c>
      <c r="P110" s="506">
        <v>0</v>
      </c>
      <c r="Q110" s="506">
        <v>0</v>
      </c>
      <c r="R110" s="506">
        <v>4</v>
      </c>
      <c r="S110" s="506">
        <v>0</v>
      </c>
      <c r="T110" s="506">
        <v>0</v>
      </c>
      <c r="U110" s="506">
        <v>0</v>
      </c>
      <c r="V110" s="506">
        <v>0</v>
      </c>
      <c r="W110" s="506">
        <v>0</v>
      </c>
      <c r="X110" s="506">
        <f t="shared" si="18"/>
        <v>832</v>
      </c>
      <c r="Y110" s="506">
        <f t="shared" si="19"/>
        <v>173</v>
      </c>
      <c r="Z110" s="507">
        <f t="shared" si="16"/>
        <v>1005</v>
      </c>
    </row>
    <row r="111" spans="1:26" ht="12.95" customHeight="1">
      <c r="A111" s="756" t="s">
        <v>138</v>
      </c>
      <c r="B111" s="756"/>
      <c r="C111" s="756"/>
      <c r="D111" s="506">
        <f t="shared" ref="D111:Z111" si="20">SUM(D112:D132)</f>
        <v>283</v>
      </c>
      <c r="E111" s="506">
        <f t="shared" si="20"/>
        <v>924</v>
      </c>
      <c r="F111" s="506">
        <f t="shared" si="20"/>
        <v>2189</v>
      </c>
      <c r="G111" s="506">
        <f t="shared" si="20"/>
        <v>762</v>
      </c>
      <c r="H111" s="506">
        <f t="shared" si="20"/>
        <v>93045</v>
      </c>
      <c r="I111" s="506">
        <f t="shared" si="20"/>
        <v>136</v>
      </c>
      <c r="J111" s="506">
        <f t="shared" si="20"/>
        <v>300</v>
      </c>
      <c r="K111" s="506">
        <f t="shared" si="20"/>
        <v>735</v>
      </c>
      <c r="L111" s="506">
        <f t="shared" si="20"/>
        <v>248</v>
      </c>
      <c r="M111" s="506">
        <f t="shared" si="20"/>
        <v>17187</v>
      </c>
      <c r="N111" s="506">
        <f t="shared" si="20"/>
        <v>0</v>
      </c>
      <c r="O111" s="506">
        <f t="shared" si="20"/>
        <v>0</v>
      </c>
      <c r="P111" s="506">
        <f t="shared" si="20"/>
        <v>1</v>
      </c>
      <c r="Q111" s="506">
        <f t="shared" si="20"/>
        <v>2</v>
      </c>
      <c r="R111" s="506">
        <f t="shared" si="20"/>
        <v>2863</v>
      </c>
      <c r="S111" s="506">
        <f t="shared" si="20"/>
        <v>0</v>
      </c>
      <c r="T111" s="506">
        <f t="shared" si="20"/>
        <v>0</v>
      </c>
      <c r="U111" s="506">
        <f t="shared" si="20"/>
        <v>0</v>
      </c>
      <c r="V111" s="506">
        <f t="shared" si="20"/>
        <v>0</v>
      </c>
      <c r="W111" s="506">
        <f t="shared" si="20"/>
        <v>323</v>
      </c>
      <c r="X111" s="506">
        <f t="shared" si="20"/>
        <v>100069</v>
      </c>
      <c r="Y111" s="506">
        <f t="shared" si="20"/>
        <v>18929</v>
      </c>
      <c r="Z111" s="507">
        <f t="shared" si="20"/>
        <v>118998</v>
      </c>
    </row>
    <row r="112" spans="1:26" ht="51" hidden="1" outlineLevel="1">
      <c r="A112" s="751" t="s">
        <v>138</v>
      </c>
      <c r="B112" s="747" t="s">
        <v>139</v>
      </c>
      <c r="C112" s="508" t="s">
        <v>140</v>
      </c>
      <c r="D112" s="510">
        <v>54</v>
      </c>
      <c r="E112" s="510">
        <v>174</v>
      </c>
      <c r="F112" s="510">
        <v>422</v>
      </c>
      <c r="G112" s="510">
        <v>144</v>
      </c>
      <c r="H112" s="510">
        <v>19580</v>
      </c>
      <c r="I112" s="510">
        <v>48</v>
      </c>
      <c r="J112" s="510">
        <v>70</v>
      </c>
      <c r="K112" s="510">
        <v>186</v>
      </c>
      <c r="L112" s="510">
        <v>72</v>
      </c>
      <c r="M112" s="510">
        <v>3546</v>
      </c>
      <c r="N112" s="510">
        <v>0</v>
      </c>
      <c r="O112" s="510">
        <v>0</v>
      </c>
      <c r="P112" s="510">
        <v>1</v>
      </c>
      <c r="Q112" s="510">
        <v>0</v>
      </c>
      <c r="R112" s="510">
        <v>646</v>
      </c>
      <c r="S112" s="510">
        <v>0</v>
      </c>
      <c r="T112" s="510">
        <v>0</v>
      </c>
      <c r="U112" s="510">
        <v>0</v>
      </c>
      <c r="V112" s="510">
        <v>0</v>
      </c>
      <c r="W112" s="510">
        <v>23</v>
      </c>
      <c r="X112" s="510">
        <f t="shared" ref="X112:X132" si="21">D112+E112+F112+G112+H112+N112+O112+P112+Q112+R112</f>
        <v>21021</v>
      </c>
      <c r="Y112" s="510">
        <f t="shared" ref="Y112:Y132" si="22">I112+J112+K112+L112+M112+S112+T112+U112+V112+W112</f>
        <v>3945</v>
      </c>
      <c r="Z112" s="511">
        <f t="shared" si="16"/>
        <v>24966</v>
      </c>
    </row>
    <row r="113" spans="1:26" ht="51" hidden="1" outlineLevel="1">
      <c r="A113" s="757"/>
      <c r="B113" s="747"/>
      <c r="C113" s="508" t="s">
        <v>141</v>
      </c>
      <c r="D113" s="509">
        <v>0</v>
      </c>
      <c r="E113" s="509">
        <v>0</v>
      </c>
      <c r="F113" s="510">
        <v>3</v>
      </c>
      <c r="G113" s="509">
        <v>0</v>
      </c>
      <c r="H113" s="510">
        <v>191</v>
      </c>
      <c r="I113" s="509">
        <v>0</v>
      </c>
      <c r="J113" s="509">
        <v>0</v>
      </c>
      <c r="K113" s="509">
        <v>0</v>
      </c>
      <c r="L113" s="509">
        <v>0</v>
      </c>
      <c r="M113" s="510">
        <v>0</v>
      </c>
      <c r="N113" s="509">
        <v>0</v>
      </c>
      <c r="O113" s="509">
        <v>0</v>
      </c>
      <c r="P113" s="510">
        <v>0</v>
      </c>
      <c r="Q113" s="509">
        <v>0</v>
      </c>
      <c r="R113" s="510">
        <v>2</v>
      </c>
      <c r="S113" s="509">
        <v>0</v>
      </c>
      <c r="T113" s="509">
        <v>0</v>
      </c>
      <c r="U113" s="509">
        <v>0</v>
      </c>
      <c r="V113" s="509">
        <v>0</v>
      </c>
      <c r="W113" s="510">
        <v>0</v>
      </c>
      <c r="X113" s="510">
        <f t="shared" si="21"/>
        <v>196</v>
      </c>
      <c r="Y113" s="510">
        <f t="shared" si="22"/>
        <v>0</v>
      </c>
      <c r="Z113" s="511">
        <f t="shared" si="16"/>
        <v>196</v>
      </c>
    </row>
    <row r="114" spans="1:26" ht="51" hidden="1" outlineLevel="1">
      <c r="A114" s="757"/>
      <c r="B114" s="747"/>
      <c r="C114" s="508" t="s">
        <v>142</v>
      </c>
      <c r="D114" s="509">
        <v>0</v>
      </c>
      <c r="E114" s="509">
        <v>0</v>
      </c>
      <c r="F114" s="509">
        <v>0</v>
      </c>
      <c r="G114" s="509">
        <v>0</v>
      </c>
      <c r="H114" s="510">
        <v>0</v>
      </c>
      <c r="I114" s="509">
        <v>0</v>
      </c>
      <c r="J114" s="509">
        <v>0</v>
      </c>
      <c r="K114" s="509">
        <v>0</v>
      </c>
      <c r="L114" s="509">
        <v>0</v>
      </c>
      <c r="M114" s="509">
        <v>0</v>
      </c>
      <c r="N114" s="509">
        <v>0</v>
      </c>
      <c r="O114" s="509">
        <v>0</v>
      </c>
      <c r="P114" s="509">
        <v>0</v>
      </c>
      <c r="Q114" s="509">
        <v>0</v>
      </c>
      <c r="R114" s="510">
        <v>0</v>
      </c>
      <c r="S114" s="509">
        <v>0</v>
      </c>
      <c r="T114" s="509">
        <v>0</v>
      </c>
      <c r="U114" s="509">
        <v>0</v>
      </c>
      <c r="V114" s="509">
        <v>0</v>
      </c>
      <c r="W114" s="509">
        <v>0</v>
      </c>
      <c r="X114" s="510">
        <f t="shared" si="21"/>
        <v>0</v>
      </c>
      <c r="Y114" s="510">
        <f t="shared" si="22"/>
        <v>0</v>
      </c>
      <c r="Z114" s="511">
        <f t="shared" si="16"/>
        <v>0</v>
      </c>
    </row>
    <row r="115" spans="1:26" ht="51" hidden="1" outlineLevel="1">
      <c r="A115" s="757"/>
      <c r="B115" s="747"/>
      <c r="C115" s="508" t="s">
        <v>143</v>
      </c>
      <c r="D115" s="509">
        <v>0</v>
      </c>
      <c r="E115" s="509">
        <v>0</v>
      </c>
      <c r="F115" s="510">
        <v>0</v>
      </c>
      <c r="G115" s="509">
        <v>0</v>
      </c>
      <c r="H115" s="510">
        <v>0</v>
      </c>
      <c r="I115" s="509">
        <v>0</v>
      </c>
      <c r="J115" s="509">
        <v>0</v>
      </c>
      <c r="K115" s="509">
        <v>0</v>
      </c>
      <c r="L115" s="509">
        <v>0</v>
      </c>
      <c r="M115" s="510">
        <v>0</v>
      </c>
      <c r="N115" s="509">
        <v>0</v>
      </c>
      <c r="O115" s="509">
        <v>0</v>
      </c>
      <c r="P115" s="510">
        <v>0</v>
      </c>
      <c r="Q115" s="509">
        <v>0</v>
      </c>
      <c r="R115" s="510">
        <v>0</v>
      </c>
      <c r="S115" s="509">
        <v>0</v>
      </c>
      <c r="T115" s="509">
        <v>0</v>
      </c>
      <c r="U115" s="509">
        <v>0</v>
      </c>
      <c r="V115" s="509">
        <v>0</v>
      </c>
      <c r="W115" s="510">
        <v>0</v>
      </c>
      <c r="X115" s="510">
        <f t="shared" si="21"/>
        <v>0</v>
      </c>
      <c r="Y115" s="510">
        <f t="shared" si="22"/>
        <v>0</v>
      </c>
      <c r="Z115" s="511">
        <f t="shared" si="16"/>
        <v>0</v>
      </c>
    </row>
    <row r="116" spans="1:26" ht="76.5" hidden="1" outlineLevel="1">
      <c r="A116" s="757"/>
      <c r="B116" s="747"/>
      <c r="C116" s="508" t="s">
        <v>144</v>
      </c>
      <c r="D116" s="510">
        <v>0</v>
      </c>
      <c r="E116" s="510">
        <v>12</v>
      </c>
      <c r="F116" s="510">
        <v>9</v>
      </c>
      <c r="G116" s="510">
        <v>4</v>
      </c>
      <c r="H116" s="510">
        <v>926</v>
      </c>
      <c r="I116" s="510">
        <v>1</v>
      </c>
      <c r="J116" s="510">
        <v>2</v>
      </c>
      <c r="K116" s="510">
        <v>3</v>
      </c>
      <c r="L116" s="510">
        <v>16</v>
      </c>
      <c r="M116" s="510">
        <v>331</v>
      </c>
      <c r="N116" s="510">
        <v>0</v>
      </c>
      <c r="O116" s="510">
        <v>0</v>
      </c>
      <c r="P116" s="510">
        <v>0</v>
      </c>
      <c r="Q116" s="510">
        <v>0</v>
      </c>
      <c r="R116" s="510">
        <v>47</v>
      </c>
      <c r="S116" s="510">
        <v>0</v>
      </c>
      <c r="T116" s="510">
        <v>0</v>
      </c>
      <c r="U116" s="510">
        <v>0</v>
      </c>
      <c r="V116" s="510">
        <v>0</v>
      </c>
      <c r="W116" s="510">
        <v>4</v>
      </c>
      <c r="X116" s="510">
        <f t="shared" si="21"/>
        <v>998</v>
      </c>
      <c r="Y116" s="510">
        <f t="shared" si="22"/>
        <v>357</v>
      </c>
      <c r="Z116" s="511">
        <f t="shared" si="16"/>
        <v>1355</v>
      </c>
    </row>
    <row r="117" spans="1:26" hidden="1" outlineLevel="1">
      <c r="A117" s="757"/>
      <c r="B117" s="747"/>
      <c r="C117" s="508" t="s">
        <v>145</v>
      </c>
      <c r="D117" s="509">
        <v>0</v>
      </c>
      <c r="E117" s="509">
        <v>0</v>
      </c>
      <c r="F117" s="509">
        <v>0</v>
      </c>
      <c r="G117" s="509">
        <v>0</v>
      </c>
      <c r="H117" s="510">
        <v>0</v>
      </c>
      <c r="I117" s="509">
        <v>0</v>
      </c>
      <c r="J117" s="509">
        <v>0</v>
      </c>
      <c r="K117" s="510">
        <v>0</v>
      </c>
      <c r="L117" s="509">
        <v>0</v>
      </c>
      <c r="M117" s="510">
        <v>13</v>
      </c>
      <c r="N117" s="509">
        <v>0</v>
      </c>
      <c r="O117" s="509">
        <v>0</v>
      </c>
      <c r="P117" s="509">
        <v>0</v>
      </c>
      <c r="Q117" s="509">
        <v>0</v>
      </c>
      <c r="R117" s="510">
        <v>0</v>
      </c>
      <c r="S117" s="509">
        <v>0</v>
      </c>
      <c r="T117" s="509">
        <v>0</v>
      </c>
      <c r="U117" s="510">
        <v>0</v>
      </c>
      <c r="V117" s="509">
        <v>0</v>
      </c>
      <c r="W117" s="510">
        <v>0</v>
      </c>
      <c r="X117" s="510">
        <f t="shared" si="21"/>
        <v>0</v>
      </c>
      <c r="Y117" s="510">
        <f t="shared" si="22"/>
        <v>13</v>
      </c>
      <c r="Z117" s="511">
        <f t="shared" si="16"/>
        <v>13</v>
      </c>
    </row>
    <row r="118" spans="1:26" ht="51" hidden="1" outlineLevel="1">
      <c r="A118" s="757"/>
      <c r="B118" s="747"/>
      <c r="C118" s="508" t="s">
        <v>146</v>
      </c>
      <c r="D118" s="510">
        <v>0</v>
      </c>
      <c r="E118" s="510">
        <v>0</v>
      </c>
      <c r="F118" s="510">
        <v>0</v>
      </c>
      <c r="G118" s="509">
        <v>0</v>
      </c>
      <c r="H118" s="510">
        <v>357</v>
      </c>
      <c r="I118" s="509">
        <v>0</v>
      </c>
      <c r="J118" s="509">
        <v>0</v>
      </c>
      <c r="K118" s="510">
        <v>3</v>
      </c>
      <c r="L118" s="509">
        <v>0</v>
      </c>
      <c r="M118" s="510">
        <v>12</v>
      </c>
      <c r="N118" s="510">
        <v>0</v>
      </c>
      <c r="O118" s="510">
        <v>0</v>
      </c>
      <c r="P118" s="510">
        <v>0</v>
      </c>
      <c r="Q118" s="509">
        <v>0</v>
      </c>
      <c r="R118" s="510">
        <v>2</v>
      </c>
      <c r="S118" s="509">
        <v>0</v>
      </c>
      <c r="T118" s="509">
        <v>0</v>
      </c>
      <c r="U118" s="510">
        <v>0</v>
      </c>
      <c r="V118" s="509">
        <v>0</v>
      </c>
      <c r="W118" s="510">
        <v>0</v>
      </c>
      <c r="X118" s="510">
        <f t="shared" si="21"/>
        <v>359</v>
      </c>
      <c r="Y118" s="510">
        <f t="shared" si="22"/>
        <v>15</v>
      </c>
      <c r="Z118" s="511">
        <f t="shared" si="16"/>
        <v>374</v>
      </c>
    </row>
    <row r="119" spans="1:26" hidden="1" outlineLevel="1">
      <c r="A119" s="757"/>
      <c r="B119" s="747" t="s">
        <v>147</v>
      </c>
      <c r="C119" s="508" t="s">
        <v>148</v>
      </c>
      <c r="D119" s="510">
        <v>97</v>
      </c>
      <c r="E119" s="510">
        <v>252</v>
      </c>
      <c r="F119" s="510">
        <v>648</v>
      </c>
      <c r="G119" s="510">
        <v>270</v>
      </c>
      <c r="H119" s="510">
        <v>22945</v>
      </c>
      <c r="I119" s="510">
        <v>27</v>
      </c>
      <c r="J119" s="510">
        <v>90</v>
      </c>
      <c r="K119" s="510">
        <v>150</v>
      </c>
      <c r="L119" s="510">
        <v>60</v>
      </c>
      <c r="M119" s="510">
        <v>4814</v>
      </c>
      <c r="N119" s="510">
        <v>0</v>
      </c>
      <c r="O119" s="510">
        <v>0</v>
      </c>
      <c r="P119" s="510">
        <v>0</v>
      </c>
      <c r="Q119" s="510">
        <v>2</v>
      </c>
      <c r="R119" s="510">
        <v>956</v>
      </c>
      <c r="S119" s="510">
        <v>0</v>
      </c>
      <c r="T119" s="510">
        <v>0</v>
      </c>
      <c r="U119" s="510">
        <v>0</v>
      </c>
      <c r="V119" s="510">
        <v>0</v>
      </c>
      <c r="W119" s="510">
        <v>118</v>
      </c>
      <c r="X119" s="510">
        <f t="shared" si="21"/>
        <v>25170</v>
      </c>
      <c r="Y119" s="510">
        <f t="shared" si="22"/>
        <v>5259</v>
      </c>
      <c r="Z119" s="511">
        <f t="shared" si="16"/>
        <v>30429</v>
      </c>
    </row>
    <row r="120" spans="1:26" hidden="1" outlineLevel="1">
      <c r="A120" s="757"/>
      <c r="B120" s="747"/>
      <c r="C120" s="508" t="s">
        <v>149</v>
      </c>
      <c r="D120" s="510">
        <v>3</v>
      </c>
      <c r="E120" s="510">
        <v>14</v>
      </c>
      <c r="F120" s="510">
        <v>42</v>
      </c>
      <c r="G120" s="510">
        <v>8</v>
      </c>
      <c r="H120" s="510">
        <v>2236</v>
      </c>
      <c r="I120" s="510">
        <v>3</v>
      </c>
      <c r="J120" s="510">
        <v>2</v>
      </c>
      <c r="K120" s="510">
        <v>24</v>
      </c>
      <c r="L120" s="510">
        <v>12</v>
      </c>
      <c r="M120" s="510">
        <v>355</v>
      </c>
      <c r="N120" s="510">
        <v>0</v>
      </c>
      <c r="O120" s="510">
        <v>0</v>
      </c>
      <c r="P120" s="510">
        <v>0</v>
      </c>
      <c r="Q120" s="510">
        <v>0</v>
      </c>
      <c r="R120" s="510">
        <v>35</v>
      </c>
      <c r="S120" s="510">
        <v>0</v>
      </c>
      <c r="T120" s="510">
        <v>0</v>
      </c>
      <c r="U120" s="510">
        <v>0</v>
      </c>
      <c r="V120" s="510">
        <v>0</v>
      </c>
      <c r="W120" s="510">
        <v>28</v>
      </c>
      <c r="X120" s="510">
        <f t="shared" si="21"/>
        <v>2338</v>
      </c>
      <c r="Y120" s="510">
        <f t="shared" si="22"/>
        <v>424</v>
      </c>
      <c r="Z120" s="511">
        <f t="shared" si="16"/>
        <v>2762</v>
      </c>
    </row>
    <row r="121" spans="1:26" hidden="1" outlineLevel="1">
      <c r="A121" s="757"/>
      <c r="B121" s="747"/>
      <c r="C121" s="508" t="s">
        <v>150</v>
      </c>
      <c r="D121" s="509">
        <v>0</v>
      </c>
      <c r="E121" s="510">
        <v>0</v>
      </c>
      <c r="F121" s="510">
        <v>12</v>
      </c>
      <c r="G121" s="510">
        <v>0</v>
      </c>
      <c r="H121" s="510">
        <v>5</v>
      </c>
      <c r="I121" s="510">
        <v>0</v>
      </c>
      <c r="J121" s="510">
        <v>4</v>
      </c>
      <c r="K121" s="510">
        <v>9</v>
      </c>
      <c r="L121" s="510">
        <v>0</v>
      </c>
      <c r="M121" s="510">
        <v>53</v>
      </c>
      <c r="N121" s="509">
        <v>0</v>
      </c>
      <c r="O121" s="510">
        <v>0</v>
      </c>
      <c r="P121" s="510">
        <v>0</v>
      </c>
      <c r="Q121" s="510">
        <v>0</v>
      </c>
      <c r="R121" s="510">
        <v>0</v>
      </c>
      <c r="S121" s="510">
        <v>0</v>
      </c>
      <c r="T121" s="510">
        <v>0</v>
      </c>
      <c r="U121" s="510">
        <v>0</v>
      </c>
      <c r="V121" s="510">
        <v>0</v>
      </c>
      <c r="W121" s="510">
        <v>0</v>
      </c>
      <c r="X121" s="510">
        <f t="shared" si="21"/>
        <v>17</v>
      </c>
      <c r="Y121" s="510">
        <f t="shared" si="22"/>
        <v>66</v>
      </c>
      <c r="Z121" s="511">
        <f t="shared" si="16"/>
        <v>83</v>
      </c>
    </row>
    <row r="122" spans="1:26" hidden="1" outlineLevel="1">
      <c r="A122" s="757"/>
      <c r="B122" s="747"/>
      <c r="C122" s="508" t="s">
        <v>151</v>
      </c>
      <c r="D122" s="509">
        <v>0</v>
      </c>
      <c r="E122" s="510">
        <v>0</v>
      </c>
      <c r="F122" s="509">
        <v>0</v>
      </c>
      <c r="G122" s="509">
        <v>0</v>
      </c>
      <c r="H122" s="510">
        <v>45</v>
      </c>
      <c r="I122" s="509">
        <v>0</v>
      </c>
      <c r="J122" s="509">
        <v>0</v>
      </c>
      <c r="K122" s="510">
        <v>0</v>
      </c>
      <c r="L122" s="509">
        <v>0</v>
      </c>
      <c r="M122" s="510">
        <v>0</v>
      </c>
      <c r="N122" s="509">
        <v>0</v>
      </c>
      <c r="O122" s="510">
        <v>0</v>
      </c>
      <c r="P122" s="509">
        <v>0</v>
      </c>
      <c r="Q122" s="509">
        <v>0</v>
      </c>
      <c r="R122" s="510">
        <v>0</v>
      </c>
      <c r="S122" s="509">
        <v>0</v>
      </c>
      <c r="T122" s="509">
        <v>0</v>
      </c>
      <c r="U122" s="510">
        <v>0</v>
      </c>
      <c r="V122" s="509">
        <v>0</v>
      </c>
      <c r="W122" s="510">
        <v>0</v>
      </c>
      <c r="X122" s="510">
        <f t="shared" si="21"/>
        <v>45</v>
      </c>
      <c r="Y122" s="510">
        <f t="shared" si="22"/>
        <v>0</v>
      </c>
      <c r="Z122" s="511">
        <f t="shared" si="16"/>
        <v>45</v>
      </c>
    </row>
    <row r="123" spans="1:26" ht="114.75" hidden="1" outlineLevel="1">
      <c r="A123" s="757"/>
      <c r="B123" s="747"/>
      <c r="C123" s="508" t="s">
        <v>152</v>
      </c>
      <c r="D123" s="510">
        <v>4</v>
      </c>
      <c r="E123" s="510">
        <v>10</v>
      </c>
      <c r="F123" s="510">
        <v>42</v>
      </c>
      <c r="G123" s="510">
        <v>12</v>
      </c>
      <c r="H123" s="510">
        <v>1467</v>
      </c>
      <c r="I123" s="510">
        <v>1</v>
      </c>
      <c r="J123" s="510">
        <v>8</v>
      </c>
      <c r="K123" s="510">
        <v>12</v>
      </c>
      <c r="L123" s="510">
        <v>12</v>
      </c>
      <c r="M123" s="510">
        <v>353</v>
      </c>
      <c r="N123" s="510">
        <v>0</v>
      </c>
      <c r="O123" s="510">
        <v>0</v>
      </c>
      <c r="P123" s="510">
        <v>0</v>
      </c>
      <c r="Q123" s="510">
        <v>0</v>
      </c>
      <c r="R123" s="510">
        <v>5</v>
      </c>
      <c r="S123" s="510">
        <v>0</v>
      </c>
      <c r="T123" s="510">
        <v>0</v>
      </c>
      <c r="U123" s="510">
        <v>0</v>
      </c>
      <c r="V123" s="510">
        <v>0</v>
      </c>
      <c r="W123" s="510">
        <v>10</v>
      </c>
      <c r="X123" s="510">
        <f t="shared" si="21"/>
        <v>1540</v>
      </c>
      <c r="Y123" s="510">
        <f t="shared" si="22"/>
        <v>396</v>
      </c>
      <c r="Z123" s="511">
        <f t="shared" si="16"/>
        <v>1936</v>
      </c>
    </row>
    <row r="124" spans="1:26" hidden="1" outlineLevel="1">
      <c r="A124" s="757"/>
      <c r="B124" s="747"/>
      <c r="C124" s="508" t="s">
        <v>153</v>
      </c>
      <c r="D124" s="510">
        <v>0</v>
      </c>
      <c r="E124" s="510">
        <v>0</v>
      </c>
      <c r="F124" s="510">
        <v>3</v>
      </c>
      <c r="G124" s="510">
        <v>0</v>
      </c>
      <c r="H124" s="510">
        <v>323</v>
      </c>
      <c r="I124" s="509">
        <v>0</v>
      </c>
      <c r="J124" s="510">
        <v>0</v>
      </c>
      <c r="K124" s="509">
        <v>0</v>
      </c>
      <c r="L124" s="509">
        <v>0</v>
      </c>
      <c r="M124" s="510">
        <v>240</v>
      </c>
      <c r="N124" s="510">
        <v>0</v>
      </c>
      <c r="O124" s="510">
        <v>0</v>
      </c>
      <c r="P124" s="510">
        <v>0</v>
      </c>
      <c r="Q124" s="510">
        <v>0</v>
      </c>
      <c r="R124" s="510">
        <v>8</v>
      </c>
      <c r="S124" s="509">
        <v>0</v>
      </c>
      <c r="T124" s="510">
        <v>0</v>
      </c>
      <c r="U124" s="509">
        <v>0</v>
      </c>
      <c r="V124" s="509">
        <v>0</v>
      </c>
      <c r="W124" s="510">
        <v>0</v>
      </c>
      <c r="X124" s="510">
        <f t="shared" si="21"/>
        <v>334</v>
      </c>
      <c r="Y124" s="510">
        <f t="shared" si="22"/>
        <v>240</v>
      </c>
      <c r="Z124" s="511">
        <f t="shared" si="16"/>
        <v>574</v>
      </c>
    </row>
    <row r="125" spans="1:26" ht="38.25" hidden="1" outlineLevel="1">
      <c r="A125" s="757"/>
      <c r="B125" s="508" t="s">
        <v>154</v>
      </c>
      <c r="C125" s="508" t="s">
        <v>155</v>
      </c>
      <c r="D125" s="510">
        <v>82</v>
      </c>
      <c r="E125" s="510">
        <v>308</v>
      </c>
      <c r="F125" s="510">
        <v>669</v>
      </c>
      <c r="G125" s="510">
        <v>224</v>
      </c>
      <c r="H125" s="510">
        <v>25382</v>
      </c>
      <c r="I125" s="510">
        <v>15</v>
      </c>
      <c r="J125" s="510">
        <v>44</v>
      </c>
      <c r="K125" s="510">
        <v>93</v>
      </c>
      <c r="L125" s="510">
        <v>28</v>
      </c>
      <c r="M125" s="510">
        <v>3534</v>
      </c>
      <c r="N125" s="510">
        <v>0</v>
      </c>
      <c r="O125" s="510">
        <v>0</v>
      </c>
      <c r="P125" s="510">
        <v>0</v>
      </c>
      <c r="Q125" s="510">
        <v>0</v>
      </c>
      <c r="R125" s="510">
        <v>692</v>
      </c>
      <c r="S125" s="510">
        <v>0</v>
      </c>
      <c r="T125" s="510">
        <v>0</v>
      </c>
      <c r="U125" s="510">
        <v>0</v>
      </c>
      <c r="V125" s="510">
        <v>0</v>
      </c>
      <c r="W125" s="510">
        <v>80</v>
      </c>
      <c r="X125" s="510">
        <f t="shared" si="21"/>
        <v>27357</v>
      </c>
      <c r="Y125" s="510">
        <f t="shared" si="22"/>
        <v>3794</v>
      </c>
      <c r="Z125" s="511">
        <f t="shared" si="16"/>
        <v>31151</v>
      </c>
    </row>
    <row r="126" spans="1:26" ht="25.5" hidden="1" outlineLevel="1">
      <c r="A126" s="757"/>
      <c r="B126" s="747" t="s">
        <v>156</v>
      </c>
      <c r="C126" s="508" t="s">
        <v>157</v>
      </c>
      <c r="D126" s="509">
        <v>0</v>
      </c>
      <c r="E126" s="510">
        <v>4</v>
      </c>
      <c r="F126" s="510">
        <v>6</v>
      </c>
      <c r="G126" s="510">
        <v>0</v>
      </c>
      <c r="H126" s="510">
        <v>496</v>
      </c>
      <c r="I126" s="510">
        <v>0</v>
      </c>
      <c r="J126" s="510">
        <v>0</v>
      </c>
      <c r="K126" s="509">
        <v>0</v>
      </c>
      <c r="L126" s="509">
        <v>8</v>
      </c>
      <c r="M126" s="510">
        <v>67</v>
      </c>
      <c r="N126" s="509">
        <v>0</v>
      </c>
      <c r="O126" s="510">
        <v>0</v>
      </c>
      <c r="P126" s="510">
        <v>0</v>
      </c>
      <c r="Q126" s="510">
        <v>0</v>
      </c>
      <c r="R126" s="510">
        <v>20</v>
      </c>
      <c r="S126" s="510">
        <v>0</v>
      </c>
      <c r="T126" s="510">
        <v>0</v>
      </c>
      <c r="U126" s="509">
        <v>0</v>
      </c>
      <c r="V126" s="509">
        <v>0</v>
      </c>
      <c r="W126" s="510">
        <v>0</v>
      </c>
      <c r="X126" s="510">
        <f t="shared" si="21"/>
        <v>526</v>
      </c>
      <c r="Y126" s="510">
        <f t="shared" si="22"/>
        <v>75</v>
      </c>
      <c r="Z126" s="511">
        <f t="shared" si="16"/>
        <v>601</v>
      </c>
    </row>
    <row r="127" spans="1:26" ht="51" hidden="1" outlineLevel="1">
      <c r="A127" s="757"/>
      <c r="B127" s="747"/>
      <c r="C127" s="508" t="s">
        <v>158</v>
      </c>
      <c r="D127" s="510">
        <v>14</v>
      </c>
      <c r="E127" s="510">
        <v>66</v>
      </c>
      <c r="F127" s="510">
        <v>120</v>
      </c>
      <c r="G127" s="510">
        <v>44</v>
      </c>
      <c r="H127" s="510">
        <v>4214</v>
      </c>
      <c r="I127" s="510">
        <v>29</v>
      </c>
      <c r="J127" s="510">
        <v>50</v>
      </c>
      <c r="K127" s="510">
        <v>159</v>
      </c>
      <c r="L127" s="510">
        <v>28</v>
      </c>
      <c r="M127" s="510">
        <v>1972</v>
      </c>
      <c r="N127" s="510">
        <v>0</v>
      </c>
      <c r="O127" s="510">
        <v>0</v>
      </c>
      <c r="P127" s="510">
        <v>0</v>
      </c>
      <c r="Q127" s="510">
        <v>0</v>
      </c>
      <c r="R127" s="510">
        <v>105</v>
      </c>
      <c r="S127" s="510">
        <v>0</v>
      </c>
      <c r="T127" s="510">
        <v>0</v>
      </c>
      <c r="U127" s="510">
        <v>0</v>
      </c>
      <c r="V127" s="510">
        <v>0</v>
      </c>
      <c r="W127" s="510">
        <v>36</v>
      </c>
      <c r="X127" s="510">
        <f t="shared" si="21"/>
        <v>4563</v>
      </c>
      <c r="Y127" s="510">
        <f t="shared" si="22"/>
        <v>2274</v>
      </c>
      <c r="Z127" s="511">
        <f t="shared" si="16"/>
        <v>6837</v>
      </c>
    </row>
    <row r="128" spans="1:26" hidden="1" outlineLevel="1">
      <c r="A128" s="757"/>
      <c r="B128" s="747"/>
      <c r="C128" s="508" t="s">
        <v>159</v>
      </c>
      <c r="D128" s="510">
        <v>17</v>
      </c>
      <c r="E128" s="510">
        <v>40</v>
      </c>
      <c r="F128" s="510">
        <v>123</v>
      </c>
      <c r="G128" s="510">
        <v>32</v>
      </c>
      <c r="H128" s="510">
        <v>6719</v>
      </c>
      <c r="I128" s="509">
        <v>4</v>
      </c>
      <c r="J128" s="509">
        <v>14</v>
      </c>
      <c r="K128" s="509">
        <v>36</v>
      </c>
      <c r="L128" s="509">
        <v>8</v>
      </c>
      <c r="M128" s="510">
        <v>409</v>
      </c>
      <c r="N128" s="510">
        <v>0</v>
      </c>
      <c r="O128" s="510">
        <v>0</v>
      </c>
      <c r="P128" s="510">
        <v>0</v>
      </c>
      <c r="Q128" s="510">
        <v>0</v>
      </c>
      <c r="R128" s="510">
        <v>194</v>
      </c>
      <c r="S128" s="509">
        <v>0</v>
      </c>
      <c r="T128" s="509">
        <v>0</v>
      </c>
      <c r="U128" s="509">
        <v>0</v>
      </c>
      <c r="V128" s="509">
        <v>0</v>
      </c>
      <c r="W128" s="510">
        <v>14</v>
      </c>
      <c r="X128" s="510">
        <f t="shared" si="21"/>
        <v>7125</v>
      </c>
      <c r="Y128" s="510">
        <f t="shared" si="22"/>
        <v>485</v>
      </c>
      <c r="Z128" s="511">
        <f t="shared" si="16"/>
        <v>7610</v>
      </c>
    </row>
    <row r="129" spans="1:26" ht="25.5" hidden="1" outlineLevel="1">
      <c r="A129" s="757"/>
      <c r="B129" s="747"/>
      <c r="C129" s="508" t="s">
        <v>160</v>
      </c>
      <c r="D129" s="510">
        <v>3</v>
      </c>
      <c r="E129" s="509">
        <v>10</v>
      </c>
      <c r="F129" s="510">
        <v>18</v>
      </c>
      <c r="G129" s="510">
        <v>4</v>
      </c>
      <c r="H129" s="510">
        <v>604</v>
      </c>
      <c r="I129" s="509">
        <v>0</v>
      </c>
      <c r="J129" s="510">
        <v>4</v>
      </c>
      <c r="K129" s="510">
        <v>15</v>
      </c>
      <c r="L129" s="510">
        <v>4</v>
      </c>
      <c r="M129" s="510">
        <v>351</v>
      </c>
      <c r="N129" s="510">
        <v>0</v>
      </c>
      <c r="O129" s="509">
        <v>0</v>
      </c>
      <c r="P129" s="510">
        <v>0</v>
      </c>
      <c r="Q129" s="510">
        <v>0</v>
      </c>
      <c r="R129" s="510">
        <v>5</v>
      </c>
      <c r="S129" s="509">
        <v>0</v>
      </c>
      <c r="T129" s="510">
        <v>0</v>
      </c>
      <c r="U129" s="510">
        <v>0</v>
      </c>
      <c r="V129" s="510">
        <v>0</v>
      </c>
      <c r="W129" s="510">
        <v>5</v>
      </c>
      <c r="X129" s="510">
        <f t="shared" si="21"/>
        <v>644</v>
      </c>
      <c r="Y129" s="510">
        <f t="shared" si="22"/>
        <v>379</v>
      </c>
      <c r="Z129" s="511">
        <f t="shared" si="16"/>
        <v>1023</v>
      </c>
    </row>
    <row r="130" spans="1:26" ht="76.5" hidden="1" outlineLevel="1">
      <c r="A130" s="757"/>
      <c r="B130" s="747"/>
      <c r="C130" s="508" t="s">
        <v>161</v>
      </c>
      <c r="D130" s="509">
        <v>2</v>
      </c>
      <c r="E130" s="509">
        <v>4</v>
      </c>
      <c r="F130" s="509">
        <v>6</v>
      </c>
      <c r="G130" s="509">
        <v>4</v>
      </c>
      <c r="H130" s="510">
        <v>1956</v>
      </c>
      <c r="I130" s="509">
        <v>2</v>
      </c>
      <c r="J130" s="509">
        <v>0</v>
      </c>
      <c r="K130" s="509">
        <v>9</v>
      </c>
      <c r="L130" s="509">
        <v>0</v>
      </c>
      <c r="M130" s="510">
        <v>295</v>
      </c>
      <c r="N130" s="509">
        <v>0</v>
      </c>
      <c r="O130" s="509">
        <v>0</v>
      </c>
      <c r="P130" s="509">
        <v>0</v>
      </c>
      <c r="Q130" s="509">
        <v>0</v>
      </c>
      <c r="R130" s="510">
        <v>42</v>
      </c>
      <c r="S130" s="509">
        <v>0</v>
      </c>
      <c r="T130" s="509">
        <v>0</v>
      </c>
      <c r="U130" s="509">
        <v>0</v>
      </c>
      <c r="V130" s="509">
        <v>0</v>
      </c>
      <c r="W130" s="510">
        <v>2</v>
      </c>
      <c r="X130" s="510">
        <f t="shared" si="21"/>
        <v>2014</v>
      </c>
      <c r="Y130" s="510">
        <f t="shared" si="22"/>
        <v>308</v>
      </c>
      <c r="Z130" s="511">
        <f t="shared" si="16"/>
        <v>2322</v>
      </c>
    </row>
    <row r="131" spans="1:26" ht="38.25" hidden="1" outlineLevel="1">
      <c r="A131" s="757"/>
      <c r="B131" s="747"/>
      <c r="C131" s="508" t="s">
        <v>162</v>
      </c>
      <c r="D131" s="510">
        <v>5</v>
      </c>
      <c r="E131" s="510">
        <v>20</v>
      </c>
      <c r="F131" s="510">
        <v>48</v>
      </c>
      <c r="G131" s="510">
        <v>12</v>
      </c>
      <c r="H131" s="510">
        <v>3881</v>
      </c>
      <c r="I131" s="509">
        <v>0</v>
      </c>
      <c r="J131" s="509">
        <v>0</v>
      </c>
      <c r="K131" s="510">
        <v>6</v>
      </c>
      <c r="L131" s="509">
        <v>0</v>
      </c>
      <c r="M131" s="510">
        <v>149</v>
      </c>
      <c r="N131" s="510">
        <v>0</v>
      </c>
      <c r="O131" s="510">
        <v>0</v>
      </c>
      <c r="P131" s="510">
        <v>0</v>
      </c>
      <c r="Q131" s="510">
        <v>0</v>
      </c>
      <c r="R131" s="510">
        <v>95</v>
      </c>
      <c r="S131" s="509">
        <v>0</v>
      </c>
      <c r="T131" s="509">
        <v>0</v>
      </c>
      <c r="U131" s="510">
        <v>0</v>
      </c>
      <c r="V131" s="509">
        <v>0</v>
      </c>
      <c r="W131" s="510">
        <v>0</v>
      </c>
      <c r="X131" s="510">
        <f t="shared" si="21"/>
        <v>4061</v>
      </c>
      <c r="Y131" s="510">
        <f t="shared" si="22"/>
        <v>155</v>
      </c>
      <c r="Z131" s="511">
        <f t="shared" si="16"/>
        <v>4216</v>
      </c>
    </row>
    <row r="132" spans="1:26" ht="51" hidden="1" outlineLevel="1">
      <c r="A132" s="755"/>
      <c r="B132" s="747"/>
      <c r="C132" s="508" t="s">
        <v>163</v>
      </c>
      <c r="D132" s="509">
        <v>2</v>
      </c>
      <c r="E132" s="510">
        <v>10</v>
      </c>
      <c r="F132" s="510">
        <v>18</v>
      </c>
      <c r="G132" s="509">
        <v>4</v>
      </c>
      <c r="H132" s="510">
        <v>1718</v>
      </c>
      <c r="I132" s="510">
        <v>6</v>
      </c>
      <c r="J132" s="510">
        <v>12</v>
      </c>
      <c r="K132" s="510">
        <v>30</v>
      </c>
      <c r="L132" s="509">
        <v>0</v>
      </c>
      <c r="M132" s="510">
        <v>693</v>
      </c>
      <c r="N132" s="509">
        <v>0</v>
      </c>
      <c r="O132" s="510">
        <v>0</v>
      </c>
      <c r="P132" s="510">
        <v>0</v>
      </c>
      <c r="Q132" s="509">
        <v>0</v>
      </c>
      <c r="R132" s="510">
        <v>9</v>
      </c>
      <c r="S132" s="510">
        <v>0</v>
      </c>
      <c r="T132" s="510">
        <v>0</v>
      </c>
      <c r="U132" s="510">
        <v>0</v>
      </c>
      <c r="V132" s="509">
        <v>0</v>
      </c>
      <c r="W132" s="510">
        <v>3</v>
      </c>
      <c r="X132" s="510">
        <f t="shared" si="21"/>
        <v>1761</v>
      </c>
      <c r="Y132" s="510">
        <f t="shared" si="22"/>
        <v>744</v>
      </c>
      <c r="Z132" s="511">
        <f t="shared" si="16"/>
        <v>2505</v>
      </c>
    </row>
    <row r="133" spans="1:26" ht="12.95" customHeight="1" collapsed="1">
      <c r="A133" s="756" t="s">
        <v>164</v>
      </c>
      <c r="B133" s="756"/>
      <c r="C133" s="756"/>
      <c r="D133" s="506">
        <f t="shared" ref="D133:Z133" si="23">SUM(D134:D143)</f>
        <v>45</v>
      </c>
      <c r="E133" s="506">
        <f t="shared" si="23"/>
        <v>120</v>
      </c>
      <c r="F133" s="506">
        <f t="shared" si="23"/>
        <v>207</v>
      </c>
      <c r="G133" s="506">
        <f t="shared" si="23"/>
        <v>68</v>
      </c>
      <c r="H133" s="506">
        <f t="shared" si="23"/>
        <v>8830</v>
      </c>
      <c r="I133" s="506">
        <f t="shared" si="23"/>
        <v>56</v>
      </c>
      <c r="J133" s="506">
        <f t="shared" si="23"/>
        <v>131</v>
      </c>
      <c r="K133" s="506">
        <f t="shared" si="23"/>
        <v>237</v>
      </c>
      <c r="L133" s="506">
        <f t="shared" si="23"/>
        <v>90</v>
      </c>
      <c r="M133" s="506">
        <f t="shared" si="23"/>
        <v>6543</v>
      </c>
      <c r="N133" s="506">
        <f t="shared" si="23"/>
        <v>0</v>
      </c>
      <c r="O133" s="506">
        <f t="shared" si="23"/>
        <v>0</v>
      </c>
      <c r="P133" s="506">
        <f t="shared" si="23"/>
        <v>0</v>
      </c>
      <c r="Q133" s="506">
        <f t="shared" si="23"/>
        <v>0</v>
      </c>
      <c r="R133" s="506">
        <f t="shared" si="23"/>
        <v>262</v>
      </c>
      <c r="S133" s="506">
        <f t="shared" si="23"/>
        <v>0</v>
      </c>
      <c r="T133" s="506">
        <f t="shared" si="23"/>
        <v>1</v>
      </c>
      <c r="U133" s="506">
        <f t="shared" si="23"/>
        <v>0</v>
      </c>
      <c r="V133" s="506">
        <f t="shared" si="23"/>
        <v>2</v>
      </c>
      <c r="W133" s="506">
        <f t="shared" si="23"/>
        <v>125</v>
      </c>
      <c r="X133" s="506">
        <f t="shared" si="23"/>
        <v>9532</v>
      </c>
      <c r="Y133" s="506">
        <f t="shared" si="23"/>
        <v>7185</v>
      </c>
      <c r="Z133" s="507">
        <f t="shared" si="23"/>
        <v>16717</v>
      </c>
    </row>
    <row r="134" spans="1:26" ht="25.5" hidden="1" outlineLevel="1">
      <c r="A134" s="747" t="s">
        <v>164</v>
      </c>
      <c r="B134" s="747" t="s">
        <v>165</v>
      </c>
      <c r="C134" s="508" t="s">
        <v>166</v>
      </c>
      <c r="D134" s="510">
        <v>2</v>
      </c>
      <c r="E134" s="510">
        <v>4</v>
      </c>
      <c r="F134" s="510">
        <v>0</v>
      </c>
      <c r="G134" s="509">
        <v>8</v>
      </c>
      <c r="H134" s="510">
        <v>126</v>
      </c>
      <c r="I134" s="510">
        <v>1</v>
      </c>
      <c r="J134" s="510">
        <v>0</v>
      </c>
      <c r="K134" s="510">
        <v>6</v>
      </c>
      <c r="L134" s="510">
        <v>8</v>
      </c>
      <c r="M134" s="510">
        <v>105</v>
      </c>
      <c r="N134" s="510">
        <v>0</v>
      </c>
      <c r="O134" s="510">
        <v>0</v>
      </c>
      <c r="P134" s="510">
        <v>0</v>
      </c>
      <c r="Q134" s="509">
        <v>0</v>
      </c>
      <c r="R134" s="510">
        <v>1</v>
      </c>
      <c r="S134" s="510">
        <v>0</v>
      </c>
      <c r="T134" s="510">
        <v>0</v>
      </c>
      <c r="U134" s="510">
        <v>0</v>
      </c>
      <c r="V134" s="510">
        <v>0</v>
      </c>
      <c r="W134" s="510">
        <v>0</v>
      </c>
      <c r="X134" s="510">
        <f t="shared" ref="X134:X143" si="24">D134+E134+F134+G134+H134+N134+O134+P134+Q134+R134</f>
        <v>141</v>
      </c>
      <c r="Y134" s="510">
        <f t="shared" ref="Y134:Y143" si="25">I134+J134+K134+L134+M134+S134+T134+U134+V134+W134</f>
        <v>120</v>
      </c>
      <c r="Z134" s="511">
        <f t="shared" si="16"/>
        <v>261</v>
      </c>
    </row>
    <row r="135" spans="1:26" hidden="1" outlineLevel="1">
      <c r="A135" s="747"/>
      <c r="B135" s="747"/>
      <c r="C135" s="508" t="s">
        <v>167</v>
      </c>
      <c r="D135" s="510">
        <v>1</v>
      </c>
      <c r="E135" s="510">
        <v>6</v>
      </c>
      <c r="F135" s="510">
        <v>9</v>
      </c>
      <c r="G135" s="509">
        <v>4</v>
      </c>
      <c r="H135" s="510">
        <v>215</v>
      </c>
      <c r="I135" s="509">
        <v>2</v>
      </c>
      <c r="J135" s="510">
        <v>0</v>
      </c>
      <c r="K135" s="509">
        <v>0</v>
      </c>
      <c r="L135" s="510">
        <v>0</v>
      </c>
      <c r="M135" s="510">
        <v>37</v>
      </c>
      <c r="N135" s="510">
        <v>0</v>
      </c>
      <c r="O135" s="510">
        <v>0</v>
      </c>
      <c r="P135" s="510">
        <v>0</v>
      </c>
      <c r="Q135" s="509">
        <v>0</v>
      </c>
      <c r="R135" s="510">
        <v>1</v>
      </c>
      <c r="S135" s="509">
        <v>0</v>
      </c>
      <c r="T135" s="510">
        <v>0</v>
      </c>
      <c r="U135" s="509">
        <v>0</v>
      </c>
      <c r="V135" s="510">
        <v>0</v>
      </c>
      <c r="W135" s="510">
        <v>0</v>
      </c>
      <c r="X135" s="510">
        <f t="shared" si="24"/>
        <v>236</v>
      </c>
      <c r="Y135" s="510">
        <f t="shared" si="25"/>
        <v>39</v>
      </c>
      <c r="Z135" s="511">
        <f t="shared" si="16"/>
        <v>275</v>
      </c>
    </row>
    <row r="136" spans="1:26" ht="25.5" hidden="1" outlineLevel="1">
      <c r="A136" s="747"/>
      <c r="B136" s="747"/>
      <c r="C136" s="508" t="s">
        <v>168</v>
      </c>
      <c r="D136" s="510">
        <v>21</v>
      </c>
      <c r="E136" s="510">
        <v>64</v>
      </c>
      <c r="F136" s="510">
        <v>117</v>
      </c>
      <c r="G136" s="510">
        <v>40</v>
      </c>
      <c r="H136" s="510">
        <v>5583</v>
      </c>
      <c r="I136" s="510">
        <v>34</v>
      </c>
      <c r="J136" s="510">
        <v>90</v>
      </c>
      <c r="K136" s="510">
        <v>150</v>
      </c>
      <c r="L136" s="510">
        <v>30</v>
      </c>
      <c r="M136" s="510">
        <v>3954</v>
      </c>
      <c r="N136" s="510">
        <v>0</v>
      </c>
      <c r="O136" s="510">
        <v>0</v>
      </c>
      <c r="P136" s="510">
        <v>0</v>
      </c>
      <c r="Q136" s="510">
        <v>0</v>
      </c>
      <c r="R136" s="510">
        <v>191</v>
      </c>
      <c r="S136" s="510">
        <v>0</v>
      </c>
      <c r="T136" s="510">
        <v>0</v>
      </c>
      <c r="U136" s="510">
        <v>0</v>
      </c>
      <c r="V136" s="510">
        <v>2</v>
      </c>
      <c r="W136" s="510">
        <v>95</v>
      </c>
      <c r="X136" s="510">
        <f t="shared" si="24"/>
        <v>6016</v>
      </c>
      <c r="Y136" s="510">
        <f t="shared" si="25"/>
        <v>4355</v>
      </c>
      <c r="Z136" s="511">
        <f t="shared" si="16"/>
        <v>10371</v>
      </c>
    </row>
    <row r="137" spans="1:26" ht="25.5" hidden="1" outlineLevel="1">
      <c r="A137" s="747"/>
      <c r="B137" s="747"/>
      <c r="C137" s="508" t="s">
        <v>169</v>
      </c>
      <c r="D137" s="510">
        <v>3</v>
      </c>
      <c r="E137" s="510">
        <v>4</v>
      </c>
      <c r="F137" s="510">
        <v>27</v>
      </c>
      <c r="G137" s="510">
        <v>0</v>
      </c>
      <c r="H137" s="510">
        <v>923</v>
      </c>
      <c r="I137" s="510">
        <v>11</v>
      </c>
      <c r="J137" s="510">
        <v>15</v>
      </c>
      <c r="K137" s="510">
        <v>45</v>
      </c>
      <c r="L137" s="510">
        <v>16</v>
      </c>
      <c r="M137" s="510">
        <v>734</v>
      </c>
      <c r="N137" s="510">
        <v>0</v>
      </c>
      <c r="O137" s="510">
        <v>0</v>
      </c>
      <c r="P137" s="510">
        <v>0</v>
      </c>
      <c r="Q137" s="510">
        <v>0</v>
      </c>
      <c r="R137" s="510">
        <v>61</v>
      </c>
      <c r="S137" s="510">
        <v>0</v>
      </c>
      <c r="T137" s="510">
        <v>1</v>
      </c>
      <c r="U137" s="510">
        <v>0</v>
      </c>
      <c r="V137" s="510">
        <v>0</v>
      </c>
      <c r="W137" s="510">
        <v>2</v>
      </c>
      <c r="X137" s="510">
        <f t="shared" si="24"/>
        <v>1018</v>
      </c>
      <c r="Y137" s="510">
        <f t="shared" si="25"/>
        <v>824</v>
      </c>
      <c r="Z137" s="511">
        <f t="shared" si="16"/>
        <v>1842</v>
      </c>
    </row>
    <row r="138" spans="1:26" ht="25.5" hidden="1" outlineLevel="1">
      <c r="A138" s="747"/>
      <c r="B138" s="747"/>
      <c r="C138" s="508" t="s">
        <v>170</v>
      </c>
      <c r="D138" s="509">
        <v>0</v>
      </c>
      <c r="E138" s="509">
        <v>0</v>
      </c>
      <c r="F138" s="509">
        <v>0</v>
      </c>
      <c r="G138" s="509">
        <v>0</v>
      </c>
      <c r="H138" s="510">
        <v>0</v>
      </c>
      <c r="I138" s="509">
        <v>0</v>
      </c>
      <c r="J138" s="509">
        <v>0</v>
      </c>
      <c r="K138" s="509">
        <v>0</v>
      </c>
      <c r="L138" s="509">
        <v>0</v>
      </c>
      <c r="M138" s="509">
        <v>0</v>
      </c>
      <c r="N138" s="509">
        <v>0</v>
      </c>
      <c r="O138" s="509">
        <v>0</v>
      </c>
      <c r="P138" s="509">
        <v>0</v>
      </c>
      <c r="Q138" s="509">
        <v>0</v>
      </c>
      <c r="R138" s="510">
        <v>0</v>
      </c>
      <c r="S138" s="509">
        <v>0</v>
      </c>
      <c r="T138" s="509">
        <v>0</v>
      </c>
      <c r="U138" s="509">
        <v>0</v>
      </c>
      <c r="V138" s="509">
        <v>0</v>
      </c>
      <c r="W138" s="509">
        <v>0</v>
      </c>
      <c r="X138" s="510">
        <f t="shared" si="24"/>
        <v>0</v>
      </c>
      <c r="Y138" s="510">
        <f t="shared" si="25"/>
        <v>0</v>
      </c>
      <c r="Z138" s="511">
        <f t="shared" si="16"/>
        <v>0</v>
      </c>
    </row>
    <row r="139" spans="1:26" ht="25.5" hidden="1" outlineLevel="1">
      <c r="A139" s="747"/>
      <c r="B139" s="747"/>
      <c r="C139" s="508" t="s">
        <v>171</v>
      </c>
      <c r="D139" s="510">
        <v>0</v>
      </c>
      <c r="E139" s="510">
        <v>0</v>
      </c>
      <c r="F139" s="510">
        <v>0</v>
      </c>
      <c r="G139" s="509">
        <v>0</v>
      </c>
      <c r="H139" s="510">
        <v>39</v>
      </c>
      <c r="I139" s="510">
        <v>0</v>
      </c>
      <c r="J139" s="510">
        <v>4</v>
      </c>
      <c r="K139" s="509">
        <v>3</v>
      </c>
      <c r="L139" s="510">
        <v>0</v>
      </c>
      <c r="M139" s="510">
        <v>49</v>
      </c>
      <c r="N139" s="510">
        <v>0</v>
      </c>
      <c r="O139" s="510">
        <v>0</v>
      </c>
      <c r="P139" s="510">
        <v>0</v>
      </c>
      <c r="Q139" s="509">
        <v>0</v>
      </c>
      <c r="R139" s="510">
        <v>0</v>
      </c>
      <c r="S139" s="510">
        <v>0</v>
      </c>
      <c r="T139" s="510">
        <v>0</v>
      </c>
      <c r="U139" s="509">
        <v>0</v>
      </c>
      <c r="V139" s="510">
        <v>0</v>
      </c>
      <c r="W139" s="510">
        <v>0</v>
      </c>
      <c r="X139" s="510">
        <f t="shared" si="24"/>
        <v>39</v>
      </c>
      <c r="Y139" s="510">
        <f t="shared" si="25"/>
        <v>56</v>
      </c>
      <c r="Z139" s="511">
        <f t="shared" si="16"/>
        <v>95</v>
      </c>
    </row>
    <row r="140" spans="1:26" ht="51" hidden="1" outlineLevel="1">
      <c r="A140" s="747"/>
      <c r="B140" s="747"/>
      <c r="C140" s="508" t="s">
        <v>172</v>
      </c>
      <c r="D140" s="509">
        <v>1</v>
      </c>
      <c r="E140" s="510">
        <v>6</v>
      </c>
      <c r="F140" s="510">
        <v>0</v>
      </c>
      <c r="G140" s="510">
        <v>4</v>
      </c>
      <c r="H140" s="510">
        <v>384</v>
      </c>
      <c r="I140" s="510">
        <v>0</v>
      </c>
      <c r="J140" s="509">
        <v>0</v>
      </c>
      <c r="K140" s="510">
        <v>12</v>
      </c>
      <c r="L140" s="510">
        <v>8</v>
      </c>
      <c r="M140" s="510">
        <v>425</v>
      </c>
      <c r="N140" s="509">
        <v>0</v>
      </c>
      <c r="O140" s="510">
        <v>0</v>
      </c>
      <c r="P140" s="510">
        <v>0</v>
      </c>
      <c r="Q140" s="510">
        <v>0</v>
      </c>
      <c r="R140" s="510">
        <v>2</v>
      </c>
      <c r="S140" s="510">
        <v>0</v>
      </c>
      <c r="T140" s="509">
        <v>0</v>
      </c>
      <c r="U140" s="510">
        <v>0</v>
      </c>
      <c r="V140" s="510">
        <v>0</v>
      </c>
      <c r="W140" s="510">
        <v>6</v>
      </c>
      <c r="X140" s="510">
        <f t="shared" si="24"/>
        <v>397</v>
      </c>
      <c r="Y140" s="510">
        <f t="shared" si="25"/>
        <v>451</v>
      </c>
      <c r="Z140" s="511">
        <f t="shared" si="16"/>
        <v>848</v>
      </c>
    </row>
    <row r="141" spans="1:26" ht="38.25" hidden="1" outlineLevel="1">
      <c r="A141" s="747"/>
      <c r="B141" s="508" t="s">
        <v>173</v>
      </c>
      <c r="C141" s="508" t="s">
        <v>174</v>
      </c>
      <c r="D141" s="509">
        <v>0</v>
      </c>
      <c r="E141" s="509">
        <v>0</v>
      </c>
      <c r="F141" s="509">
        <v>0</v>
      </c>
      <c r="G141" s="509">
        <v>0</v>
      </c>
      <c r="H141" s="510">
        <v>20</v>
      </c>
      <c r="I141" s="509">
        <v>0</v>
      </c>
      <c r="J141" s="509">
        <v>0</v>
      </c>
      <c r="K141" s="509">
        <v>0</v>
      </c>
      <c r="L141" s="509">
        <v>0</v>
      </c>
      <c r="M141" s="509">
        <v>0</v>
      </c>
      <c r="N141" s="509">
        <v>0</v>
      </c>
      <c r="O141" s="509">
        <v>0</v>
      </c>
      <c r="P141" s="509">
        <v>0</v>
      </c>
      <c r="Q141" s="509">
        <v>0</v>
      </c>
      <c r="R141" s="510">
        <v>0</v>
      </c>
      <c r="S141" s="509">
        <v>0</v>
      </c>
      <c r="T141" s="509">
        <v>0</v>
      </c>
      <c r="U141" s="509">
        <v>0</v>
      </c>
      <c r="V141" s="509">
        <v>0</v>
      </c>
      <c r="W141" s="509">
        <v>0</v>
      </c>
      <c r="X141" s="510">
        <f t="shared" si="24"/>
        <v>20</v>
      </c>
      <c r="Y141" s="510">
        <f t="shared" si="25"/>
        <v>0</v>
      </c>
      <c r="Z141" s="511">
        <f t="shared" si="16"/>
        <v>20</v>
      </c>
    </row>
    <row r="142" spans="1:26" ht="25.5" hidden="1" outlineLevel="1">
      <c r="A142" s="747"/>
      <c r="B142" s="747" t="s">
        <v>175</v>
      </c>
      <c r="C142" s="508" t="s">
        <v>176</v>
      </c>
      <c r="D142" s="510">
        <v>16</v>
      </c>
      <c r="E142" s="510">
        <v>28</v>
      </c>
      <c r="F142" s="510">
        <v>48</v>
      </c>
      <c r="G142" s="509">
        <v>12</v>
      </c>
      <c r="H142" s="510">
        <v>1025</v>
      </c>
      <c r="I142" s="510">
        <v>8</v>
      </c>
      <c r="J142" s="510">
        <v>12</v>
      </c>
      <c r="K142" s="510">
        <v>15</v>
      </c>
      <c r="L142" s="509">
        <v>24</v>
      </c>
      <c r="M142" s="510">
        <v>998</v>
      </c>
      <c r="N142" s="510">
        <v>0</v>
      </c>
      <c r="O142" s="510">
        <v>0</v>
      </c>
      <c r="P142" s="510">
        <v>0</v>
      </c>
      <c r="Q142" s="509">
        <v>0</v>
      </c>
      <c r="R142" s="510">
        <v>6</v>
      </c>
      <c r="S142" s="510">
        <v>0</v>
      </c>
      <c r="T142" s="510">
        <v>0</v>
      </c>
      <c r="U142" s="510">
        <v>0</v>
      </c>
      <c r="V142" s="509">
        <v>0</v>
      </c>
      <c r="W142" s="510">
        <v>22</v>
      </c>
      <c r="X142" s="510">
        <f t="shared" si="24"/>
        <v>1135</v>
      </c>
      <c r="Y142" s="510">
        <f t="shared" si="25"/>
        <v>1079</v>
      </c>
      <c r="Z142" s="511">
        <f t="shared" si="16"/>
        <v>2214</v>
      </c>
    </row>
    <row r="143" spans="1:26" ht="38.25" hidden="1" outlineLevel="1">
      <c r="A143" s="747"/>
      <c r="B143" s="747"/>
      <c r="C143" s="508" t="s">
        <v>177</v>
      </c>
      <c r="D143" s="510">
        <v>1</v>
      </c>
      <c r="E143" s="509">
        <v>8</v>
      </c>
      <c r="F143" s="510">
        <v>6</v>
      </c>
      <c r="G143" s="510">
        <v>0</v>
      </c>
      <c r="H143" s="510">
        <v>515</v>
      </c>
      <c r="I143" s="510">
        <v>0</v>
      </c>
      <c r="J143" s="509">
        <v>10</v>
      </c>
      <c r="K143" s="510">
        <v>6</v>
      </c>
      <c r="L143" s="509">
        <v>4</v>
      </c>
      <c r="M143" s="510">
        <v>241</v>
      </c>
      <c r="N143" s="510">
        <v>0</v>
      </c>
      <c r="O143" s="509">
        <v>0</v>
      </c>
      <c r="P143" s="510">
        <v>0</v>
      </c>
      <c r="Q143" s="510">
        <v>0</v>
      </c>
      <c r="R143" s="510">
        <v>0</v>
      </c>
      <c r="S143" s="510">
        <v>0</v>
      </c>
      <c r="T143" s="509">
        <v>0</v>
      </c>
      <c r="U143" s="510">
        <v>0</v>
      </c>
      <c r="V143" s="509">
        <v>0</v>
      </c>
      <c r="W143" s="510">
        <v>0</v>
      </c>
      <c r="X143" s="510">
        <f t="shared" si="24"/>
        <v>530</v>
      </c>
      <c r="Y143" s="510">
        <f t="shared" si="25"/>
        <v>261</v>
      </c>
      <c r="Z143" s="511">
        <f t="shared" si="16"/>
        <v>791</v>
      </c>
    </row>
    <row r="144" spans="1:26" ht="12.95" customHeight="1" collapsed="1">
      <c r="A144" s="756" t="s">
        <v>178</v>
      </c>
      <c r="B144" s="756"/>
      <c r="C144" s="756"/>
      <c r="D144" s="506">
        <f t="shared" ref="D144:Z144" si="26">+SUM(D145:D149)</f>
        <v>4</v>
      </c>
      <c r="E144" s="506">
        <f t="shared" si="26"/>
        <v>20</v>
      </c>
      <c r="F144" s="506">
        <f t="shared" si="26"/>
        <v>30</v>
      </c>
      <c r="G144" s="506">
        <f t="shared" si="26"/>
        <v>46</v>
      </c>
      <c r="H144" s="506">
        <f t="shared" si="26"/>
        <v>4767</v>
      </c>
      <c r="I144" s="506">
        <f t="shared" si="26"/>
        <v>0</v>
      </c>
      <c r="J144" s="506">
        <f t="shared" si="26"/>
        <v>2</v>
      </c>
      <c r="K144" s="506">
        <f t="shared" si="26"/>
        <v>9</v>
      </c>
      <c r="L144" s="506">
        <f t="shared" si="26"/>
        <v>0</v>
      </c>
      <c r="M144" s="506">
        <f t="shared" si="26"/>
        <v>1001</v>
      </c>
      <c r="N144" s="506">
        <f t="shared" si="26"/>
        <v>0</v>
      </c>
      <c r="O144" s="506">
        <f t="shared" si="26"/>
        <v>0</v>
      </c>
      <c r="P144" s="506">
        <f t="shared" si="26"/>
        <v>0</v>
      </c>
      <c r="Q144" s="506">
        <f t="shared" si="26"/>
        <v>2</v>
      </c>
      <c r="R144" s="506">
        <f t="shared" si="26"/>
        <v>170</v>
      </c>
      <c r="S144" s="506">
        <f t="shared" si="26"/>
        <v>0</v>
      </c>
      <c r="T144" s="506">
        <f t="shared" si="26"/>
        <v>0</v>
      </c>
      <c r="U144" s="506">
        <f t="shared" si="26"/>
        <v>0</v>
      </c>
      <c r="V144" s="506">
        <f t="shared" si="26"/>
        <v>0</v>
      </c>
      <c r="W144" s="506">
        <f t="shared" si="26"/>
        <v>18</v>
      </c>
      <c r="X144" s="506">
        <f t="shared" si="26"/>
        <v>5039</v>
      </c>
      <c r="Y144" s="506">
        <f t="shared" si="26"/>
        <v>1030</v>
      </c>
      <c r="Z144" s="507">
        <f t="shared" si="26"/>
        <v>6069</v>
      </c>
    </row>
    <row r="145" spans="1:26" ht="38.25" hidden="1" outlineLevel="1">
      <c r="A145" s="747" t="s">
        <v>178</v>
      </c>
      <c r="B145" s="747" t="s">
        <v>179</v>
      </c>
      <c r="C145" s="508" t="s">
        <v>180</v>
      </c>
      <c r="D145" s="510">
        <v>1</v>
      </c>
      <c r="E145" s="510">
        <v>6</v>
      </c>
      <c r="F145" s="510">
        <v>15</v>
      </c>
      <c r="G145" s="509">
        <v>22</v>
      </c>
      <c r="H145" s="510">
        <v>2177</v>
      </c>
      <c r="I145" s="510">
        <v>0</v>
      </c>
      <c r="J145" s="510">
        <v>0</v>
      </c>
      <c r="K145" s="509">
        <v>3</v>
      </c>
      <c r="L145" s="510">
        <v>0</v>
      </c>
      <c r="M145" s="510">
        <v>376</v>
      </c>
      <c r="N145" s="510">
        <v>0</v>
      </c>
      <c r="O145" s="510">
        <v>0</v>
      </c>
      <c r="P145" s="510">
        <v>0</v>
      </c>
      <c r="Q145" s="509">
        <v>2</v>
      </c>
      <c r="R145" s="510">
        <v>70</v>
      </c>
      <c r="S145" s="510">
        <v>0</v>
      </c>
      <c r="T145" s="510">
        <v>0</v>
      </c>
      <c r="U145" s="509">
        <v>0</v>
      </c>
      <c r="V145" s="510">
        <v>0</v>
      </c>
      <c r="W145" s="510">
        <v>14</v>
      </c>
      <c r="X145" s="510">
        <f>D145+E145+F145+G145+H145+N145+O145+P145+Q145+R145</f>
        <v>2293</v>
      </c>
      <c r="Y145" s="510">
        <f>I145+J145+K145+L145+M145+S145+T145+U145+V145+W145</f>
        <v>393</v>
      </c>
      <c r="Z145" s="511">
        <f t="shared" si="16"/>
        <v>2686</v>
      </c>
    </row>
    <row r="146" spans="1:26" ht="63.75" hidden="1" outlineLevel="1">
      <c r="A146" s="747"/>
      <c r="B146" s="747"/>
      <c r="C146" s="508" t="s">
        <v>181</v>
      </c>
      <c r="D146" s="509">
        <v>0</v>
      </c>
      <c r="E146" s="510">
        <v>0</v>
      </c>
      <c r="F146" s="510">
        <v>0</v>
      </c>
      <c r="G146" s="510">
        <v>0</v>
      </c>
      <c r="H146" s="510">
        <v>309</v>
      </c>
      <c r="I146" s="509">
        <v>0</v>
      </c>
      <c r="J146" s="509">
        <v>2</v>
      </c>
      <c r="K146" s="509">
        <v>3</v>
      </c>
      <c r="L146" s="509">
        <v>0</v>
      </c>
      <c r="M146" s="510">
        <v>127</v>
      </c>
      <c r="N146" s="509">
        <v>0</v>
      </c>
      <c r="O146" s="510">
        <v>0</v>
      </c>
      <c r="P146" s="510">
        <v>0</v>
      </c>
      <c r="Q146" s="510">
        <v>0</v>
      </c>
      <c r="R146" s="510">
        <v>44</v>
      </c>
      <c r="S146" s="509">
        <v>0</v>
      </c>
      <c r="T146" s="509">
        <v>0</v>
      </c>
      <c r="U146" s="509">
        <v>0</v>
      </c>
      <c r="V146" s="509">
        <v>0</v>
      </c>
      <c r="W146" s="510">
        <v>0</v>
      </c>
      <c r="X146" s="510">
        <f>D146+E146+F146+G146+H146+N146+O146+P146+Q146+R146</f>
        <v>353</v>
      </c>
      <c r="Y146" s="510">
        <f>I146+J146+K146+L146+M146+S146+T146+U146+V146+W146</f>
        <v>132</v>
      </c>
      <c r="Z146" s="511">
        <f t="shared" si="16"/>
        <v>485</v>
      </c>
    </row>
    <row r="147" spans="1:26" ht="25.5" hidden="1" outlineLevel="1">
      <c r="A147" s="747"/>
      <c r="B147" s="747"/>
      <c r="C147" s="508" t="s">
        <v>182</v>
      </c>
      <c r="D147" s="509">
        <v>0</v>
      </c>
      <c r="E147" s="509">
        <v>0</v>
      </c>
      <c r="F147" s="509">
        <v>0</v>
      </c>
      <c r="G147" s="509">
        <v>0</v>
      </c>
      <c r="H147" s="510">
        <v>0</v>
      </c>
      <c r="I147" s="509">
        <v>0</v>
      </c>
      <c r="J147" s="509">
        <v>0</v>
      </c>
      <c r="K147" s="509">
        <v>0</v>
      </c>
      <c r="L147" s="509">
        <v>0</v>
      </c>
      <c r="M147" s="509">
        <v>0</v>
      </c>
      <c r="N147" s="509">
        <v>0</v>
      </c>
      <c r="O147" s="509">
        <v>0</v>
      </c>
      <c r="P147" s="509">
        <v>0</v>
      </c>
      <c r="Q147" s="509">
        <v>0</v>
      </c>
      <c r="R147" s="510">
        <v>0</v>
      </c>
      <c r="S147" s="509">
        <v>0</v>
      </c>
      <c r="T147" s="509">
        <v>0</v>
      </c>
      <c r="U147" s="509">
        <v>0</v>
      </c>
      <c r="V147" s="509">
        <v>0</v>
      </c>
      <c r="W147" s="509">
        <v>0</v>
      </c>
      <c r="X147" s="510">
        <f>D147+E147+F147+G147+H147+N147+O147+P147+Q147+R147</f>
        <v>0</v>
      </c>
      <c r="Y147" s="510">
        <f>I147+J147+K147+L147+M147+S147+T147+U147+V147+W147</f>
        <v>0</v>
      </c>
      <c r="Z147" s="511">
        <f t="shared" si="16"/>
        <v>0</v>
      </c>
    </row>
    <row r="148" spans="1:26" ht="51" hidden="1" outlineLevel="1">
      <c r="A148" s="747"/>
      <c r="B148" s="747"/>
      <c r="C148" s="508" t="s">
        <v>183</v>
      </c>
      <c r="D148" s="509">
        <v>0</v>
      </c>
      <c r="E148" s="509">
        <v>0</v>
      </c>
      <c r="F148" s="509">
        <v>0</v>
      </c>
      <c r="G148" s="509">
        <v>0</v>
      </c>
      <c r="H148" s="509">
        <v>0</v>
      </c>
      <c r="I148" s="509">
        <v>0</v>
      </c>
      <c r="J148" s="509">
        <v>0</v>
      </c>
      <c r="K148" s="509">
        <v>0</v>
      </c>
      <c r="L148" s="509">
        <v>0</v>
      </c>
      <c r="M148" s="509">
        <v>0</v>
      </c>
      <c r="N148" s="509">
        <v>0</v>
      </c>
      <c r="O148" s="509">
        <v>0</v>
      </c>
      <c r="P148" s="509">
        <v>0</v>
      </c>
      <c r="Q148" s="509">
        <v>0</v>
      </c>
      <c r="R148" s="509">
        <v>0</v>
      </c>
      <c r="S148" s="509">
        <v>0</v>
      </c>
      <c r="T148" s="509">
        <v>0</v>
      </c>
      <c r="U148" s="509">
        <v>0</v>
      </c>
      <c r="V148" s="509">
        <v>0</v>
      </c>
      <c r="W148" s="509">
        <v>0</v>
      </c>
      <c r="X148" s="510">
        <f>D148+E148+F148+G148+H148+N148+O148+P148+Q148+R148</f>
        <v>0</v>
      </c>
      <c r="Y148" s="510">
        <f>I148+J148+K148+L148+M148+S148+T148+U148+V148+W148</f>
        <v>0</v>
      </c>
      <c r="Z148" s="511">
        <f t="shared" si="16"/>
        <v>0</v>
      </c>
    </row>
    <row r="149" spans="1:26" ht="51" hidden="1" outlineLevel="1">
      <c r="A149" s="751"/>
      <c r="B149" s="522" t="s">
        <v>184</v>
      </c>
      <c r="C149" s="522" t="s">
        <v>185</v>
      </c>
      <c r="D149" s="509">
        <v>3</v>
      </c>
      <c r="E149" s="510">
        <v>14</v>
      </c>
      <c r="F149" s="510">
        <v>15</v>
      </c>
      <c r="G149" s="510">
        <v>24</v>
      </c>
      <c r="H149" s="510">
        <v>2281</v>
      </c>
      <c r="I149" s="510">
        <v>0</v>
      </c>
      <c r="J149" s="510">
        <v>0</v>
      </c>
      <c r="K149" s="509">
        <v>3</v>
      </c>
      <c r="L149" s="509">
        <v>0</v>
      </c>
      <c r="M149" s="510">
        <v>498</v>
      </c>
      <c r="N149" s="509">
        <v>0</v>
      </c>
      <c r="O149" s="510">
        <v>0</v>
      </c>
      <c r="P149" s="510">
        <v>0</v>
      </c>
      <c r="Q149" s="510">
        <v>0</v>
      </c>
      <c r="R149" s="510">
        <v>56</v>
      </c>
      <c r="S149" s="510">
        <v>0</v>
      </c>
      <c r="T149" s="510">
        <v>0</v>
      </c>
      <c r="U149" s="509">
        <v>0</v>
      </c>
      <c r="V149" s="509">
        <v>0</v>
      </c>
      <c r="W149" s="510">
        <v>4</v>
      </c>
      <c r="X149" s="510">
        <f>D149+E149+F149+G149+H149+N149+O149+P149+Q149+R149</f>
        <v>2393</v>
      </c>
      <c r="Y149" s="510">
        <f>I149+J149+K149+L149+M149+S149+T149+U149+V149+W149</f>
        <v>505</v>
      </c>
      <c r="Z149" s="511">
        <f t="shared" ref="Z149:Z220" si="27">+Y149+X149</f>
        <v>2898</v>
      </c>
    </row>
    <row r="150" spans="1:26" ht="44.25" customHeight="1" collapsed="1">
      <c r="A150" s="743" t="s">
        <v>186</v>
      </c>
      <c r="B150" s="743"/>
      <c r="C150" s="743"/>
      <c r="D150" s="506">
        <f t="shared" ref="D150:Z150" si="28">SUM(D151:D157)</f>
        <v>51</v>
      </c>
      <c r="E150" s="506">
        <f t="shared" si="28"/>
        <v>198</v>
      </c>
      <c r="F150" s="506">
        <f t="shared" si="28"/>
        <v>399</v>
      </c>
      <c r="G150" s="506">
        <f t="shared" si="28"/>
        <v>118</v>
      </c>
      <c r="H150" s="506">
        <f t="shared" si="28"/>
        <v>29407</v>
      </c>
      <c r="I150" s="506">
        <f t="shared" si="28"/>
        <v>3</v>
      </c>
      <c r="J150" s="506">
        <f t="shared" si="28"/>
        <v>10</v>
      </c>
      <c r="K150" s="506">
        <f t="shared" si="28"/>
        <v>33</v>
      </c>
      <c r="L150" s="506">
        <f t="shared" si="28"/>
        <v>4</v>
      </c>
      <c r="M150" s="506">
        <f t="shared" si="28"/>
        <v>1085</v>
      </c>
      <c r="N150" s="506">
        <f t="shared" si="28"/>
        <v>0</v>
      </c>
      <c r="O150" s="506">
        <f t="shared" si="28"/>
        <v>0</v>
      </c>
      <c r="P150" s="506">
        <f t="shared" si="28"/>
        <v>0</v>
      </c>
      <c r="Q150" s="506">
        <f t="shared" si="28"/>
        <v>2</v>
      </c>
      <c r="R150" s="506">
        <f t="shared" si="28"/>
        <v>1384</v>
      </c>
      <c r="S150" s="506">
        <f t="shared" si="28"/>
        <v>0</v>
      </c>
      <c r="T150" s="506">
        <f t="shared" si="28"/>
        <v>0</v>
      </c>
      <c r="U150" s="506">
        <f t="shared" si="28"/>
        <v>0</v>
      </c>
      <c r="V150" s="506">
        <f t="shared" si="28"/>
        <v>0</v>
      </c>
      <c r="W150" s="506">
        <f t="shared" si="28"/>
        <v>18</v>
      </c>
      <c r="X150" s="506">
        <f t="shared" si="28"/>
        <v>31559</v>
      </c>
      <c r="Y150" s="506">
        <f t="shared" si="28"/>
        <v>1153</v>
      </c>
      <c r="Z150" s="507">
        <f t="shared" si="28"/>
        <v>32712</v>
      </c>
    </row>
    <row r="151" spans="1:26" ht="76.5" hidden="1" outlineLevel="1">
      <c r="A151" s="755" t="s">
        <v>186</v>
      </c>
      <c r="B151" s="523" t="s">
        <v>187</v>
      </c>
      <c r="C151" s="523" t="s">
        <v>188</v>
      </c>
      <c r="D151" s="510">
        <v>15</v>
      </c>
      <c r="E151" s="510">
        <v>48</v>
      </c>
      <c r="F151" s="510">
        <v>93</v>
      </c>
      <c r="G151" s="510">
        <v>40</v>
      </c>
      <c r="H151" s="510">
        <v>9595</v>
      </c>
      <c r="I151" s="510">
        <v>1</v>
      </c>
      <c r="J151" s="509">
        <v>0</v>
      </c>
      <c r="K151" s="510">
        <v>9</v>
      </c>
      <c r="L151" s="510">
        <v>4</v>
      </c>
      <c r="M151" s="510">
        <v>461</v>
      </c>
      <c r="N151" s="510">
        <v>0</v>
      </c>
      <c r="O151" s="510">
        <v>0</v>
      </c>
      <c r="P151" s="510">
        <v>0</v>
      </c>
      <c r="Q151" s="510">
        <v>0</v>
      </c>
      <c r="R151" s="510">
        <v>813</v>
      </c>
      <c r="S151" s="510">
        <v>0</v>
      </c>
      <c r="T151" s="509">
        <v>0</v>
      </c>
      <c r="U151" s="510">
        <v>0</v>
      </c>
      <c r="V151" s="510">
        <v>0</v>
      </c>
      <c r="W151" s="510">
        <v>12</v>
      </c>
      <c r="X151" s="510">
        <f t="shared" ref="X151:X157" si="29">D151+E151+F151+G151+H151+N151+O151+P151+Q151+R151</f>
        <v>10604</v>
      </c>
      <c r="Y151" s="510">
        <f t="shared" ref="Y151:Y157" si="30">I151+J151+K151+L151+M151+S151+T151+U151+V151+W151</f>
        <v>487</v>
      </c>
      <c r="Z151" s="511">
        <f t="shared" si="27"/>
        <v>11091</v>
      </c>
    </row>
    <row r="152" spans="1:26" ht="25.5" hidden="1" outlineLevel="1">
      <c r="A152" s="747"/>
      <c r="B152" s="747" t="s">
        <v>189</v>
      </c>
      <c r="C152" s="508" t="s">
        <v>190</v>
      </c>
      <c r="D152" s="510">
        <v>30</v>
      </c>
      <c r="E152" s="510">
        <v>108</v>
      </c>
      <c r="F152" s="510">
        <v>216</v>
      </c>
      <c r="G152" s="510">
        <v>46</v>
      </c>
      <c r="H152" s="510">
        <v>8400</v>
      </c>
      <c r="I152" s="510">
        <v>1</v>
      </c>
      <c r="J152" s="510">
        <v>8</v>
      </c>
      <c r="K152" s="509">
        <v>15</v>
      </c>
      <c r="L152" s="509">
        <v>0</v>
      </c>
      <c r="M152" s="510">
        <v>238</v>
      </c>
      <c r="N152" s="510">
        <v>0</v>
      </c>
      <c r="O152" s="510">
        <v>0</v>
      </c>
      <c r="P152" s="510">
        <v>0</v>
      </c>
      <c r="Q152" s="510">
        <v>2</v>
      </c>
      <c r="R152" s="510">
        <v>174</v>
      </c>
      <c r="S152" s="510">
        <v>0</v>
      </c>
      <c r="T152" s="510">
        <v>0</v>
      </c>
      <c r="U152" s="509">
        <v>0</v>
      </c>
      <c r="V152" s="509">
        <v>0</v>
      </c>
      <c r="W152" s="510">
        <v>2</v>
      </c>
      <c r="X152" s="510">
        <f t="shared" si="29"/>
        <v>8976</v>
      </c>
      <c r="Y152" s="510">
        <f t="shared" si="30"/>
        <v>264</v>
      </c>
      <c r="Z152" s="511">
        <f t="shared" si="27"/>
        <v>9240</v>
      </c>
    </row>
    <row r="153" spans="1:26" ht="38.25" hidden="1" outlineLevel="1">
      <c r="A153" s="747"/>
      <c r="B153" s="747"/>
      <c r="C153" s="508" t="s">
        <v>191</v>
      </c>
      <c r="D153" s="510">
        <v>2</v>
      </c>
      <c r="E153" s="510">
        <v>10</v>
      </c>
      <c r="F153" s="510">
        <v>9</v>
      </c>
      <c r="G153" s="509">
        <v>0</v>
      </c>
      <c r="H153" s="510">
        <v>1818</v>
      </c>
      <c r="I153" s="509">
        <v>0</v>
      </c>
      <c r="J153" s="510">
        <v>0</v>
      </c>
      <c r="K153" s="509">
        <v>6</v>
      </c>
      <c r="L153" s="509">
        <v>0</v>
      </c>
      <c r="M153" s="510">
        <v>48</v>
      </c>
      <c r="N153" s="510">
        <v>0</v>
      </c>
      <c r="O153" s="510">
        <v>0</v>
      </c>
      <c r="P153" s="510">
        <v>0</v>
      </c>
      <c r="Q153" s="509">
        <v>0</v>
      </c>
      <c r="R153" s="510">
        <v>29</v>
      </c>
      <c r="S153" s="509">
        <v>0</v>
      </c>
      <c r="T153" s="510">
        <v>0</v>
      </c>
      <c r="U153" s="509">
        <v>0</v>
      </c>
      <c r="V153" s="509">
        <v>0</v>
      </c>
      <c r="W153" s="510">
        <v>0</v>
      </c>
      <c r="X153" s="510">
        <f t="shared" si="29"/>
        <v>1868</v>
      </c>
      <c r="Y153" s="510">
        <f t="shared" si="30"/>
        <v>54</v>
      </c>
      <c r="Z153" s="511">
        <f t="shared" si="27"/>
        <v>1922</v>
      </c>
    </row>
    <row r="154" spans="1:26" ht="51" hidden="1" outlineLevel="1">
      <c r="A154" s="747"/>
      <c r="B154" s="747"/>
      <c r="C154" s="508" t="s">
        <v>192</v>
      </c>
      <c r="D154" s="510">
        <v>2</v>
      </c>
      <c r="E154" s="510">
        <v>16</v>
      </c>
      <c r="F154" s="510">
        <v>39</v>
      </c>
      <c r="G154" s="510">
        <v>12</v>
      </c>
      <c r="H154" s="510">
        <v>4913</v>
      </c>
      <c r="I154" s="509">
        <v>0</v>
      </c>
      <c r="J154" s="509">
        <v>0</v>
      </c>
      <c r="K154" s="510">
        <v>0</v>
      </c>
      <c r="L154" s="510">
        <v>0</v>
      </c>
      <c r="M154" s="510">
        <v>84</v>
      </c>
      <c r="N154" s="510">
        <v>0</v>
      </c>
      <c r="O154" s="510">
        <v>0</v>
      </c>
      <c r="P154" s="510">
        <v>0</v>
      </c>
      <c r="Q154" s="510">
        <v>0</v>
      </c>
      <c r="R154" s="510">
        <v>284</v>
      </c>
      <c r="S154" s="509">
        <v>0</v>
      </c>
      <c r="T154" s="509">
        <v>0</v>
      </c>
      <c r="U154" s="510">
        <v>0</v>
      </c>
      <c r="V154" s="510">
        <v>0</v>
      </c>
      <c r="W154" s="510">
        <v>4</v>
      </c>
      <c r="X154" s="510">
        <f t="shared" si="29"/>
        <v>5266</v>
      </c>
      <c r="Y154" s="510">
        <f t="shared" si="30"/>
        <v>88</v>
      </c>
      <c r="Z154" s="511">
        <f t="shared" si="27"/>
        <v>5354</v>
      </c>
    </row>
    <row r="155" spans="1:26" ht="25.5" hidden="1" outlineLevel="1">
      <c r="A155" s="747"/>
      <c r="B155" s="747"/>
      <c r="C155" s="508" t="s">
        <v>193</v>
      </c>
      <c r="D155" s="510">
        <v>1</v>
      </c>
      <c r="E155" s="510">
        <v>12</v>
      </c>
      <c r="F155" s="510">
        <v>39</v>
      </c>
      <c r="G155" s="510">
        <v>16</v>
      </c>
      <c r="H155" s="510">
        <v>4041</v>
      </c>
      <c r="I155" s="509">
        <v>1</v>
      </c>
      <c r="J155" s="509">
        <v>2</v>
      </c>
      <c r="K155" s="509">
        <v>3</v>
      </c>
      <c r="L155" s="509">
        <v>0</v>
      </c>
      <c r="M155" s="510">
        <v>159</v>
      </c>
      <c r="N155" s="510">
        <v>0</v>
      </c>
      <c r="O155" s="510">
        <v>0</v>
      </c>
      <c r="P155" s="510">
        <v>0</v>
      </c>
      <c r="Q155" s="510">
        <v>0</v>
      </c>
      <c r="R155" s="510">
        <v>63</v>
      </c>
      <c r="S155" s="509">
        <v>0</v>
      </c>
      <c r="T155" s="509">
        <v>0</v>
      </c>
      <c r="U155" s="509">
        <v>0</v>
      </c>
      <c r="V155" s="509">
        <v>0</v>
      </c>
      <c r="W155" s="510">
        <v>0</v>
      </c>
      <c r="X155" s="510">
        <f t="shared" si="29"/>
        <v>4172</v>
      </c>
      <c r="Y155" s="510">
        <f t="shared" si="30"/>
        <v>165</v>
      </c>
      <c r="Z155" s="511">
        <f t="shared" si="27"/>
        <v>4337</v>
      </c>
    </row>
    <row r="156" spans="1:26" ht="76.5" hidden="1" outlineLevel="1">
      <c r="A156" s="747"/>
      <c r="B156" s="747"/>
      <c r="C156" s="508" t="s">
        <v>194</v>
      </c>
      <c r="D156" s="509">
        <v>0</v>
      </c>
      <c r="E156" s="509">
        <v>0</v>
      </c>
      <c r="F156" s="509">
        <v>0</v>
      </c>
      <c r="G156" s="509">
        <v>0</v>
      </c>
      <c r="H156" s="510">
        <v>0</v>
      </c>
      <c r="I156" s="509">
        <v>0</v>
      </c>
      <c r="J156" s="509">
        <v>0</v>
      </c>
      <c r="K156" s="509">
        <v>0</v>
      </c>
      <c r="L156" s="509">
        <v>0</v>
      </c>
      <c r="M156" s="509">
        <v>0</v>
      </c>
      <c r="N156" s="509">
        <v>0</v>
      </c>
      <c r="O156" s="509">
        <v>0</v>
      </c>
      <c r="P156" s="509">
        <v>0</v>
      </c>
      <c r="Q156" s="509">
        <v>0</v>
      </c>
      <c r="R156" s="510">
        <v>0</v>
      </c>
      <c r="S156" s="509">
        <v>0</v>
      </c>
      <c r="T156" s="509">
        <v>0</v>
      </c>
      <c r="U156" s="509">
        <v>0</v>
      </c>
      <c r="V156" s="509">
        <v>0</v>
      </c>
      <c r="W156" s="509">
        <v>0</v>
      </c>
      <c r="X156" s="510">
        <f t="shared" si="29"/>
        <v>0</v>
      </c>
      <c r="Y156" s="510">
        <f t="shared" si="30"/>
        <v>0</v>
      </c>
      <c r="Z156" s="511">
        <f t="shared" si="27"/>
        <v>0</v>
      </c>
    </row>
    <row r="157" spans="1:26" ht="25.5" hidden="1" outlineLevel="1">
      <c r="A157" s="747"/>
      <c r="B157" s="747"/>
      <c r="C157" s="508" t="s">
        <v>195</v>
      </c>
      <c r="D157" s="510">
        <v>1</v>
      </c>
      <c r="E157" s="510">
        <v>4</v>
      </c>
      <c r="F157" s="510">
        <v>3</v>
      </c>
      <c r="G157" s="510">
        <v>4</v>
      </c>
      <c r="H157" s="510">
        <v>640</v>
      </c>
      <c r="I157" s="509">
        <v>0</v>
      </c>
      <c r="J157" s="510">
        <v>0</v>
      </c>
      <c r="K157" s="509">
        <v>0</v>
      </c>
      <c r="L157" s="509">
        <v>0</v>
      </c>
      <c r="M157" s="510">
        <v>95</v>
      </c>
      <c r="N157" s="510">
        <v>0</v>
      </c>
      <c r="O157" s="510">
        <v>0</v>
      </c>
      <c r="P157" s="510">
        <v>0</v>
      </c>
      <c r="Q157" s="510">
        <v>0</v>
      </c>
      <c r="R157" s="510">
        <v>21</v>
      </c>
      <c r="S157" s="509">
        <v>0</v>
      </c>
      <c r="T157" s="510">
        <v>0</v>
      </c>
      <c r="U157" s="509">
        <v>0</v>
      </c>
      <c r="V157" s="509">
        <v>0</v>
      </c>
      <c r="W157" s="510">
        <v>0</v>
      </c>
      <c r="X157" s="510">
        <f t="shared" si="29"/>
        <v>673</v>
      </c>
      <c r="Y157" s="510">
        <f t="shared" si="30"/>
        <v>95</v>
      </c>
      <c r="Z157" s="511">
        <f t="shared" si="27"/>
        <v>768</v>
      </c>
    </row>
    <row r="158" spans="1:26" ht="12.95" customHeight="1" collapsed="1">
      <c r="A158" s="743" t="s">
        <v>196</v>
      </c>
      <c r="B158" s="743"/>
      <c r="C158" s="743"/>
      <c r="D158" s="506">
        <f t="shared" ref="D158:Z158" si="31">SUM(D159:D165)</f>
        <v>42</v>
      </c>
      <c r="E158" s="506">
        <f t="shared" si="31"/>
        <v>218</v>
      </c>
      <c r="F158" s="506">
        <f t="shared" si="31"/>
        <v>372</v>
      </c>
      <c r="G158" s="506">
        <f t="shared" si="31"/>
        <v>140</v>
      </c>
      <c r="H158" s="506">
        <f t="shared" si="31"/>
        <v>21088</v>
      </c>
      <c r="I158" s="506">
        <f t="shared" si="31"/>
        <v>5</v>
      </c>
      <c r="J158" s="506">
        <f t="shared" si="31"/>
        <v>12</v>
      </c>
      <c r="K158" s="506">
        <f t="shared" si="31"/>
        <v>21</v>
      </c>
      <c r="L158" s="506">
        <f t="shared" si="31"/>
        <v>8</v>
      </c>
      <c r="M158" s="506">
        <f t="shared" si="31"/>
        <v>1824</v>
      </c>
      <c r="N158" s="506">
        <f t="shared" si="31"/>
        <v>0</v>
      </c>
      <c r="O158" s="506">
        <f t="shared" si="31"/>
        <v>0</v>
      </c>
      <c r="P158" s="506">
        <f t="shared" si="31"/>
        <v>0</v>
      </c>
      <c r="Q158" s="506">
        <f t="shared" si="31"/>
        <v>0</v>
      </c>
      <c r="R158" s="506">
        <f t="shared" si="31"/>
        <v>520</v>
      </c>
      <c r="S158" s="506">
        <f t="shared" si="31"/>
        <v>0</v>
      </c>
      <c r="T158" s="506">
        <f t="shared" si="31"/>
        <v>0</v>
      </c>
      <c r="U158" s="506">
        <f t="shared" si="31"/>
        <v>0</v>
      </c>
      <c r="V158" s="506">
        <f t="shared" si="31"/>
        <v>0</v>
      </c>
      <c r="W158" s="506">
        <f t="shared" si="31"/>
        <v>76</v>
      </c>
      <c r="X158" s="506">
        <f t="shared" si="31"/>
        <v>22380</v>
      </c>
      <c r="Y158" s="506">
        <f t="shared" si="31"/>
        <v>1946</v>
      </c>
      <c r="Z158" s="507">
        <f t="shared" si="31"/>
        <v>24326</v>
      </c>
    </row>
    <row r="159" spans="1:26" ht="25.5" hidden="1" outlineLevel="1">
      <c r="A159" s="747" t="s">
        <v>196</v>
      </c>
      <c r="B159" s="747" t="s">
        <v>197</v>
      </c>
      <c r="C159" s="508" t="s">
        <v>198</v>
      </c>
      <c r="D159" s="510">
        <v>3</v>
      </c>
      <c r="E159" s="510">
        <v>20</v>
      </c>
      <c r="F159" s="510">
        <v>24</v>
      </c>
      <c r="G159" s="510">
        <v>24</v>
      </c>
      <c r="H159" s="510">
        <v>1257</v>
      </c>
      <c r="I159" s="510">
        <v>0</v>
      </c>
      <c r="J159" s="509">
        <v>0</v>
      </c>
      <c r="K159" s="509">
        <v>0</v>
      </c>
      <c r="L159" s="509">
        <v>0</v>
      </c>
      <c r="M159" s="510">
        <v>30</v>
      </c>
      <c r="N159" s="510">
        <v>0</v>
      </c>
      <c r="O159" s="510">
        <v>0</v>
      </c>
      <c r="P159" s="510">
        <v>0</v>
      </c>
      <c r="Q159" s="510">
        <v>0</v>
      </c>
      <c r="R159" s="510">
        <v>26</v>
      </c>
      <c r="S159" s="510">
        <v>0</v>
      </c>
      <c r="T159" s="509">
        <v>0</v>
      </c>
      <c r="U159" s="509">
        <v>0</v>
      </c>
      <c r="V159" s="509">
        <v>0</v>
      </c>
      <c r="W159" s="510">
        <v>0</v>
      </c>
      <c r="X159" s="510">
        <f t="shared" ref="X159:X165" si="32">D159+E159+F159+G159+H159+N159+O159+P159+Q159+R159</f>
        <v>1354</v>
      </c>
      <c r="Y159" s="510">
        <f t="shared" ref="Y159:Y165" si="33">I159+J159+K159+L159+M159+S159+T159+U159+V159+W159</f>
        <v>30</v>
      </c>
      <c r="Z159" s="511">
        <f t="shared" si="27"/>
        <v>1384</v>
      </c>
    </row>
    <row r="160" spans="1:26" ht="25.5" hidden="1" outlineLevel="1">
      <c r="A160" s="747"/>
      <c r="B160" s="747"/>
      <c r="C160" s="508" t="s">
        <v>199</v>
      </c>
      <c r="D160" s="510">
        <v>13</v>
      </c>
      <c r="E160" s="510">
        <v>50</v>
      </c>
      <c r="F160" s="510">
        <v>81</v>
      </c>
      <c r="G160" s="510">
        <v>36</v>
      </c>
      <c r="H160" s="510">
        <v>3977</v>
      </c>
      <c r="I160" s="509">
        <v>0</v>
      </c>
      <c r="J160" s="509">
        <v>2</v>
      </c>
      <c r="K160" s="510">
        <v>3</v>
      </c>
      <c r="L160" s="509">
        <v>4</v>
      </c>
      <c r="M160" s="510">
        <v>232</v>
      </c>
      <c r="N160" s="510">
        <v>0</v>
      </c>
      <c r="O160" s="510">
        <v>0</v>
      </c>
      <c r="P160" s="510">
        <v>0</v>
      </c>
      <c r="Q160" s="510">
        <v>0</v>
      </c>
      <c r="R160" s="510">
        <v>73</v>
      </c>
      <c r="S160" s="509">
        <v>0</v>
      </c>
      <c r="T160" s="509">
        <v>0</v>
      </c>
      <c r="U160" s="510">
        <v>0</v>
      </c>
      <c r="V160" s="509">
        <v>0</v>
      </c>
      <c r="W160" s="510">
        <v>3</v>
      </c>
      <c r="X160" s="510">
        <f t="shared" si="32"/>
        <v>4230</v>
      </c>
      <c r="Y160" s="510">
        <f t="shared" si="33"/>
        <v>244</v>
      </c>
      <c r="Z160" s="511">
        <f t="shared" si="27"/>
        <v>4474</v>
      </c>
    </row>
    <row r="161" spans="1:26" ht="76.5" hidden="1" outlineLevel="1">
      <c r="A161" s="747"/>
      <c r="B161" s="747" t="s">
        <v>200</v>
      </c>
      <c r="C161" s="508" t="s">
        <v>201</v>
      </c>
      <c r="D161" s="510">
        <v>16</v>
      </c>
      <c r="E161" s="510">
        <v>78</v>
      </c>
      <c r="F161" s="510">
        <v>198</v>
      </c>
      <c r="G161" s="510">
        <v>44</v>
      </c>
      <c r="H161" s="510">
        <v>10169</v>
      </c>
      <c r="I161" s="510">
        <v>3</v>
      </c>
      <c r="J161" s="510">
        <v>6</v>
      </c>
      <c r="K161" s="510">
        <v>9</v>
      </c>
      <c r="L161" s="509">
        <v>4</v>
      </c>
      <c r="M161" s="510">
        <v>770</v>
      </c>
      <c r="N161" s="510">
        <v>0</v>
      </c>
      <c r="O161" s="510">
        <v>0</v>
      </c>
      <c r="P161" s="510">
        <v>0</v>
      </c>
      <c r="Q161" s="510">
        <v>0</v>
      </c>
      <c r="R161" s="510">
        <v>314</v>
      </c>
      <c r="S161" s="510">
        <v>0</v>
      </c>
      <c r="T161" s="510">
        <v>0</v>
      </c>
      <c r="U161" s="510">
        <v>0</v>
      </c>
      <c r="V161" s="509">
        <v>0</v>
      </c>
      <c r="W161" s="510">
        <v>60</v>
      </c>
      <c r="X161" s="510">
        <f t="shared" si="32"/>
        <v>10819</v>
      </c>
      <c r="Y161" s="510">
        <f t="shared" si="33"/>
        <v>852</v>
      </c>
      <c r="Z161" s="511">
        <f t="shared" si="27"/>
        <v>11671</v>
      </c>
    </row>
    <row r="162" spans="1:26" ht="51" hidden="1" outlineLevel="1">
      <c r="A162" s="747"/>
      <c r="B162" s="747"/>
      <c r="C162" s="508" t="s">
        <v>202</v>
      </c>
      <c r="D162" s="510">
        <v>9</v>
      </c>
      <c r="E162" s="510">
        <v>56</v>
      </c>
      <c r="F162" s="510">
        <v>51</v>
      </c>
      <c r="G162" s="510">
        <v>24</v>
      </c>
      <c r="H162" s="510">
        <v>3874</v>
      </c>
      <c r="I162" s="510">
        <v>2</v>
      </c>
      <c r="J162" s="510">
        <v>2</v>
      </c>
      <c r="K162" s="510">
        <v>9</v>
      </c>
      <c r="L162" s="510">
        <v>0</v>
      </c>
      <c r="M162" s="510">
        <v>306</v>
      </c>
      <c r="N162" s="510">
        <v>0</v>
      </c>
      <c r="O162" s="510">
        <v>0</v>
      </c>
      <c r="P162" s="510">
        <v>0</v>
      </c>
      <c r="Q162" s="510">
        <v>0</v>
      </c>
      <c r="R162" s="510">
        <v>54</v>
      </c>
      <c r="S162" s="510">
        <v>0</v>
      </c>
      <c r="T162" s="510">
        <v>0</v>
      </c>
      <c r="U162" s="510">
        <v>0</v>
      </c>
      <c r="V162" s="510">
        <v>0</v>
      </c>
      <c r="W162" s="510">
        <v>3</v>
      </c>
      <c r="X162" s="510">
        <f t="shared" si="32"/>
        <v>4068</v>
      </c>
      <c r="Y162" s="510">
        <f t="shared" si="33"/>
        <v>322</v>
      </c>
      <c r="Z162" s="511">
        <f t="shared" si="27"/>
        <v>4390</v>
      </c>
    </row>
    <row r="163" spans="1:26" ht="25.5" hidden="1" outlineLevel="1">
      <c r="A163" s="747"/>
      <c r="B163" s="747"/>
      <c r="C163" s="508" t="s">
        <v>203</v>
      </c>
      <c r="D163" s="509">
        <v>0</v>
      </c>
      <c r="E163" s="510">
        <v>2</v>
      </c>
      <c r="F163" s="510">
        <v>0</v>
      </c>
      <c r="G163" s="509">
        <v>4</v>
      </c>
      <c r="H163" s="510">
        <v>451</v>
      </c>
      <c r="I163" s="509">
        <v>0</v>
      </c>
      <c r="J163" s="509">
        <v>0</v>
      </c>
      <c r="K163" s="509">
        <v>0</v>
      </c>
      <c r="L163" s="509">
        <v>0</v>
      </c>
      <c r="M163" s="509">
        <v>259</v>
      </c>
      <c r="N163" s="509">
        <v>0</v>
      </c>
      <c r="O163" s="510">
        <v>0</v>
      </c>
      <c r="P163" s="510">
        <v>0</v>
      </c>
      <c r="Q163" s="509">
        <v>0</v>
      </c>
      <c r="R163" s="510">
        <v>6</v>
      </c>
      <c r="S163" s="509">
        <v>0</v>
      </c>
      <c r="T163" s="509">
        <v>0</v>
      </c>
      <c r="U163" s="509">
        <v>0</v>
      </c>
      <c r="V163" s="509">
        <v>0</v>
      </c>
      <c r="W163" s="509">
        <v>5</v>
      </c>
      <c r="X163" s="510">
        <f t="shared" si="32"/>
        <v>463</v>
      </c>
      <c r="Y163" s="510">
        <f t="shared" si="33"/>
        <v>264</v>
      </c>
      <c r="Z163" s="511">
        <f t="shared" si="27"/>
        <v>727</v>
      </c>
    </row>
    <row r="164" spans="1:26" ht="25.5" hidden="1" outlineLevel="1">
      <c r="A164" s="747"/>
      <c r="B164" s="747"/>
      <c r="C164" s="508" t="s">
        <v>204</v>
      </c>
      <c r="D164" s="509">
        <v>0</v>
      </c>
      <c r="E164" s="509">
        <v>0</v>
      </c>
      <c r="F164" s="509">
        <v>0</v>
      </c>
      <c r="G164" s="509">
        <v>0</v>
      </c>
      <c r="H164" s="510">
        <v>56</v>
      </c>
      <c r="I164" s="509">
        <v>0</v>
      </c>
      <c r="J164" s="509">
        <v>0</v>
      </c>
      <c r="K164" s="509">
        <v>0</v>
      </c>
      <c r="L164" s="509">
        <v>0</v>
      </c>
      <c r="M164" s="509">
        <v>0</v>
      </c>
      <c r="N164" s="509">
        <v>0</v>
      </c>
      <c r="O164" s="509">
        <v>0</v>
      </c>
      <c r="P164" s="509">
        <v>0</v>
      </c>
      <c r="Q164" s="509">
        <v>0</v>
      </c>
      <c r="R164" s="510">
        <v>0</v>
      </c>
      <c r="S164" s="509">
        <v>0</v>
      </c>
      <c r="T164" s="509">
        <v>0</v>
      </c>
      <c r="U164" s="509">
        <v>0</v>
      </c>
      <c r="V164" s="509">
        <v>0</v>
      </c>
      <c r="W164" s="509">
        <v>0</v>
      </c>
      <c r="X164" s="510">
        <f t="shared" si="32"/>
        <v>56</v>
      </c>
      <c r="Y164" s="510">
        <f t="shared" si="33"/>
        <v>0</v>
      </c>
      <c r="Z164" s="511">
        <f t="shared" si="27"/>
        <v>56</v>
      </c>
    </row>
    <row r="165" spans="1:26" ht="38.25" hidden="1" outlineLevel="1">
      <c r="A165" s="747"/>
      <c r="B165" s="747"/>
      <c r="C165" s="508" t="s">
        <v>205</v>
      </c>
      <c r="D165" s="509">
        <v>1</v>
      </c>
      <c r="E165" s="509">
        <v>12</v>
      </c>
      <c r="F165" s="510">
        <v>18</v>
      </c>
      <c r="G165" s="510">
        <v>8</v>
      </c>
      <c r="H165" s="510">
        <v>1304</v>
      </c>
      <c r="I165" s="509">
        <v>0</v>
      </c>
      <c r="J165" s="509">
        <v>2</v>
      </c>
      <c r="K165" s="509">
        <v>0</v>
      </c>
      <c r="L165" s="510">
        <v>0</v>
      </c>
      <c r="M165" s="510">
        <v>227</v>
      </c>
      <c r="N165" s="509">
        <v>0</v>
      </c>
      <c r="O165" s="509">
        <v>0</v>
      </c>
      <c r="P165" s="510">
        <v>0</v>
      </c>
      <c r="Q165" s="510">
        <v>0</v>
      </c>
      <c r="R165" s="510">
        <v>47</v>
      </c>
      <c r="S165" s="509">
        <v>0</v>
      </c>
      <c r="T165" s="509">
        <v>0</v>
      </c>
      <c r="U165" s="509">
        <v>0</v>
      </c>
      <c r="V165" s="510">
        <v>0</v>
      </c>
      <c r="W165" s="510">
        <v>5</v>
      </c>
      <c r="X165" s="510">
        <f t="shared" si="32"/>
        <v>1390</v>
      </c>
      <c r="Y165" s="510">
        <f t="shared" si="33"/>
        <v>234</v>
      </c>
      <c r="Z165" s="511">
        <f t="shared" si="27"/>
        <v>1624</v>
      </c>
    </row>
    <row r="166" spans="1:26" ht="12.95" customHeight="1" collapsed="1">
      <c r="A166" s="743" t="s">
        <v>206</v>
      </c>
      <c r="B166" s="743"/>
      <c r="C166" s="743"/>
      <c r="D166" s="506">
        <f t="shared" ref="D166:Z166" si="34">SUM(D167:D172)</f>
        <v>11</v>
      </c>
      <c r="E166" s="506">
        <f t="shared" si="34"/>
        <v>69</v>
      </c>
      <c r="F166" s="506">
        <f t="shared" si="34"/>
        <v>144</v>
      </c>
      <c r="G166" s="506">
        <f t="shared" si="34"/>
        <v>40</v>
      </c>
      <c r="H166" s="506">
        <f t="shared" si="34"/>
        <v>8181</v>
      </c>
      <c r="I166" s="506">
        <f t="shared" si="34"/>
        <v>0</v>
      </c>
      <c r="J166" s="506">
        <f t="shared" si="34"/>
        <v>0</v>
      </c>
      <c r="K166" s="506">
        <f t="shared" si="34"/>
        <v>6</v>
      </c>
      <c r="L166" s="506">
        <f t="shared" si="34"/>
        <v>0</v>
      </c>
      <c r="M166" s="506">
        <f t="shared" si="34"/>
        <v>213</v>
      </c>
      <c r="N166" s="506">
        <f t="shared" si="34"/>
        <v>0</v>
      </c>
      <c r="O166" s="506">
        <f t="shared" si="34"/>
        <v>1</v>
      </c>
      <c r="P166" s="506">
        <f t="shared" si="34"/>
        <v>0</v>
      </c>
      <c r="Q166" s="506">
        <f t="shared" si="34"/>
        <v>0</v>
      </c>
      <c r="R166" s="506">
        <f t="shared" si="34"/>
        <v>234</v>
      </c>
      <c r="S166" s="506">
        <f t="shared" si="34"/>
        <v>0</v>
      </c>
      <c r="T166" s="506">
        <f t="shared" si="34"/>
        <v>0</v>
      </c>
      <c r="U166" s="506">
        <f t="shared" si="34"/>
        <v>0</v>
      </c>
      <c r="V166" s="506">
        <f t="shared" si="34"/>
        <v>0</v>
      </c>
      <c r="W166" s="506">
        <f t="shared" si="34"/>
        <v>1</v>
      </c>
      <c r="X166" s="506">
        <f t="shared" si="34"/>
        <v>8680</v>
      </c>
      <c r="Y166" s="506">
        <f t="shared" si="34"/>
        <v>220</v>
      </c>
      <c r="Z166" s="507">
        <f t="shared" si="34"/>
        <v>8900</v>
      </c>
    </row>
    <row r="167" spans="1:26" hidden="1" outlineLevel="1">
      <c r="A167" s="747" t="s">
        <v>206</v>
      </c>
      <c r="B167" s="747" t="s">
        <v>207</v>
      </c>
      <c r="C167" s="508" t="s">
        <v>208</v>
      </c>
      <c r="D167" s="510">
        <v>3</v>
      </c>
      <c r="E167" s="510">
        <v>10</v>
      </c>
      <c r="F167" s="510">
        <v>30</v>
      </c>
      <c r="G167" s="510">
        <v>4</v>
      </c>
      <c r="H167" s="510">
        <v>1769</v>
      </c>
      <c r="I167" s="509">
        <v>0</v>
      </c>
      <c r="J167" s="509">
        <v>0</v>
      </c>
      <c r="K167" s="509">
        <v>3</v>
      </c>
      <c r="L167" s="509">
        <v>0</v>
      </c>
      <c r="M167" s="510">
        <v>68</v>
      </c>
      <c r="N167" s="510">
        <v>0</v>
      </c>
      <c r="O167" s="510">
        <v>0</v>
      </c>
      <c r="P167" s="510">
        <v>0</v>
      </c>
      <c r="Q167" s="510">
        <v>0</v>
      </c>
      <c r="R167" s="510">
        <v>79</v>
      </c>
      <c r="S167" s="509">
        <v>0</v>
      </c>
      <c r="T167" s="509">
        <v>0</v>
      </c>
      <c r="U167" s="509">
        <v>0</v>
      </c>
      <c r="V167" s="509">
        <v>0</v>
      </c>
      <c r="W167" s="510">
        <v>0</v>
      </c>
      <c r="X167" s="510">
        <f t="shared" ref="X167:X172" si="35">D167+E167+F167+G167+H167+N167+O167+P167+Q167+R167</f>
        <v>1895</v>
      </c>
      <c r="Y167" s="510">
        <f t="shared" ref="Y167:Y172" si="36">I167+J167+K167+L167+M167+S167+T167+U167+V167+W167</f>
        <v>71</v>
      </c>
      <c r="Z167" s="511">
        <f t="shared" si="27"/>
        <v>1966</v>
      </c>
    </row>
    <row r="168" spans="1:26" hidden="1" outlineLevel="1">
      <c r="A168" s="747"/>
      <c r="B168" s="747"/>
      <c r="C168" s="508" t="s">
        <v>209</v>
      </c>
      <c r="D168" s="510">
        <v>5</v>
      </c>
      <c r="E168" s="510">
        <v>49</v>
      </c>
      <c r="F168" s="510">
        <v>93</v>
      </c>
      <c r="G168" s="510">
        <v>32</v>
      </c>
      <c r="H168" s="510">
        <v>4949</v>
      </c>
      <c r="I168" s="509">
        <v>0</v>
      </c>
      <c r="J168" s="509">
        <v>0</v>
      </c>
      <c r="K168" s="509">
        <v>3</v>
      </c>
      <c r="L168" s="510">
        <v>0</v>
      </c>
      <c r="M168" s="510">
        <v>133</v>
      </c>
      <c r="N168" s="510">
        <v>0</v>
      </c>
      <c r="O168" s="510">
        <v>1</v>
      </c>
      <c r="P168" s="510">
        <v>0</v>
      </c>
      <c r="Q168" s="510">
        <v>0</v>
      </c>
      <c r="R168" s="510">
        <v>76</v>
      </c>
      <c r="S168" s="509">
        <v>0</v>
      </c>
      <c r="T168" s="509">
        <v>0</v>
      </c>
      <c r="U168" s="509">
        <v>0</v>
      </c>
      <c r="V168" s="510">
        <v>0</v>
      </c>
      <c r="W168" s="510">
        <v>1</v>
      </c>
      <c r="X168" s="510">
        <f t="shared" si="35"/>
        <v>5205</v>
      </c>
      <c r="Y168" s="510">
        <f t="shared" si="36"/>
        <v>137</v>
      </c>
      <c r="Z168" s="511">
        <f t="shared" si="27"/>
        <v>5342</v>
      </c>
    </row>
    <row r="169" spans="1:26" ht="25.5" hidden="1" outlineLevel="1">
      <c r="A169" s="747"/>
      <c r="B169" s="747"/>
      <c r="C169" s="508" t="s">
        <v>210</v>
      </c>
      <c r="D169" s="510">
        <v>1</v>
      </c>
      <c r="E169" s="510">
        <v>0</v>
      </c>
      <c r="F169" s="510">
        <v>9</v>
      </c>
      <c r="G169" s="510">
        <v>4</v>
      </c>
      <c r="H169" s="510">
        <v>337</v>
      </c>
      <c r="I169" s="509">
        <v>0</v>
      </c>
      <c r="J169" s="509">
        <v>0</v>
      </c>
      <c r="K169" s="509">
        <v>0</v>
      </c>
      <c r="L169" s="509">
        <v>0</v>
      </c>
      <c r="M169" s="509">
        <v>5</v>
      </c>
      <c r="N169" s="510">
        <v>0</v>
      </c>
      <c r="O169" s="510">
        <v>0</v>
      </c>
      <c r="P169" s="510">
        <v>0</v>
      </c>
      <c r="Q169" s="510">
        <v>0</v>
      </c>
      <c r="R169" s="510">
        <v>9</v>
      </c>
      <c r="S169" s="509">
        <v>0</v>
      </c>
      <c r="T169" s="509">
        <v>0</v>
      </c>
      <c r="U169" s="509">
        <v>0</v>
      </c>
      <c r="V169" s="509">
        <v>0</v>
      </c>
      <c r="W169" s="509">
        <v>0</v>
      </c>
      <c r="X169" s="510">
        <f t="shared" si="35"/>
        <v>360</v>
      </c>
      <c r="Y169" s="510">
        <f t="shared" si="36"/>
        <v>5</v>
      </c>
      <c r="Z169" s="511">
        <f t="shared" si="27"/>
        <v>365</v>
      </c>
    </row>
    <row r="170" spans="1:26" ht="25.5" hidden="1" outlineLevel="1">
      <c r="A170" s="747"/>
      <c r="B170" s="747"/>
      <c r="C170" s="508" t="s">
        <v>211</v>
      </c>
      <c r="D170" s="509">
        <v>0</v>
      </c>
      <c r="E170" s="509">
        <v>0</v>
      </c>
      <c r="F170" s="510">
        <v>0</v>
      </c>
      <c r="G170" s="509">
        <v>0</v>
      </c>
      <c r="H170" s="510">
        <v>164</v>
      </c>
      <c r="I170" s="509">
        <v>0</v>
      </c>
      <c r="J170" s="509">
        <v>0</v>
      </c>
      <c r="K170" s="509">
        <v>0</v>
      </c>
      <c r="L170" s="509">
        <v>0</v>
      </c>
      <c r="M170" s="510">
        <v>7</v>
      </c>
      <c r="N170" s="509">
        <v>0</v>
      </c>
      <c r="O170" s="509">
        <v>0</v>
      </c>
      <c r="P170" s="510">
        <v>0</v>
      </c>
      <c r="Q170" s="509">
        <v>0</v>
      </c>
      <c r="R170" s="510">
        <v>0</v>
      </c>
      <c r="S170" s="509">
        <v>0</v>
      </c>
      <c r="T170" s="509">
        <v>0</v>
      </c>
      <c r="U170" s="509">
        <v>0</v>
      </c>
      <c r="V170" s="509">
        <v>0</v>
      </c>
      <c r="W170" s="510">
        <v>0</v>
      </c>
      <c r="X170" s="510">
        <f t="shared" si="35"/>
        <v>164</v>
      </c>
      <c r="Y170" s="510">
        <f t="shared" si="36"/>
        <v>7</v>
      </c>
      <c r="Z170" s="511">
        <f t="shared" si="27"/>
        <v>171</v>
      </c>
    </row>
    <row r="171" spans="1:26" ht="76.5" hidden="1" outlineLevel="1">
      <c r="A171" s="747"/>
      <c r="B171" s="747"/>
      <c r="C171" s="508" t="s">
        <v>212</v>
      </c>
      <c r="D171" s="510">
        <v>2</v>
      </c>
      <c r="E171" s="510">
        <v>8</v>
      </c>
      <c r="F171" s="510">
        <v>12</v>
      </c>
      <c r="G171" s="510">
        <v>0</v>
      </c>
      <c r="H171" s="510">
        <v>339</v>
      </c>
      <c r="I171" s="509">
        <v>0</v>
      </c>
      <c r="J171" s="510">
        <v>0</v>
      </c>
      <c r="K171" s="510">
        <v>0</v>
      </c>
      <c r="L171" s="509">
        <v>0</v>
      </c>
      <c r="M171" s="510">
        <v>0</v>
      </c>
      <c r="N171" s="510">
        <v>0</v>
      </c>
      <c r="O171" s="510">
        <v>0</v>
      </c>
      <c r="P171" s="510">
        <v>0</v>
      </c>
      <c r="Q171" s="510">
        <v>0</v>
      </c>
      <c r="R171" s="510">
        <v>6</v>
      </c>
      <c r="S171" s="509">
        <v>0</v>
      </c>
      <c r="T171" s="510">
        <v>0</v>
      </c>
      <c r="U171" s="510">
        <v>0</v>
      </c>
      <c r="V171" s="509">
        <v>0</v>
      </c>
      <c r="W171" s="510">
        <v>0</v>
      </c>
      <c r="X171" s="510">
        <f t="shared" si="35"/>
        <v>367</v>
      </c>
      <c r="Y171" s="510">
        <f t="shared" si="36"/>
        <v>0</v>
      </c>
      <c r="Z171" s="511">
        <f t="shared" si="27"/>
        <v>367</v>
      </c>
    </row>
    <row r="172" spans="1:26" ht="51" hidden="1" outlineLevel="1">
      <c r="A172" s="747"/>
      <c r="B172" s="508" t="s">
        <v>213</v>
      </c>
      <c r="C172" s="508" t="s">
        <v>214</v>
      </c>
      <c r="D172" s="509">
        <v>0</v>
      </c>
      <c r="E172" s="509">
        <v>2</v>
      </c>
      <c r="F172" s="509">
        <v>0</v>
      </c>
      <c r="G172" s="509">
        <v>0</v>
      </c>
      <c r="H172" s="510">
        <v>623</v>
      </c>
      <c r="I172" s="509">
        <v>0</v>
      </c>
      <c r="J172" s="510">
        <v>0</v>
      </c>
      <c r="K172" s="509">
        <v>0</v>
      </c>
      <c r="L172" s="509">
        <v>0</v>
      </c>
      <c r="M172" s="509">
        <v>0</v>
      </c>
      <c r="N172" s="509">
        <v>0</v>
      </c>
      <c r="O172" s="509">
        <v>0</v>
      </c>
      <c r="P172" s="509">
        <v>0</v>
      </c>
      <c r="Q172" s="509">
        <v>0</v>
      </c>
      <c r="R172" s="510">
        <v>64</v>
      </c>
      <c r="S172" s="509">
        <v>0</v>
      </c>
      <c r="T172" s="510">
        <v>0</v>
      </c>
      <c r="U172" s="509">
        <v>0</v>
      </c>
      <c r="V172" s="509">
        <v>0</v>
      </c>
      <c r="W172" s="509">
        <v>0</v>
      </c>
      <c r="X172" s="510">
        <f t="shared" si="35"/>
        <v>689</v>
      </c>
      <c r="Y172" s="510">
        <f t="shared" si="36"/>
        <v>0</v>
      </c>
      <c r="Z172" s="511">
        <f t="shared" si="27"/>
        <v>689</v>
      </c>
    </row>
    <row r="173" spans="1:26" ht="27" customHeight="1" collapsed="1">
      <c r="A173" s="743" t="s">
        <v>215</v>
      </c>
      <c r="B173" s="743"/>
      <c r="C173" s="743"/>
      <c r="D173" s="506">
        <f t="shared" ref="D173:Z173" si="37">SUM(D174:D175)</f>
        <v>1</v>
      </c>
      <c r="E173" s="506">
        <f t="shared" si="37"/>
        <v>24</v>
      </c>
      <c r="F173" s="506">
        <f t="shared" si="37"/>
        <v>21</v>
      </c>
      <c r="G173" s="506">
        <f t="shared" si="37"/>
        <v>20</v>
      </c>
      <c r="H173" s="506">
        <f t="shared" si="37"/>
        <v>1049</v>
      </c>
      <c r="I173" s="506">
        <f t="shared" si="37"/>
        <v>0</v>
      </c>
      <c r="J173" s="506">
        <f t="shared" si="37"/>
        <v>0</v>
      </c>
      <c r="K173" s="506">
        <f t="shared" si="37"/>
        <v>0</v>
      </c>
      <c r="L173" s="506">
        <f t="shared" si="37"/>
        <v>0</v>
      </c>
      <c r="M173" s="506">
        <f t="shared" si="37"/>
        <v>0</v>
      </c>
      <c r="N173" s="506">
        <f t="shared" si="37"/>
        <v>0</v>
      </c>
      <c r="O173" s="506">
        <f t="shared" si="37"/>
        <v>0</v>
      </c>
      <c r="P173" s="506">
        <f t="shared" si="37"/>
        <v>0</v>
      </c>
      <c r="Q173" s="506">
        <f t="shared" si="37"/>
        <v>0</v>
      </c>
      <c r="R173" s="506">
        <f t="shared" si="37"/>
        <v>21</v>
      </c>
      <c r="S173" s="506">
        <f t="shared" si="37"/>
        <v>0</v>
      </c>
      <c r="T173" s="506">
        <f t="shared" si="37"/>
        <v>0</v>
      </c>
      <c r="U173" s="506">
        <f t="shared" si="37"/>
        <v>0</v>
      </c>
      <c r="V173" s="506">
        <f t="shared" si="37"/>
        <v>0</v>
      </c>
      <c r="W173" s="506">
        <f t="shared" si="37"/>
        <v>0</v>
      </c>
      <c r="X173" s="506">
        <f t="shared" si="37"/>
        <v>1136</v>
      </c>
      <c r="Y173" s="506">
        <f t="shared" si="37"/>
        <v>0</v>
      </c>
      <c r="Z173" s="507">
        <f t="shared" si="37"/>
        <v>1136</v>
      </c>
    </row>
    <row r="174" spans="1:26" ht="38.25" hidden="1" outlineLevel="1">
      <c r="A174" s="747" t="s">
        <v>215</v>
      </c>
      <c r="B174" s="508" t="s">
        <v>216</v>
      </c>
      <c r="C174" s="508" t="s">
        <v>217</v>
      </c>
      <c r="D174" s="509">
        <v>0</v>
      </c>
      <c r="E174" s="509">
        <v>0</v>
      </c>
      <c r="F174" s="510">
        <v>0</v>
      </c>
      <c r="G174" s="509">
        <v>0</v>
      </c>
      <c r="H174" s="510">
        <v>17</v>
      </c>
      <c r="I174" s="509">
        <v>0</v>
      </c>
      <c r="J174" s="509">
        <v>0</v>
      </c>
      <c r="K174" s="509">
        <v>0</v>
      </c>
      <c r="L174" s="509">
        <v>0</v>
      </c>
      <c r="M174" s="509">
        <v>0</v>
      </c>
      <c r="N174" s="509">
        <v>0</v>
      </c>
      <c r="O174" s="509">
        <v>0</v>
      </c>
      <c r="P174" s="510">
        <v>0</v>
      </c>
      <c r="Q174" s="509">
        <v>0</v>
      </c>
      <c r="R174" s="510">
        <v>4</v>
      </c>
      <c r="S174" s="509">
        <v>0</v>
      </c>
      <c r="T174" s="509">
        <v>0</v>
      </c>
      <c r="U174" s="509">
        <v>0</v>
      </c>
      <c r="V174" s="509">
        <v>0</v>
      </c>
      <c r="W174" s="509">
        <v>0</v>
      </c>
      <c r="X174" s="510">
        <f>D174+E174+F174+G174+H174+N174+O174+P174+Q174+R174</f>
        <v>21</v>
      </c>
      <c r="Y174" s="510">
        <f>I174+J174+K174+L174+M174+S174+T174+U174+V174+W174</f>
        <v>0</v>
      </c>
      <c r="Z174" s="511">
        <f t="shared" si="27"/>
        <v>21</v>
      </c>
    </row>
    <row r="175" spans="1:26" ht="63.75" hidden="1" outlineLevel="1">
      <c r="A175" s="747"/>
      <c r="B175" s="508" t="s">
        <v>218</v>
      </c>
      <c r="C175" s="508" t="s">
        <v>219</v>
      </c>
      <c r="D175" s="510">
        <v>1</v>
      </c>
      <c r="E175" s="510">
        <v>24</v>
      </c>
      <c r="F175" s="510">
        <v>21</v>
      </c>
      <c r="G175" s="510">
        <v>20</v>
      </c>
      <c r="H175" s="510">
        <v>1032</v>
      </c>
      <c r="I175" s="510">
        <v>0</v>
      </c>
      <c r="J175" s="509">
        <v>0</v>
      </c>
      <c r="K175" s="509">
        <v>0</v>
      </c>
      <c r="L175" s="509">
        <v>0</v>
      </c>
      <c r="M175" s="509">
        <v>0</v>
      </c>
      <c r="N175" s="510">
        <v>0</v>
      </c>
      <c r="O175" s="510">
        <v>0</v>
      </c>
      <c r="P175" s="510">
        <v>0</v>
      </c>
      <c r="Q175" s="510">
        <v>0</v>
      </c>
      <c r="R175" s="510">
        <v>17</v>
      </c>
      <c r="S175" s="510">
        <v>0</v>
      </c>
      <c r="T175" s="509">
        <v>0</v>
      </c>
      <c r="U175" s="509">
        <v>0</v>
      </c>
      <c r="V175" s="509">
        <v>0</v>
      </c>
      <c r="W175" s="509">
        <v>0</v>
      </c>
      <c r="X175" s="510">
        <f>D175+E175+F175+G175+H175+N175+O175+P175+Q175+R175</f>
        <v>1115</v>
      </c>
      <c r="Y175" s="510">
        <f>I175+J175+K175+L175+M175+S175+T175+U175+V175+W175</f>
        <v>0</v>
      </c>
      <c r="Z175" s="511">
        <f t="shared" si="27"/>
        <v>1115</v>
      </c>
    </row>
    <row r="176" spans="1:26" ht="12.95" customHeight="1" collapsed="1">
      <c r="A176" s="743" t="s">
        <v>220</v>
      </c>
      <c r="B176" s="743"/>
      <c r="C176" s="743"/>
      <c r="D176" s="506">
        <f t="shared" ref="D176:Z176" si="38">SUM(D177:D194)</f>
        <v>41</v>
      </c>
      <c r="E176" s="506">
        <f t="shared" si="38"/>
        <v>150</v>
      </c>
      <c r="F176" s="506">
        <f t="shared" si="38"/>
        <v>304</v>
      </c>
      <c r="G176" s="506">
        <f t="shared" si="38"/>
        <v>108</v>
      </c>
      <c r="H176" s="506">
        <f t="shared" si="38"/>
        <v>15661</v>
      </c>
      <c r="I176" s="506">
        <f t="shared" si="38"/>
        <v>10</v>
      </c>
      <c r="J176" s="506">
        <f t="shared" si="38"/>
        <v>18</v>
      </c>
      <c r="K176" s="506">
        <f t="shared" si="38"/>
        <v>30</v>
      </c>
      <c r="L176" s="506">
        <f t="shared" si="38"/>
        <v>12</v>
      </c>
      <c r="M176" s="506">
        <f t="shared" si="38"/>
        <v>1583</v>
      </c>
      <c r="N176" s="506">
        <f t="shared" si="38"/>
        <v>0</v>
      </c>
      <c r="O176" s="506">
        <f t="shared" si="38"/>
        <v>0</v>
      </c>
      <c r="P176" s="506">
        <f t="shared" si="38"/>
        <v>2</v>
      </c>
      <c r="Q176" s="506">
        <f t="shared" si="38"/>
        <v>0</v>
      </c>
      <c r="R176" s="506">
        <f t="shared" si="38"/>
        <v>871</v>
      </c>
      <c r="S176" s="506">
        <f t="shared" si="38"/>
        <v>0</v>
      </c>
      <c r="T176" s="506">
        <f t="shared" si="38"/>
        <v>0</v>
      </c>
      <c r="U176" s="506">
        <f t="shared" si="38"/>
        <v>0</v>
      </c>
      <c r="V176" s="506">
        <f t="shared" si="38"/>
        <v>0</v>
      </c>
      <c r="W176" s="506">
        <f t="shared" si="38"/>
        <v>29</v>
      </c>
      <c r="X176" s="506">
        <f t="shared" si="38"/>
        <v>17137</v>
      </c>
      <c r="Y176" s="506">
        <f t="shared" si="38"/>
        <v>1682</v>
      </c>
      <c r="Z176" s="507">
        <f t="shared" si="38"/>
        <v>18819</v>
      </c>
    </row>
    <row r="177" spans="1:26" ht="25.5" hidden="1" outlineLevel="1">
      <c r="A177" s="747" t="s">
        <v>220</v>
      </c>
      <c r="B177" s="747" t="s">
        <v>221</v>
      </c>
      <c r="C177" s="508" t="s">
        <v>222</v>
      </c>
      <c r="D177" s="510">
        <v>0</v>
      </c>
      <c r="E177" s="509">
        <v>8</v>
      </c>
      <c r="F177" s="509">
        <v>0</v>
      </c>
      <c r="G177" s="509">
        <v>0</v>
      </c>
      <c r="H177" s="510">
        <v>364</v>
      </c>
      <c r="I177" s="509">
        <v>0</v>
      </c>
      <c r="J177" s="509">
        <v>0</v>
      </c>
      <c r="K177" s="509">
        <v>0</v>
      </c>
      <c r="L177" s="509">
        <v>0</v>
      </c>
      <c r="M177" s="509">
        <v>0</v>
      </c>
      <c r="N177" s="510">
        <v>0</v>
      </c>
      <c r="O177" s="509">
        <v>0</v>
      </c>
      <c r="P177" s="509">
        <v>0</v>
      </c>
      <c r="Q177" s="509">
        <v>0</v>
      </c>
      <c r="R177" s="510">
        <v>9</v>
      </c>
      <c r="S177" s="509">
        <v>0</v>
      </c>
      <c r="T177" s="509">
        <v>0</v>
      </c>
      <c r="U177" s="509">
        <v>0</v>
      </c>
      <c r="V177" s="509">
        <v>0</v>
      </c>
      <c r="W177" s="509">
        <v>0</v>
      </c>
      <c r="X177" s="510">
        <f t="shared" ref="X177:X194" si="39">D177+E177+F177+G177+H177+N177+O177+P177+Q177+R177</f>
        <v>381</v>
      </c>
      <c r="Y177" s="510">
        <f t="shared" ref="Y177:Y194" si="40">I177+J177+K177+L177+M177+S177+T177+U177+V177+W177</f>
        <v>0</v>
      </c>
      <c r="Z177" s="511">
        <f t="shared" si="27"/>
        <v>381</v>
      </c>
    </row>
    <row r="178" spans="1:26" ht="25.5" hidden="1" outlineLevel="1">
      <c r="A178" s="747"/>
      <c r="B178" s="747"/>
      <c r="C178" s="508" t="s">
        <v>223</v>
      </c>
      <c r="D178" s="509">
        <v>2</v>
      </c>
      <c r="E178" s="510">
        <v>6</v>
      </c>
      <c r="F178" s="509">
        <v>15</v>
      </c>
      <c r="G178" s="509">
        <v>0</v>
      </c>
      <c r="H178" s="510">
        <v>388</v>
      </c>
      <c r="I178" s="509">
        <v>0</v>
      </c>
      <c r="J178" s="509">
        <v>0</v>
      </c>
      <c r="K178" s="509">
        <v>0</v>
      </c>
      <c r="L178" s="509">
        <v>0</v>
      </c>
      <c r="M178" s="509">
        <v>0</v>
      </c>
      <c r="N178" s="509">
        <v>0</v>
      </c>
      <c r="O178" s="510">
        <v>0</v>
      </c>
      <c r="P178" s="509">
        <v>0</v>
      </c>
      <c r="Q178" s="509">
        <v>0</v>
      </c>
      <c r="R178" s="510">
        <v>47</v>
      </c>
      <c r="S178" s="509">
        <v>0</v>
      </c>
      <c r="T178" s="509">
        <v>0</v>
      </c>
      <c r="U178" s="509">
        <v>0</v>
      </c>
      <c r="V178" s="509">
        <v>0</v>
      </c>
      <c r="W178" s="509">
        <v>0</v>
      </c>
      <c r="X178" s="510">
        <f t="shared" si="39"/>
        <v>458</v>
      </c>
      <c r="Y178" s="510">
        <f t="shared" si="40"/>
        <v>0</v>
      </c>
      <c r="Z178" s="511">
        <f t="shared" si="27"/>
        <v>458</v>
      </c>
    </row>
    <row r="179" spans="1:26" ht="38.25" hidden="1" outlineLevel="1">
      <c r="A179" s="747"/>
      <c r="B179" s="747"/>
      <c r="C179" s="508" t="s">
        <v>224</v>
      </c>
      <c r="D179" s="510">
        <v>4</v>
      </c>
      <c r="E179" s="510">
        <v>2</v>
      </c>
      <c r="F179" s="510">
        <v>15</v>
      </c>
      <c r="G179" s="509">
        <v>8</v>
      </c>
      <c r="H179" s="510">
        <v>1999</v>
      </c>
      <c r="I179" s="509">
        <v>0</v>
      </c>
      <c r="J179" s="510">
        <v>0</v>
      </c>
      <c r="K179" s="509">
        <v>0</v>
      </c>
      <c r="L179" s="509">
        <v>0</v>
      </c>
      <c r="M179" s="509">
        <v>26</v>
      </c>
      <c r="N179" s="510">
        <v>0</v>
      </c>
      <c r="O179" s="510">
        <v>0</v>
      </c>
      <c r="P179" s="510">
        <v>0</v>
      </c>
      <c r="Q179" s="509">
        <v>0</v>
      </c>
      <c r="R179" s="510">
        <v>328</v>
      </c>
      <c r="S179" s="509">
        <v>0</v>
      </c>
      <c r="T179" s="510">
        <v>0</v>
      </c>
      <c r="U179" s="509">
        <v>0</v>
      </c>
      <c r="V179" s="509">
        <v>0</v>
      </c>
      <c r="W179" s="509">
        <v>1</v>
      </c>
      <c r="X179" s="510">
        <f t="shared" si="39"/>
        <v>2356</v>
      </c>
      <c r="Y179" s="510">
        <f t="shared" si="40"/>
        <v>27</v>
      </c>
      <c r="Z179" s="511">
        <f t="shared" si="27"/>
        <v>2383</v>
      </c>
    </row>
    <row r="180" spans="1:26" ht="25.5" hidden="1" outlineLevel="1">
      <c r="A180" s="747"/>
      <c r="B180" s="747"/>
      <c r="C180" s="508" t="s">
        <v>225</v>
      </c>
      <c r="D180" s="510">
        <v>2</v>
      </c>
      <c r="E180" s="510">
        <v>20</v>
      </c>
      <c r="F180" s="510">
        <v>39</v>
      </c>
      <c r="G180" s="510">
        <v>12</v>
      </c>
      <c r="H180" s="510">
        <v>936</v>
      </c>
      <c r="I180" s="509">
        <v>0</v>
      </c>
      <c r="J180" s="509">
        <v>0</v>
      </c>
      <c r="K180" s="509">
        <v>0</v>
      </c>
      <c r="L180" s="509">
        <v>0</v>
      </c>
      <c r="M180" s="510">
        <v>0</v>
      </c>
      <c r="N180" s="510">
        <v>0</v>
      </c>
      <c r="O180" s="510">
        <v>0</v>
      </c>
      <c r="P180" s="510">
        <v>0</v>
      </c>
      <c r="Q180" s="510">
        <v>0</v>
      </c>
      <c r="R180" s="510">
        <v>35</v>
      </c>
      <c r="S180" s="509">
        <v>0</v>
      </c>
      <c r="T180" s="509">
        <v>0</v>
      </c>
      <c r="U180" s="509">
        <v>0</v>
      </c>
      <c r="V180" s="509">
        <v>0</v>
      </c>
      <c r="W180" s="510">
        <v>0</v>
      </c>
      <c r="X180" s="510">
        <f t="shared" si="39"/>
        <v>1044</v>
      </c>
      <c r="Y180" s="510">
        <f t="shared" si="40"/>
        <v>0</v>
      </c>
      <c r="Z180" s="511">
        <f t="shared" si="27"/>
        <v>1044</v>
      </c>
    </row>
    <row r="181" spans="1:26" ht="38.25" hidden="1" outlineLevel="1">
      <c r="A181" s="747"/>
      <c r="B181" s="747"/>
      <c r="C181" s="508" t="s">
        <v>226</v>
      </c>
      <c r="D181" s="510">
        <v>3</v>
      </c>
      <c r="E181" s="510">
        <v>22</v>
      </c>
      <c r="F181" s="510">
        <v>36</v>
      </c>
      <c r="G181" s="510">
        <v>12</v>
      </c>
      <c r="H181" s="510">
        <v>1323</v>
      </c>
      <c r="I181" s="509">
        <v>0</v>
      </c>
      <c r="J181" s="509">
        <v>0</v>
      </c>
      <c r="K181" s="509">
        <v>0</v>
      </c>
      <c r="L181" s="509">
        <v>0</v>
      </c>
      <c r="M181" s="510">
        <v>12</v>
      </c>
      <c r="N181" s="510">
        <v>0</v>
      </c>
      <c r="O181" s="510">
        <v>0</v>
      </c>
      <c r="P181" s="510">
        <v>0</v>
      </c>
      <c r="Q181" s="510">
        <v>0</v>
      </c>
      <c r="R181" s="510">
        <v>75</v>
      </c>
      <c r="S181" s="509">
        <v>0</v>
      </c>
      <c r="T181" s="509">
        <v>0</v>
      </c>
      <c r="U181" s="509">
        <v>0</v>
      </c>
      <c r="V181" s="509">
        <v>0</v>
      </c>
      <c r="W181" s="510">
        <v>0</v>
      </c>
      <c r="X181" s="510">
        <f t="shared" si="39"/>
        <v>1471</v>
      </c>
      <c r="Y181" s="510">
        <f t="shared" si="40"/>
        <v>12</v>
      </c>
      <c r="Z181" s="511">
        <f t="shared" si="27"/>
        <v>1483</v>
      </c>
    </row>
    <row r="182" spans="1:26" ht="51" hidden="1" outlineLevel="1">
      <c r="A182" s="747"/>
      <c r="B182" s="747"/>
      <c r="C182" s="508" t="s">
        <v>227</v>
      </c>
      <c r="D182" s="510">
        <v>4</v>
      </c>
      <c r="E182" s="510">
        <v>22</v>
      </c>
      <c r="F182" s="510">
        <v>33</v>
      </c>
      <c r="G182" s="510">
        <v>8</v>
      </c>
      <c r="H182" s="510">
        <v>2414</v>
      </c>
      <c r="I182" s="510">
        <v>0</v>
      </c>
      <c r="J182" s="509">
        <v>0</v>
      </c>
      <c r="K182" s="510">
        <v>0</v>
      </c>
      <c r="L182" s="509">
        <v>0</v>
      </c>
      <c r="M182" s="510">
        <v>35</v>
      </c>
      <c r="N182" s="510">
        <v>0</v>
      </c>
      <c r="O182" s="510">
        <v>0</v>
      </c>
      <c r="P182" s="510">
        <v>0</v>
      </c>
      <c r="Q182" s="510">
        <v>0</v>
      </c>
      <c r="R182" s="510">
        <v>153</v>
      </c>
      <c r="S182" s="510">
        <v>0</v>
      </c>
      <c r="T182" s="509">
        <v>0</v>
      </c>
      <c r="U182" s="510">
        <v>0</v>
      </c>
      <c r="V182" s="509">
        <v>0</v>
      </c>
      <c r="W182" s="510">
        <v>0</v>
      </c>
      <c r="X182" s="510">
        <f t="shared" si="39"/>
        <v>2634</v>
      </c>
      <c r="Y182" s="510">
        <f t="shared" si="40"/>
        <v>35</v>
      </c>
      <c r="Z182" s="511">
        <f t="shared" si="27"/>
        <v>2669</v>
      </c>
    </row>
    <row r="183" spans="1:26" ht="38.25" hidden="1" outlineLevel="1">
      <c r="A183" s="747"/>
      <c r="B183" s="747"/>
      <c r="C183" s="508" t="s">
        <v>228</v>
      </c>
      <c r="D183" s="509">
        <v>0</v>
      </c>
      <c r="E183" s="509">
        <v>0</v>
      </c>
      <c r="F183" s="510">
        <v>0</v>
      </c>
      <c r="G183" s="509">
        <v>0</v>
      </c>
      <c r="H183" s="510">
        <v>45</v>
      </c>
      <c r="I183" s="509">
        <v>0</v>
      </c>
      <c r="J183" s="509">
        <v>0</v>
      </c>
      <c r="K183" s="509">
        <v>0</v>
      </c>
      <c r="L183" s="509">
        <v>0</v>
      </c>
      <c r="M183" s="509">
        <v>0</v>
      </c>
      <c r="N183" s="509">
        <v>0</v>
      </c>
      <c r="O183" s="509">
        <v>0</v>
      </c>
      <c r="P183" s="510">
        <v>0</v>
      </c>
      <c r="Q183" s="509">
        <v>0</v>
      </c>
      <c r="R183" s="510">
        <v>6</v>
      </c>
      <c r="S183" s="509">
        <v>0</v>
      </c>
      <c r="T183" s="509">
        <v>0</v>
      </c>
      <c r="U183" s="509">
        <v>0</v>
      </c>
      <c r="V183" s="509">
        <v>0</v>
      </c>
      <c r="W183" s="509">
        <v>0</v>
      </c>
      <c r="X183" s="510">
        <f t="shared" si="39"/>
        <v>51</v>
      </c>
      <c r="Y183" s="510">
        <f t="shared" si="40"/>
        <v>0</v>
      </c>
      <c r="Z183" s="511">
        <f t="shared" si="27"/>
        <v>51</v>
      </c>
    </row>
    <row r="184" spans="1:26" ht="76.5" hidden="1" outlineLevel="1">
      <c r="A184" s="747"/>
      <c r="B184" s="508" t="s">
        <v>229</v>
      </c>
      <c r="C184" s="508" t="s">
        <v>230</v>
      </c>
      <c r="D184" s="509">
        <v>1</v>
      </c>
      <c r="E184" s="509">
        <v>6</v>
      </c>
      <c r="F184" s="510">
        <v>0</v>
      </c>
      <c r="G184" s="509">
        <v>0</v>
      </c>
      <c r="H184" s="510">
        <v>71</v>
      </c>
      <c r="I184" s="509">
        <v>0</v>
      </c>
      <c r="J184" s="510">
        <v>0</v>
      </c>
      <c r="K184" s="509">
        <v>0</v>
      </c>
      <c r="L184" s="509">
        <v>0</v>
      </c>
      <c r="M184" s="510">
        <v>10</v>
      </c>
      <c r="N184" s="509">
        <v>0</v>
      </c>
      <c r="O184" s="509">
        <v>0</v>
      </c>
      <c r="P184" s="510">
        <v>0</v>
      </c>
      <c r="Q184" s="509">
        <v>0</v>
      </c>
      <c r="R184" s="510">
        <v>0</v>
      </c>
      <c r="S184" s="509">
        <v>0</v>
      </c>
      <c r="T184" s="510">
        <v>0</v>
      </c>
      <c r="U184" s="509">
        <v>0</v>
      </c>
      <c r="V184" s="509">
        <v>0</v>
      </c>
      <c r="W184" s="510">
        <v>0</v>
      </c>
      <c r="X184" s="510">
        <f t="shared" si="39"/>
        <v>78</v>
      </c>
      <c r="Y184" s="510">
        <f t="shared" si="40"/>
        <v>10</v>
      </c>
      <c r="Z184" s="511">
        <f t="shared" si="27"/>
        <v>88</v>
      </c>
    </row>
    <row r="185" spans="1:26" ht="114.75" hidden="1" outlineLevel="1">
      <c r="A185" s="747"/>
      <c r="B185" s="508" t="s">
        <v>231</v>
      </c>
      <c r="C185" s="508" t="s">
        <v>232</v>
      </c>
      <c r="D185" s="510">
        <v>7</v>
      </c>
      <c r="E185" s="510">
        <v>34</v>
      </c>
      <c r="F185" s="510">
        <v>39</v>
      </c>
      <c r="G185" s="510">
        <v>24</v>
      </c>
      <c r="H185" s="510">
        <v>2217</v>
      </c>
      <c r="I185" s="509">
        <v>0</v>
      </c>
      <c r="J185" s="509">
        <v>0</v>
      </c>
      <c r="K185" s="509">
        <v>0</v>
      </c>
      <c r="L185" s="509">
        <v>0</v>
      </c>
      <c r="M185" s="510">
        <v>90</v>
      </c>
      <c r="N185" s="510">
        <v>0</v>
      </c>
      <c r="O185" s="510">
        <v>0</v>
      </c>
      <c r="P185" s="510">
        <v>0</v>
      </c>
      <c r="Q185" s="510">
        <v>0</v>
      </c>
      <c r="R185" s="510">
        <v>68</v>
      </c>
      <c r="S185" s="509">
        <v>0</v>
      </c>
      <c r="T185" s="509">
        <v>0</v>
      </c>
      <c r="U185" s="509">
        <v>0</v>
      </c>
      <c r="V185" s="509">
        <v>0</v>
      </c>
      <c r="W185" s="510">
        <v>0</v>
      </c>
      <c r="X185" s="510">
        <f t="shared" si="39"/>
        <v>2389</v>
      </c>
      <c r="Y185" s="510">
        <f t="shared" si="40"/>
        <v>90</v>
      </c>
      <c r="Z185" s="511">
        <f t="shared" si="27"/>
        <v>2479</v>
      </c>
    </row>
    <row r="186" spans="1:26" ht="38.25" hidden="1" outlineLevel="1">
      <c r="A186" s="747"/>
      <c r="B186" s="747" t="s">
        <v>233</v>
      </c>
      <c r="C186" s="508" t="s">
        <v>234</v>
      </c>
      <c r="D186" s="510">
        <v>8</v>
      </c>
      <c r="E186" s="510">
        <v>14</v>
      </c>
      <c r="F186" s="510">
        <v>66</v>
      </c>
      <c r="G186" s="510">
        <v>24</v>
      </c>
      <c r="H186" s="510">
        <v>2386</v>
      </c>
      <c r="I186" s="510">
        <v>3</v>
      </c>
      <c r="J186" s="510">
        <v>6</v>
      </c>
      <c r="K186" s="510">
        <v>15</v>
      </c>
      <c r="L186" s="510">
        <v>4</v>
      </c>
      <c r="M186" s="510">
        <v>195</v>
      </c>
      <c r="N186" s="510">
        <v>0</v>
      </c>
      <c r="O186" s="510">
        <v>0</v>
      </c>
      <c r="P186" s="510">
        <v>0</v>
      </c>
      <c r="Q186" s="510">
        <v>0</v>
      </c>
      <c r="R186" s="510">
        <v>85</v>
      </c>
      <c r="S186" s="510">
        <v>0</v>
      </c>
      <c r="T186" s="510">
        <v>0</v>
      </c>
      <c r="U186" s="510">
        <v>0</v>
      </c>
      <c r="V186" s="510">
        <v>0</v>
      </c>
      <c r="W186" s="510">
        <v>0</v>
      </c>
      <c r="X186" s="510">
        <f t="shared" si="39"/>
        <v>2583</v>
      </c>
      <c r="Y186" s="510">
        <f t="shared" si="40"/>
        <v>223</v>
      </c>
      <c r="Z186" s="511">
        <f t="shared" si="27"/>
        <v>2806</v>
      </c>
    </row>
    <row r="187" spans="1:26" ht="38.25" hidden="1" outlineLevel="1">
      <c r="A187" s="747"/>
      <c r="B187" s="747"/>
      <c r="C187" s="508" t="s">
        <v>235</v>
      </c>
      <c r="D187" s="510">
        <v>5</v>
      </c>
      <c r="E187" s="510">
        <v>4</v>
      </c>
      <c r="F187" s="510">
        <v>9</v>
      </c>
      <c r="G187" s="510">
        <v>4</v>
      </c>
      <c r="H187" s="510">
        <v>867</v>
      </c>
      <c r="I187" s="510">
        <v>6</v>
      </c>
      <c r="J187" s="510">
        <v>12</v>
      </c>
      <c r="K187" s="510">
        <v>12</v>
      </c>
      <c r="L187" s="510">
        <v>8</v>
      </c>
      <c r="M187" s="510">
        <v>1114</v>
      </c>
      <c r="N187" s="510">
        <v>0</v>
      </c>
      <c r="O187" s="510">
        <v>0</v>
      </c>
      <c r="P187" s="510">
        <v>0</v>
      </c>
      <c r="Q187" s="510">
        <v>0</v>
      </c>
      <c r="R187" s="510">
        <v>0</v>
      </c>
      <c r="S187" s="510">
        <v>0</v>
      </c>
      <c r="T187" s="510">
        <v>0</v>
      </c>
      <c r="U187" s="510">
        <v>0</v>
      </c>
      <c r="V187" s="510">
        <v>0</v>
      </c>
      <c r="W187" s="510">
        <v>22</v>
      </c>
      <c r="X187" s="510">
        <f t="shared" si="39"/>
        <v>889</v>
      </c>
      <c r="Y187" s="510">
        <f t="shared" si="40"/>
        <v>1174</v>
      </c>
      <c r="Z187" s="511">
        <f t="shared" si="27"/>
        <v>2063</v>
      </c>
    </row>
    <row r="188" spans="1:26" ht="25.5" hidden="1" outlineLevel="1">
      <c r="A188" s="747"/>
      <c r="B188" s="747" t="s">
        <v>236</v>
      </c>
      <c r="C188" s="508" t="s">
        <v>237</v>
      </c>
      <c r="D188" s="510">
        <v>0</v>
      </c>
      <c r="E188" s="510">
        <v>0</v>
      </c>
      <c r="F188" s="510">
        <v>3</v>
      </c>
      <c r="G188" s="509">
        <v>0</v>
      </c>
      <c r="H188" s="510">
        <v>60</v>
      </c>
      <c r="I188" s="509">
        <v>0</v>
      </c>
      <c r="J188" s="510">
        <v>0</v>
      </c>
      <c r="K188" s="509">
        <v>0</v>
      </c>
      <c r="L188" s="509">
        <v>0</v>
      </c>
      <c r="M188" s="510">
        <v>0</v>
      </c>
      <c r="N188" s="510">
        <v>0</v>
      </c>
      <c r="O188" s="510">
        <v>0</v>
      </c>
      <c r="P188" s="510">
        <v>0</v>
      </c>
      <c r="Q188" s="509">
        <v>0</v>
      </c>
      <c r="R188" s="510">
        <v>3</v>
      </c>
      <c r="S188" s="509">
        <v>0</v>
      </c>
      <c r="T188" s="510">
        <v>0</v>
      </c>
      <c r="U188" s="509">
        <v>0</v>
      </c>
      <c r="V188" s="509">
        <v>0</v>
      </c>
      <c r="W188" s="510">
        <v>0</v>
      </c>
      <c r="X188" s="510">
        <f t="shared" si="39"/>
        <v>66</v>
      </c>
      <c r="Y188" s="510">
        <f t="shared" si="40"/>
        <v>0</v>
      </c>
      <c r="Z188" s="511">
        <f t="shared" si="27"/>
        <v>66</v>
      </c>
    </row>
    <row r="189" spans="1:26" hidden="1" outlineLevel="1">
      <c r="A189" s="747"/>
      <c r="B189" s="747"/>
      <c r="C189" s="508" t="s">
        <v>238</v>
      </c>
      <c r="D189" s="509">
        <v>1</v>
      </c>
      <c r="E189" s="510">
        <v>2</v>
      </c>
      <c r="F189" s="510">
        <v>19</v>
      </c>
      <c r="G189" s="509">
        <v>0</v>
      </c>
      <c r="H189" s="510">
        <v>277</v>
      </c>
      <c r="I189" s="509">
        <v>0</v>
      </c>
      <c r="J189" s="509">
        <v>0</v>
      </c>
      <c r="K189" s="510">
        <v>0</v>
      </c>
      <c r="L189" s="510">
        <v>0</v>
      </c>
      <c r="M189" s="509">
        <v>10</v>
      </c>
      <c r="N189" s="509">
        <v>0</v>
      </c>
      <c r="O189" s="510">
        <v>0</v>
      </c>
      <c r="P189" s="510">
        <v>2</v>
      </c>
      <c r="Q189" s="509">
        <v>0</v>
      </c>
      <c r="R189" s="510">
        <v>2</v>
      </c>
      <c r="S189" s="509">
        <v>0</v>
      </c>
      <c r="T189" s="509">
        <v>0</v>
      </c>
      <c r="U189" s="510">
        <v>0</v>
      </c>
      <c r="V189" s="510">
        <v>0</v>
      </c>
      <c r="W189" s="509">
        <v>0</v>
      </c>
      <c r="X189" s="510">
        <f t="shared" si="39"/>
        <v>303</v>
      </c>
      <c r="Y189" s="510">
        <f t="shared" si="40"/>
        <v>10</v>
      </c>
      <c r="Z189" s="511">
        <f t="shared" si="27"/>
        <v>313</v>
      </c>
    </row>
    <row r="190" spans="1:26" ht="25.5" hidden="1" outlineLevel="1">
      <c r="A190" s="747"/>
      <c r="B190" s="747"/>
      <c r="C190" s="508" t="s">
        <v>239</v>
      </c>
      <c r="D190" s="509">
        <v>0</v>
      </c>
      <c r="E190" s="509">
        <v>0</v>
      </c>
      <c r="F190" s="509">
        <v>0</v>
      </c>
      <c r="G190" s="509">
        <v>0</v>
      </c>
      <c r="H190" s="509">
        <v>0</v>
      </c>
      <c r="I190" s="509">
        <v>0</v>
      </c>
      <c r="J190" s="509">
        <v>0</v>
      </c>
      <c r="K190" s="509">
        <v>0</v>
      </c>
      <c r="L190" s="509">
        <v>0</v>
      </c>
      <c r="M190" s="509">
        <v>0</v>
      </c>
      <c r="N190" s="509">
        <v>0</v>
      </c>
      <c r="O190" s="509">
        <v>0</v>
      </c>
      <c r="P190" s="509">
        <v>0</v>
      </c>
      <c r="Q190" s="509">
        <v>0</v>
      </c>
      <c r="R190" s="509">
        <v>0</v>
      </c>
      <c r="S190" s="509">
        <v>0</v>
      </c>
      <c r="T190" s="509">
        <v>0</v>
      </c>
      <c r="U190" s="509">
        <v>0</v>
      </c>
      <c r="V190" s="509">
        <v>0</v>
      </c>
      <c r="W190" s="509">
        <v>0</v>
      </c>
      <c r="X190" s="510">
        <f t="shared" si="39"/>
        <v>0</v>
      </c>
      <c r="Y190" s="510">
        <f t="shared" si="40"/>
        <v>0</v>
      </c>
      <c r="Z190" s="511">
        <f t="shared" si="27"/>
        <v>0</v>
      </c>
    </row>
    <row r="191" spans="1:26" hidden="1" outlineLevel="1">
      <c r="A191" s="747"/>
      <c r="B191" s="747"/>
      <c r="C191" s="508" t="s">
        <v>240</v>
      </c>
      <c r="D191" s="509">
        <v>0</v>
      </c>
      <c r="E191" s="509">
        <v>0</v>
      </c>
      <c r="F191" s="509">
        <v>0</v>
      </c>
      <c r="G191" s="509">
        <v>0</v>
      </c>
      <c r="H191" s="510">
        <v>0</v>
      </c>
      <c r="I191" s="509">
        <v>0</v>
      </c>
      <c r="J191" s="509">
        <v>0</v>
      </c>
      <c r="K191" s="509">
        <v>0</v>
      </c>
      <c r="L191" s="509">
        <v>0</v>
      </c>
      <c r="M191" s="509">
        <v>0</v>
      </c>
      <c r="N191" s="509">
        <v>0</v>
      </c>
      <c r="O191" s="509">
        <v>0</v>
      </c>
      <c r="P191" s="509">
        <v>0</v>
      </c>
      <c r="Q191" s="509">
        <v>0</v>
      </c>
      <c r="R191" s="510">
        <v>0</v>
      </c>
      <c r="S191" s="509">
        <v>0</v>
      </c>
      <c r="T191" s="509">
        <v>0</v>
      </c>
      <c r="U191" s="509">
        <v>0</v>
      </c>
      <c r="V191" s="509">
        <v>0</v>
      </c>
      <c r="W191" s="509">
        <v>0</v>
      </c>
      <c r="X191" s="510">
        <f t="shared" si="39"/>
        <v>0</v>
      </c>
      <c r="Y191" s="510">
        <f t="shared" si="40"/>
        <v>0</v>
      </c>
      <c r="Z191" s="511">
        <f t="shared" si="27"/>
        <v>0</v>
      </c>
    </row>
    <row r="192" spans="1:26" hidden="1" outlineLevel="1">
      <c r="A192" s="747"/>
      <c r="B192" s="747"/>
      <c r="C192" s="508" t="s">
        <v>241</v>
      </c>
      <c r="D192" s="509">
        <v>0</v>
      </c>
      <c r="E192" s="509">
        <v>0</v>
      </c>
      <c r="F192" s="509">
        <v>0</v>
      </c>
      <c r="G192" s="509">
        <v>0</v>
      </c>
      <c r="H192" s="509">
        <v>0</v>
      </c>
      <c r="I192" s="509">
        <v>0</v>
      </c>
      <c r="J192" s="509">
        <v>0</v>
      </c>
      <c r="K192" s="509">
        <v>0</v>
      </c>
      <c r="L192" s="509">
        <v>0</v>
      </c>
      <c r="M192" s="509">
        <v>0</v>
      </c>
      <c r="N192" s="509">
        <v>0</v>
      </c>
      <c r="O192" s="509">
        <v>0</v>
      </c>
      <c r="P192" s="509">
        <v>0</v>
      </c>
      <c r="Q192" s="509">
        <v>0</v>
      </c>
      <c r="R192" s="509">
        <v>0</v>
      </c>
      <c r="S192" s="509">
        <v>0</v>
      </c>
      <c r="T192" s="509">
        <v>0</v>
      </c>
      <c r="U192" s="509">
        <v>0</v>
      </c>
      <c r="V192" s="509">
        <v>0</v>
      </c>
      <c r="W192" s="509">
        <v>0</v>
      </c>
      <c r="X192" s="510">
        <f t="shared" si="39"/>
        <v>0</v>
      </c>
      <c r="Y192" s="510">
        <f t="shared" si="40"/>
        <v>0</v>
      </c>
      <c r="Z192" s="511">
        <f t="shared" si="27"/>
        <v>0</v>
      </c>
    </row>
    <row r="193" spans="1:26" ht="51" hidden="1" outlineLevel="1">
      <c r="A193" s="747"/>
      <c r="B193" s="747"/>
      <c r="C193" s="508" t="s">
        <v>242</v>
      </c>
      <c r="D193" s="510">
        <v>1</v>
      </c>
      <c r="E193" s="510">
        <v>4</v>
      </c>
      <c r="F193" s="510">
        <v>6</v>
      </c>
      <c r="G193" s="510">
        <v>4</v>
      </c>
      <c r="H193" s="510">
        <v>795</v>
      </c>
      <c r="I193" s="509">
        <v>0</v>
      </c>
      <c r="J193" s="509">
        <v>0</v>
      </c>
      <c r="K193" s="509">
        <v>3</v>
      </c>
      <c r="L193" s="509">
        <v>0</v>
      </c>
      <c r="M193" s="510">
        <v>51</v>
      </c>
      <c r="N193" s="510">
        <v>0</v>
      </c>
      <c r="O193" s="510">
        <v>0</v>
      </c>
      <c r="P193" s="510">
        <v>0</v>
      </c>
      <c r="Q193" s="510">
        <v>0</v>
      </c>
      <c r="R193" s="510">
        <v>34</v>
      </c>
      <c r="S193" s="509">
        <v>0</v>
      </c>
      <c r="T193" s="509">
        <v>0</v>
      </c>
      <c r="U193" s="509">
        <v>0</v>
      </c>
      <c r="V193" s="509">
        <v>0</v>
      </c>
      <c r="W193" s="510">
        <v>6</v>
      </c>
      <c r="X193" s="510">
        <f t="shared" si="39"/>
        <v>844</v>
      </c>
      <c r="Y193" s="510">
        <f t="shared" si="40"/>
        <v>60</v>
      </c>
      <c r="Z193" s="511">
        <f t="shared" si="27"/>
        <v>904</v>
      </c>
    </row>
    <row r="194" spans="1:26" ht="63.75" hidden="1" outlineLevel="1">
      <c r="A194" s="747"/>
      <c r="B194" s="508" t="s">
        <v>243</v>
      </c>
      <c r="C194" s="508" t="s">
        <v>244</v>
      </c>
      <c r="D194" s="510">
        <v>3</v>
      </c>
      <c r="E194" s="510">
        <v>6</v>
      </c>
      <c r="F194" s="510">
        <v>24</v>
      </c>
      <c r="G194" s="510">
        <v>12</v>
      </c>
      <c r="H194" s="510">
        <v>1519</v>
      </c>
      <c r="I194" s="509">
        <v>1</v>
      </c>
      <c r="J194" s="509">
        <v>0</v>
      </c>
      <c r="K194" s="509">
        <v>0</v>
      </c>
      <c r="L194" s="509">
        <v>0</v>
      </c>
      <c r="M194" s="510">
        <v>40</v>
      </c>
      <c r="N194" s="510">
        <v>0</v>
      </c>
      <c r="O194" s="510">
        <v>0</v>
      </c>
      <c r="P194" s="510">
        <v>0</v>
      </c>
      <c r="Q194" s="510">
        <v>0</v>
      </c>
      <c r="R194" s="510">
        <v>26</v>
      </c>
      <c r="S194" s="509">
        <v>0</v>
      </c>
      <c r="T194" s="509">
        <v>0</v>
      </c>
      <c r="U194" s="509">
        <v>0</v>
      </c>
      <c r="V194" s="509">
        <v>0</v>
      </c>
      <c r="W194" s="510">
        <v>0</v>
      </c>
      <c r="X194" s="510">
        <f t="shared" si="39"/>
        <v>1590</v>
      </c>
      <c r="Y194" s="510">
        <f t="shared" si="40"/>
        <v>41</v>
      </c>
      <c r="Z194" s="511">
        <f t="shared" si="27"/>
        <v>1631</v>
      </c>
    </row>
    <row r="195" spans="1:26" ht="27" customHeight="1" collapsed="1">
      <c r="A195" s="743" t="s">
        <v>245</v>
      </c>
      <c r="B195" s="743"/>
      <c r="C195" s="743"/>
      <c r="D195" s="506">
        <f t="shared" ref="D195:Z195" si="41">+D196+D197</f>
        <v>4</v>
      </c>
      <c r="E195" s="506">
        <f t="shared" si="41"/>
        <v>10</v>
      </c>
      <c r="F195" s="506">
        <f t="shared" si="41"/>
        <v>42</v>
      </c>
      <c r="G195" s="506">
        <f t="shared" si="41"/>
        <v>4</v>
      </c>
      <c r="H195" s="506">
        <f t="shared" si="41"/>
        <v>1645</v>
      </c>
      <c r="I195" s="506">
        <f t="shared" si="41"/>
        <v>3</v>
      </c>
      <c r="J195" s="506">
        <f t="shared" si="41"/>
        <v>2</v>
      </c>
      <c r="K195" s="506">
        <f t="shared" si="41"/>
        <v>6</v>
      </c>
      <c r="L195" s="506">
        <f t="shared" si="41"/>
        <v>4</v>
      </c>
      <c r="M195" s="506">
        <f t="shared" si="41"/>
        <v>272</v>
      </c>
      <c r="N195" s="506">
        <f t="shared" si="41"/>
        <v>0</v>
      </c>
      <c r="O195" s="506">
        <f t="shared" si="41"/>
        <v>0</v>
      </c>
      <c r="P195" s="506">
        <f t="shared" si="41"/>
        <v>0</v>
      </c>
      <c r="Q195" s="506">
        <f t="shared" si="41"/>
        <v>0</v>
      </c>
      <c r="R195" s="506">
        <f t="shared" si="41"/>
        <v>28</v>
      </c>
      <c r="S195" s="506">
        <f t="shared" si="41"/>
        <v>0</v>
      </c>
      <c r="T195" s="506">
        <f t="shared" si="41"/>
        <v>0</v>
      </c>
      <c r="U195" s="506">
        <f t="shared" si="41"/>
        <v>0</v>
      </c>
      <c r="V195" s="506">
        <f t="shared" si="41"/>
        <v>0</v>
      </c>
      <c r="W195" s="506">
        <f t="shared" si="41"/>
        <v>10</v>
      </c>
      <c r="X195" s="506">
        <f>X196+X197</f>
        <v>1733</v>
      </c>
      <c r="Y195" s="506">
        <f t="shared" si="41"/>
        <v>297</v>
      </c>
      <c r="Z195" s="507">
        <f t="shared" si="41"/>
        <v>2030</v>
      </c>
    </row>
    <row r="196" spans="1:26" ht="51" hidden="1" outlineLevel="1">
      <c r="A196" s="747" t="s">
        <v>245</v>
      </c>
      <c r="B196" s="508" t="s">
        <v>246</v>
      </c>
      <c r="C196" s="508" t="s">
        <v>247</v>
      </c>
      <c r="D196" s="509">
        <v>0</v>
      </c>
      <c r="E196" s="509">
        <v>0</v>
      </c>
      <c r="F196" s="509">
        <v>0</v>
      </c>
      <c r="G196" s="510">
        <v>0</v>
      </c>
      <c r="H196" s="510">
        <v>83</v>
      </c>
      <c r="I196" s="509">
        <v>0</v>
      </c>
      <c r="J196" s="510">
        <v>0</v>
      </c>
      <c r="K196" s="509">
        <v>0</v>
      </c>
      <c r="L196" s="509">
        <v>0</v>
      </c>
      <c r="M196" s="510">
        <v>0</v>
      </c>
      <c r="N196" s="509">
        <v>0</v>
      </c>
      <c r="O196" s="509">
        <v>0</v>
      </c>
      <c r="P196" s="509">
        <v>0</v>
      </c>
      <c r="Q196" s="510">
        <v>0</v>
      </c>
      <c r="R196" s="510">
        <v>0</v>
      </c>
      <c r="S196" s="509">
        <v>0</v>
      </c>
      <c r="T196" s="510">
        <v>0</v>
      </c>
      <c r="U196" s="509">
        <v>0</v>
      </c>
      <c r="V196" s="509">
        <v>0</v>
      </c>
      <c r="W196" s="510">
        <v>0</v>
      </c>
      <c r="X196" s="510">
        <f>D196+E196+F196+G196+H196+N196+O196+P196+Q196+R196</f>
        <v>83</v>
      </c>
      <c r="Y196" s="510">
        <f>I196+J196+K196+L196+M196+S196+T196+U196+V196+W196</f>
        <v>0</v>
      </c>
      <c r="Z196" s="511">
        <f t="shared" si="27"/>
        <v>83</v>
      </c>
    </row>
    <row r="197" spans="1:26" ht="63.75" hidden="1" outlineLevel="1">
      <c r="A197" s="747"/>
      <c r="B197" s="508" t="s">
        <v>248</v>
      </c>
      <c r="C197" s="508" t="s">
        <v>249</v>
      </c>
      <c r="D197" s="510">
        <v>4</v>
      </c>
      <c r="E197" s="510">
        <v>10</v>
      </c>
      <c r="F197" s="510">
        <v>42</v>
      </c>
      <c r="G197" s="510">
        <v>4</v>
      </c>
      <c r="H197" s="510">
        <v>1562</v>
      </c>
      <c r="I197" s="510">
        <v>3</v>
      </c>
      <c r="J197" s="510">
        <v>2</v>
      </c>
      <c r="K197" s="510">
        <v>6</v>
      </c>
      <c r="L197" s="510">
        <v>4</v>
      </c>
      <c r="M197" s="510">
        <v>272</v>
      </c>
      <c r="N197" s="510">
        <v>0</v>
      </c>
      <c r="O197" s="510">
        <v>0</v>
      </c>
      <c r="P197" s="510">
        <v>0</v>
      </c>
      <c r="Q197" s="510">
        <v>0</v>
      </c>
      <c r="R197" s="510">
        <v>28</v>
      </c>
      <c r="S197" s="510">
        <v>0</v>
      </c>
      <c r="T197" s="510">
        <v>0</v>
      </c>
      <c r="U197" s="510">
        <v>0</v>
      </c>
      <c r="V197" s="510">
        <v>0</v>
      </c>
      <c r="W197" s="510">
        <v>10</v>
      </c>
      <c r="X197" s="510">
        <f>D197+E197+F197+G197+H197+N197+O197+P197+Q197+R197</f>
        <v>1650</v>
      </c>
      <c r="Y197" s="510">
        <f>I197+J197+K197+L197+M197+S197+T197+U197+V197+W197</f>
        <v>297</v>
      </c>
      <c r="Z197" s="511">
        <f t="shared" si="27"/>
        <v>1947</v>
      </c>
    </row>
    <row r="198" spans="1:26" ht="12.95" customHeight="1" collapsed="1">
      <c r="A198" s="743" t="s">
        <v>250</v>
      </c>
      <c r="B198" s="743"/>
      <c r="C198" s="743"/>
      <c r="D198" s="506">
        <f t="shared" ref="D198:Z198" si="42">SUM(D199:D204)</f>
        <v>163</v>
      </c>
      <c r="E198" s="506">
        <f t="shared" si="42"/>
        <v>588</v>
      </c>
      <c r="F198" s="506">
        <f t="shared" si="42"/>
        <v>1153</v>
      </c>
      <c r="G198" s="506">
        <f t="shared" si="42"/>
        <v>497</v>
      </c>
      <c r="H198" s="506">
        <f t="shared" si="42"/>
        <v>70107</v>
      </c>
      <c r="I198" s="506">
        <f t="shared" si="42"/>
        <v>17</v>
      </c>
      <c r="J198" s="506">
        <f t="shared" si="42"/>
        <v>56</v>
      </c>
      <c r="K198" s="506">
        <f t="shared" si="42"/>
        <v>123</v>
      </c>
      <c r="L198" s="506">
        <f t="shared" si="42"/>
        <v>60</v>
      </c>
      <c r="M198" s="506">
        <f t="shared" si="42"/>
        <v>5985</v>
      </c>
      <c r="N198" s="506">
        <f t="shared" si="42"/>
        <v>0</v>
      </c>
      <c r="O198" s="506">
        <f t="shared" si="42"/>
        <v>2</v>
      </c>
      <c r="P198" s="506">
        <f t="shared" si="42"/>
        <v>5</v>
      </c>
      <c r="Q198" s="506">
        <f t="shared" si="42"/>
        <v>3</v>
      </c>
      <c r="R198" s="506">
        <f t="shared" si="42"/>
        <v>1944</v>
      </c>
      <c r="S198" s="506">
        <f t="shared" si="42"/>
        <v>0</v>
      </c>
      <c r="T198" s="506">
        <f t="shared" si="42"/>
        <v>0</v>
      </c>
      <c r="U198" s="506">
        <f t="shared" si="42"/>
        <v>0</v>
      </c>
      <c r="V198" s="506">
        <f t="shared" si="42"/>
        <v>0</v>
      </c>
      <c r="W198" s="506">
        <f t="shared" si="42"/>
        <v>69</v>
      </c>
      <c r="X198" s="506">
        <f t="shared" si="42"/>
        <v>74462</v>
      </c>
      <c r="Y198" s="506">
        <f t="shared" si="42"/>
        <v>6310</v>
      </c>
      <c r="Z198" s="507">
        <f t="shared" si="42"/>
        <v>80772</v>
      </c>
    </row>
    <row r="199" spans="1:26" ht="51" hidden="1" outlineLevel="1">
      <c r="A199" s="747" t="s">
        <v>250</v>
      </c>
      <c r="B199" s="747" t="s">
        <v>251</v>
      </c>
      <c r="C199" s="508" t="s">
        <v>252</v>
      </c>
      <c r="D199" s="510">
        <v>25</v>
      </c>
      <c r="E199" s="510">
        <v>88</v>
      </c>
      <c r="F199" s="510">
        <v>174</v>
      </c>
      <c r="G199" s="510">
        <v>112</v>
      </c>
      <c r="H199" s="510">
        <v>7207</v>
      </c>
      <c r="I199" s="509">
        <v>0</v>
      </c>
      <c r="J199" s="509">
        <v>0</v>
      </c>
      <c r="K199" s="510">
        <v>0</v>
      </c>
      <c r="L199" s="509">
        <v>0</v>
      </c>
      <c r="M199" s="510">
        <v>17</v>
      </c>
      <c r="N199" s="510">
        <v>0</v>
      </c>
      <c r="O199" s="510">
        <v>0</v>
      </c>
      <c r="P199" s="510">
        <v>0</v>
      </c>
      <c r="Q199" s="510">
        <v>0</v>
      </c>
      <c r="R199" s="510">
        <v>81</v>
      </c>
      <c r="S199" s="509">
        <v>0</v>
      </c>
      <c r="T199" s="509">
        <v>0</v>
      </c>
      <c r="U199" s="510">
        <v>0</v>
      </c>
      <c r="V199" s="509">
        <v>0</v>
      </c>
      <c r="W199" s="510">
        <v>0</v>
      </c>
      <c r="X199" s="510">
        <f t="shared" ref="X199:X204" si="43">D199+E199+F199+G199+H199+N199+O199+P199+Q199+R199</f>
        <v>7687</v>
      </c>
      <c r="Y199" s="510">
        <f t="shared" ref="Y199:Y204" si="44">I199+J199+K199+L199+M199+S199+T199+U199+V199+W199</f>
        <v>17</v>
      </c>
      <c r="Z199" s="511">
        <f t="shared" si="27"/>
        <v>7704</v>
      </c>
    </row>
    <row r="200" spans="1:26" ht="25.5" hidden="1" outlineLevel="1">
      <c r="A200" s="747"/>
      <c r="B200" s="747"/>
      <c r="C200" s="508" t="s">
        <v>253</v>
      </c>
      <c r="D200" s="510">
        <v>28</v>
      </c>
      <c r="E200" s="510">
        <v>86</v>
      </c>
      <c r="F200" s="510">
        <v>153</v>
      </c>
      <c r="G200" s="510">
        <v>52</v>
      </c>
      <c r="H200" s="510">
        <v>9503</v>
      </c>
      <c r="I200" s="510">
        <v>4</v>
      </c>
      <c r="J200" s="509">
        <v>4</v>
      </c>
      <c r="K200" s="510">
        <v>6</v>
      </c>
      <c r="L200" s="509">
        <v>4</v>
      </c>
      <c r="M200" s="510">
        <v>508</v>
      </c>
      <c r="N200" s="510">
        <v>0</v>
      </c>
      <c r="O200" s="510">
        <v>0</v>
      </c>
      <c r="P200" s="510">
        <v>3</v>
      </c>
      <c r="Q200" s="510">
        <v>0</v>
      </c>
      <c r="R200" s="510">
        <v>439</v>
      </c>
      <c r="S200" s="510">
        <v>0</v>
      </c>
      <c r="T200" s="509">
        <v>0</v>
      </c>
      <c r="U200" s="510">
        <v>0</v>
      </c>
      <c r="V200" s="509">
        <v>0</v>
      </c>
      <c r="W200" s="510">
        <v>10</v>
      </c>
      <c r="X200" s="510">
        <f t="shared" si="43"/>
        <v>10264</v>
      </c>
      <c r="Y200" s="510">
        <f t="shared" si="44"/>
        <v>536</v>
      </c>
      <c r="Z200" s="511">
        <f t="shared" si="27"/>
        <v>10800</v>
      </c>
    </row>
    <row r="201" spans="1:26" ht="38.25" hidden="1" outlineLevel="1">
      <c r="A201" s="747"/>
      <c r="B201" s="747" t="s">
        <v>254</v>
      </c>
      <c r="C201" s="508" t="s">
        <v>255</v>
      </c>
      <c r="D201" s="510">
        <v>43</v>
      </c>
      <c r="E201" s="510">
        <v>144</v>
      </c>
      <c r="F201" s="510">
        <v>253</v>
      </c>
      <c r="G201" s="510">
        <v>139</v>
      </c>
      <c r="H201" s="510">
        <v>17367</v>
      </c>
      <c r="I201" s="510">
        <v>4</v>
      </c>
      <c r="J201" s="510">
        <v>20</v>
      </c>
      <c r="K201" s="510">
        <v>33</v>
      </c>
      <c r="L201" s="510">
        <v>20</v>
      </c>
      <c r="M201" s="510">
        <v>1876</v>
      </c>
      <c r="N201" s="510">
        <v>0</v>
      </c>
      <c r="O201" s="510">
        <v>0</v>
      </c>
      <c r="P201" s="510">
        <v>2</v>
      </c>
      <c r="Q201" s="510">
        <v>1</v>
      </c>
      <c r="R201" s="510">
        <v>529</v>
      </c>
      <c r="S201" s="510">
        <v>0</v>
      </c>
      <c r="T201" s="510">
        <v>0</v>
      </c>
      <c r="U201" s="510">
        <v>0</v>
      </c>
      <c r="V201" s="510">
        <v>0</v>
      </c>
      <c r="W201" s="510">
        <v>42</v>
      </c>
      <c r="X201" s="510">
        <f t="shared" si="43"/>
        <v>18478</v>
      </c>
      <c r="Y201" s="510">
        <f t="shared" si="44"/>
        <v>1995</v>
      </c>
      <c r="Z201" s="511">
        <f t="shared" si="27"/>
        <v>20473</v>
      </c>
    </row>
    <row r="202" spans="1:26" ht="76.5" hidden="1" outlineLevel="1">
      <c r="A202" s="747"/>
      <c r="B202" s="747"/>
      <c r="C202" s="508" t="s">
        <v>256</v>
      </c>
      <c r="D202" s="510">
        <v>25</v>
      </c>
      <c r="E202" s="510">
        <v>118</v>
      </c>
      <c r="F202" s="510">
        <v>285</v>
      </c>
      <c r="G202" s="510">
        <v>80</v>
      </c>
      <c r="H202" s="510">
        <v>17108</v>
      </c>
      <c r="I202" s="510">
        <v>4</v>
      </c>
      <c r="J202" s="510">
        <v>12</v>
      </c>
      <c r="K202" s="510">
        <v>45</v>
      </c>
      <c r="L202" s="510">
        <v>8</v>
      </c>
      <c r="M202" s="510">
        <v>1663</v>
      </c>
      <c r="N202" s="510">
        <v>0</v>
      </c>
      <c r="O202" s="510">
        <v>0</v>
      </c>
      <c r="P202" s="510">
        <v>0</v>
      </c>
      <c r="Q202" s="510">
        <v>0</v>
      </c>
      <c r="R202" s="510">
        <v>302</v>
      </c>
      <c r="S202" s="510">
        <v>0</v>
      </c>
      <c r="T202" s="510">
        <v>0</v>
      </c>
      <c r="U202" s="510">
        <v>0</v>
      </c>
      <c r="V202" s="510">
        <v>0</v>
      </c>
      <c r="W202" s="510">
        <v>11</v>
      </c>
      <c r="X202" s="510">
        <f t="shared" si="43"/>
        <v>17918</v>
      </c>
      <c r="Y202" s="510">
        <f t="shared" si="44"/>
        <v>1743</v>
      </c>
      <c r="Z202" s="511">
        <f t="shared" si="27"/>
        <v>19661</v>
      </c>
    </row>
    <row r="203" spans="1:26" ht="25.5" hidden="1" outlineLevel="1">
      <c r="A203" s="747"/>
      <c r="B203" s="747"/>
      <c r="C203" s="508" t="s">
        <v>257</v>
      </c>
      <c r="D203" s="510">
        <v>21</v>
      </c>
      <c r="E203" s="510">
        <v>56</v>
      </c>
      <c r="F203" s="510">
        <v>126</v>
      </c>
      <c r="G203" s="510">
        <v>40</v>
      </c>
      <c r="H203" s="510">
        <v>7187</v>
      </c>
      <c r="I203" s="509">
        <v>1</v>
      </c>
      <c r="J203" s="510">
        <v>4</v>
      </c>
      <c r="K203" s="510">
        <v>0</v>
      </c>
      <c r="L203" s="509">
        <v>8</v>
      </c>
      <c r="M203" s="510">
        <v>404</v>
      </c>
      <c r="N203" s="510">
        <v>0</v>
      </c>
      <c r="O203" s="510">
        <v>0</v>
      </c>
      <c r="P203" s="510">
        <v>0</v>
      </c>
      <c r="Q203" s="510">
        <v>0</v>
      </c>
      <c r="R203" s="510">
        <v>276</v>
      </c>
      <c r="S203" s="509">
        <v>0</v>
      </c>
      <c r="T203" s="510">
        <v>0</v>
      </c>
      <c r="U203" s="510">
        <v>0</v>
      </c>
      <c r="V203" s="509">
        <v>0</v>
      </c>
      <c r="W203" s="510">
        <v>0</v>
      </c>
      <c r="X203" s="510">
        <f t="shared" si="43"/>
        <v>7706</v>
      </c>
      <c r="Y203" s="510">
        <f t="shared" si="44"/>
        <v>417</v>
      </c>
      <c r="Z203" s="511">
        <f t="shared" si="27"/>
        <v>8123</v>
      </c>
    </row>
    <row r="204" spans="1:26" ht="25.5" hidden="1" outlineLevel="1">
      <c r="A204" s="747"/>
      <c r="B204" s="747"/>
      <c r="C204" s="508" t="s">
        <v>258</v>
      </c>
      <c r="D204" s="510">
        <v>21</v>
      </c>
      <c r="E204" s="510">
        <v>96</v>
      </c>
      <c r="F204" s="510">
        <v>162</v>
      </c>
      <c r="G204" s="510">
        <v>74</v>
      </c>
      <c r="H204" s="510">
        <v>11735</v>
      </c>
      <c r="I204" s="510">
        <v>4</v>
      </c>
      <c r="J204" s="510">
        <v>16</v>
      </c>
      <c r="K204" s="510">
        <v>39</v>
      </c>
      <c r="L204" s="510">
        <v>20</v>
      </c>
      <c r="M204" s="510">
        <v>1517</v>
      </c>
      <c r="N204" s="510">
        <v>0</v>
      </c>
      <c r="O204" s="510">
        <v>2</v>
      </c>
      <c r="P204" s="510">
        <v>0</v>
      </c>
      <c r="Q204" s="510">
        <v>2</v>
      </c>
      <c r="R204" s="510">
        <v>317</v>
      </c>
      <c r="S204" s="510">
        <v>0</v>
      </c>
      <c r="T204" s="510">
        <v>0</v>
      </c>
      <c r="U204" s="510">
        <v>0</v>
      </c>
      <c r="V204" s="510">
        <v>0</v>
      </c>
      <c r="W204" s="510">
        <v>6</v>
      </c>
      <c r="X204" s="510">
        <f t="shared" si="43"/>
        <v>12409</v>
      </c>
      <c r="Y204" s="510">
        <f t="shared" si="44"/>
        <v>1602</v>
      </c>
      <c r="Z204" s="511">
        <f t="shared" si="27"/>
        <v>14011</v>
      </c>
    </row>
    <row r="205" spans="1:26" ht="12.95" customHeight="1" collapsed="1">
      <c r="A205" s="743" t="s">
        <v>259</v>
      </c>
      <c r="B205" s="743"/>
      <c r="C205" s="743"/>
      <c r="D205" s="506">
        <f t="shared" ref="D205:Z205" si="45">SUM(D206:D230)</f>
        <v>255</v>
      </c>
      <c r="E205" s="506">
        <f t="shared" si="45"/>
        <v>898</v>
      </c>
      <c r="F205" s="506">
        <f t="shared" si="45"/>
        <v>2293</v>
      </c>
      <c r="G205" s="506">
        <f t="shared" si="45"/>
        <v>669</v>
      </c>
      <c r="H205" s="506">
        <f t="shared" si="45"/>
        <v>87461</v>
      </c>
      <c r="I205" s="506">
        <f t="shared" si="45"/>
        <v>30</v>
      </c>
      <c r="J205" s="506">
        <f t="shared" si="45"/>
        <v>98</v>
      </c>
      <c r="K205" s="506">
        <f t="shared" si="45"/>
        <v>315</v>
      </c>
      <c r="L205" s="506">
        <f t="shared" si="45"/>
        <v>84</v>
      </c>
      <c r="M205" s="506">
        <f t="shared" si="45"/>
        <v>6395</v>
      </c>
      <c r="N205" s="506">
        <f t="shared" si="45"/>
        <v>0</v>
      </c>
      <c r="O205" s="506">
        <f t="shared" si="45"/>
        <v>0</v>
      </c>
      <c r="P205" s="506">
        <f t="shared" si="45"/>
        <v>2</v>
      </c>
      <c r="Q205" s="506">
        <f t="shared" si="45"/>
        <v>3</v>
      </c>
      <c r="R205" s="506">
        <f t="shared" si="45"/>
        <v>3925</v>
      </c>
      <c r="S205" s="506">
        <f t="shared" si="45"/>
        <v>0</v>
      </c>
      <c r="T205" s="506">
        <f t="shared" si="45"/>
        <v>2</v>
      </c>
      <c r="U205" s="506">
        <f t="shared" si="45"/>
        <v>0</v>
      </c>
      <c r="V205" s="506">
        <f t="shared" si="45"/>
        <v>0</v>
      </c>
      <c r="W205" s="506">
        <f t="shared" si="45"/>
        <v>78</v>
      </c>
      <c r="X205" s="506">
        <f t="shared" si="45"/>
        <v>95506</v>
      </c>
      <c r="Y205" s="506">
        <f t="shared" si="45"/>
        <v>7002</v>
      </c>
      <c r="Z205" s="507">
        <f t="shared" si="45"/>
        <v>102508</v>
      </c>
    </row>
    <row r="206" spans="1:26" hidden="1" outlineLevel="1">
      <c r="A206" s="747" t="s">
        <v>259</v>
      </c>
      <c r="B206" s="747" t="s">
        <v>260</v>
      </c>
      <c r="C206" s="508" t="s">
        <v>261</v>
      </c>
      <c r="D206" s="510">
        <v>9</v>
      </c>
      <c r="E206" s="510">
        <v>32</v>
      </c>
      <c r="F206" s="510">
        <v>87</v>
      </c>
      <c r="G206" s="510">
        <v>36</v>
      </c>
      <c r="H206" s="510">
        <v>4424</v>
      </c>
      <c r="I206" s="509">
        <v>0</v>
      </c>
      <c r="J206" s="509">
        <v>0</v>
      </c>
      <c r="K206" s="510">
        <v>3</v>
      </c>
      <c r="L206" s="509">
        <v>0</v>
      </c>
      <c r="M206" s="510">
        <v>123</v>
      </c>
      <c r="N206" s="510">
        <v>0</v>
      </c>
      <c r="O206" s="510">
        <v>0</v>
      </c>
      <c r="P206" s="510">
        <v>0</v>
      </c>
      <c r="Q206" s="510">
        <v>0</v>
      </c>
      <c r="R206" s="510">
        <v>89</v>
      </c>
      <c r="S206" s="509">
        <v>0</v>
      </c>
      <c r="T206" s="509">
        <v>0</v>
      </c>
      <c r="U206" s="510">
        <v>0</v>
      </c>
      <c r="V206" s="509">
        <v>0</v>
      </c>
      <c r="W206" s="510">
        <v>0</v>
      </c>
      <c r="X206" s="510">
        <f t="shared" ref="X206:X230" si="46">D206+E206+F206+G206+H206+N206+O206+P206+Q206+R206</f>
        <v>4677</v>
      </c>
      <c r="Y206" s="510">
        <f t="shared" ref="Y206:Y230" si="47">I206+J206+K206+L206+M206+S206+T206+U206+V206+W206</f>
        <v>126</v>
      </c>
      <c r="Z206" s="511">
        <f t="shared" si="27"/>
        <v>4803</v>
      </c>
    </row>
    <row r="207" spans="1:26" ht="38.25" hidden="1" outlineLevel="1">
      <c r="A207" s="747"/>
      <c r="B207" s="747"/>
      <c r="C207" s="508" t="s">
        <v>262</v>
      </c>
      <c r="D207" s="510">
        <v>11</v>
      </c>
      <c r="E207" s="510">
        <v>70</v>
      </c>
      <c r="F207" s="510">
        <v>129</v>
      </c>
      <c r="G207" s="510">
        <v>43</v>
      </c>
      <c r="H207" s="510">
        <v>5565</v>
      </c>
      <c r="I207" s="509">
        <v>0</v>
      </c>
      <c r="J207" s="509">
        <v>0</v>
      </c>
      <c r="K207" s="509">
        <v>9</v>
      </c>
      <c r="L207" s="510">
        <v>0</v>
      </c>
      <c r="M207" s="510">
        <v>168</v>
      </c>
      <c r="N207" s="510">
        <v>0</v>
      </c>
      <c r="O207" s="510">
        <v>0</v>
      </c>
      <c r="P207" s="510">
        <v>0</v>
      </c>
      <c r="Q207" s="510">
        <v>1</v>
      </c>
      <c r="R207" s="510">
        <v>102</v>
      </c>
      <c r="S207" s="509">
        <v>0</v>
      </c>
      <c r="T207" s="509">
        <v>0</v>
      </c>
      <c r="U207" s="509">
        <v>0</v>
      </c>
      <c r="V207" s="510">
        <v>0</v>
      </c>
      <c r="W207" s="510">
        <v>1</v>
      </c>
      <c r="X207" s="510">
        <f t="shared" si="46"/>
        <v>5921</v>
      </c>
      <c r="Y207" s="510">
        <f t="shared" si="47"/>
        <v>178</v>
      </c>
      <c r="Z207" s="511">
        <f t="shared" si="27"/>
        <v>6099</v>
      </c>
    </row>
    <row r="208" spans="1:26" hidden="1" outlineLevel="1">
      <c r="A208" s="747"/>
      <c r="B208" s="747"/>
      <c r="C208" s="508" t="s">
        <v>263</v>
      </c>
      <c r="D208" s="510">
        <v>19</v>
      </c>
      <c r="E208" s="510">
        <v>28</v>
      </c>
      <c r="F208" s="510">
        <v>99</v>
      </c>
      <c r="G208" s="510">
        <v>52</v>
      </c>
      <c r="H208" s="510">
        <v>2954</v>
      </c>
      <c r="I208" s="509">
        <v>1</v>
      </c>
      <c r="J208" s="510">
        <v>0</v>
      </c>
      <c r="K208" s="509">
        <v>3</v>
      </c>
      <c r="L208" s="510">
        <v>4</v>
      </c>
      <c r="M208" s="510">
        <v>65</v>
      </c>
      <c r="N208" s="510">
        <v>0</v>
      </c>
      <c r="O208" s="510">
        <v>0</v>
      </c>
      <c r="P208" s="510">
        <v>0</v>
      </c>
      <c r="Q208" s="510">
        <v>0</v>
      </c>
      <c r="R208" s="510">
        <v>32</v>
      </c>
      <c r="S208" s="509">
        <v>0</v>
      </c>
      <c r="T208" s="510">
        <v>0</v>
      </c>
      <c r="U208" s="509">
        <v>0</v>
      </c>
      <c r="V208" s="510">
        <v>0</v>
      </c>
      <c r="W208" s="510">
        <v>0</v>
      </c>
      <c r="X208" s="510">
        <f t="shared" si="46"/>
        <v>3184</v>
      </c>
      <c r="Y208" s="510">
        <f t="shared" si="47"/>
        <v>73</v>
      </c>
      <c r="Z208" s="511">
        <f t="shared" si="27"/>
        <v>3257</v>
      </c>
    </row>
    <row r="209" spans="1:26" hidden="1" outlineLevel="1">
      <c r="A209" s="747"/>
      <c r="B209" s="747"/>
      <c r="C209" s="508" t="s">
        <v>264</v>
      </c>
      <c r="D209" s="510">
        <v>0</v>
      </c>
      <c r="E209" s="510">
        <v>2</v>
      </c>
      <c r="F209" s="510">
        <v>3</v>
      </c>
      <c r="G209" s="510">
        <v>0</v>
      </c>
      <c r="H209" s="510">
        <v>277</v>
      </c>
      <c r="I209" s="509">
        <v>0</v>
      </c>
      <c r="J209" s="510">
        <v>0</v>
      </c>
      <c r="K209" s="509">
        <v>0</v>
      </c>
      <c r="L209" s="509">
        <v>0</v>
      </c>
      <c r="M209" s="510">
        <v>0</v>
      </c>
      <c r="N209" s="510">
        <v>0</v>
      </c>
      <c r="O209" s="510">
        <v>0</v>
      </c>
      <c r="P209" s="510">
        <v>0</v>
      </c>
      <c r="Q209" s="510">
        <v>0</v>
      </c>
      <c r="R209" s="510">
        <v>0</v>
      </c>
      <c r="S209" s="509">
        <v>0</v>
      </c>
      <c r="T209" s="510">
        <v>0</v>
      </c>
      <c r="U209" s="509">
        <v>0</v>
      </c>
      <c r="V209" s="509">
        <v>0</v>
      </c>
      <c r="W209" s="510">
        <v>0</v>
      </c>
      <c r="X209" s="510">
        <f t="shared" si="46"/>
        <v>282</v>
      </c>
      <c r="Y209" s="510">
        <f t="shared" si="47"/>
        <v>0</v>
      </c>
      <c r="Z209" s="511">
        <f t="shared" si="27"/>
        <v>282</v>
      </c>
    </row>
    <row r="210" spans="1:26" ht="51" hidden="1" outlineLevel="1">
      <c r="A210" s="747"/>
      <c r="B210" s="747"/>
      <c r="C210" s="508" t="s">
        <v>265</v>
      </c>
      <c r="D210" s="510">
        <v>2</v>
      </c>
      <c r="E210" s="510">
        <v>16</v>
      </c>
      <c r="F210" s="510">
        <v>30</v>
      </c>
      <c r="G210" s="510">
        <v>0</v>
      </c>
      <c r="H210" s="510">
        <v>1481</v>
      </c>
      <c r="I210" s="510">
        <v>1</v>
      </c>
      <c r="J210" s="510">
        <v>8</v>
      </c>
      <c r="K210" s="510">
        <v>3</v>
      </c>
      <c r="L210" s="509">
        <v>4</v>
      </c>
      <c r="M210" s="510">
        <v>268</v>
      </c>
      <c r="N210" s="510">
        <v>0</v>
      </c>
      <c r="O210" s="510">
        <v>0</v>
      </c>
      <c r="P210" s="510">
        <v>0</v>
      </c>
      <c r="Q210" s="510">
        <v>0</v>
      </c>
      <c r="R210" s="510">
        <v>31</v>
      </c>
      <c r="S210" s="510">
        <v>0</v>
      </c>
      <c r="T210" s="510">
        <v>0</v>
      </c>
      <c r="U210" s="510">
        <v>0</v>
      </c>
      <c r="V210" s="509">
        <v>0</v>
      </c>
      <c r="W210" s="510">
        <v>4</v>
      </c>
      <c r="X210" s="510">
        <f t="shared" si="46"/>
        <v>1560</v>
      </c>
      <c r="Y210" s="510">
        <f t="shared" si="47"/>
        <v>288</v>
      </c>
      <c r="Z210" s="511">
        <f t="shared" si="27"/>
        <v>1848</v>
      </c>
    </row>
    <row r="211" spans="1:26" ht="51" hidden="1" outlineLevel="1">
      <c r="A211" s="747"/>
      <c r="B211" s="508" t="s">
        <v>266</v>
      </c>
      <c r="C211" s="508" t="s">
        <v>267</v>
      </c>
      <c r="D211" s="510">
        <v>43</v>
      </c>
      <c r="E211" s="510">
        <v>182</v>
      </c>
      <c r="F211" s="510">
        <v>414</v>
      </c>
      <c r="G211" s="510">
        <v>108</v>
      </c>
      <c r="H211" s="510">
        <v>5453</v>
      </c>
      <c r="I211" s="510">
        <v>8</v>
      </c>
      <c r="J211" s="510">
        <v>40</v>
      </c>
      <c r="K211" s="510">
        <v>120</v>
      </c>
      <c r="L211" s="510">
        <v>44</v>
      </c>
      <c r="M211" s="510">
        <v>1013</v>
      </c>
      <c r="N211" s="510">
        <v>0</v>
      </c>
      <c r="O211" s="510">
        <v>0</v>
      </c>
      <c r="P211" s="510">
        <v>0</v>
      </c>
      <c r="Q211" s="510">
        <v>0</v>
      </c>
      <c r="R211" s="510">
        <v>86</v>
      </c>
      <c r="S211" s="510">
        <v>0</v>
      </c>
      <c r="T211" s="510">
        <v>2</v>
      </c>
      <c r="U211" s="510">
        <v>0</v>
      </c>
      <c r="V211" s="510">
        <v>0</v>
      </c>
      <c r="W211" s="510">
        <v>32</v>
      </c>
      <c r="X211" s="510">
        <f t="shared" si="46"/>
        <v>6286</v>
      </c>
      <c r="Y211" s="510">
        <f t="shared" si="47"/>
        <v>1259</v>
      </c>
      <c r="Z211" s="511">
        <f t="shared" si="27"/>
        <v>7545</v>
      </c>
    </row>
    <row r="212" spans="1:26" ht="25.5" hidden="1" outlineLevel="1">
      <c r="A212" s="747"/>
      <c r="B212" s="747" t="s">
        <v>268</v>
      </c>
      <c r="C212" s="508" t="s">
        <v>269</v>
      </c>
      <c r="D212" s="510">
        <v>24</v>
      </c>
      <c r="E212" s="510">
        <v>64</v>
      </c>
      <c r="F212" s="510">
        <v>94</v>
      </c>
      <c r="G212" s="510">
        <v>32</v>
      </c>
      <c r="H212" s="510">
        <v>3061</v>
      </c>
      <c r="I212" s="509">
        <v>3</v>
      </c>
      <c r="J212" s="510">
        <v>6</v>
      </c>
      <c r="K212" s="510">
        <v>12</v>
      </c>
      <c r="L212" s="509">
        <v>8</v>
      </c>
      <c r="M212" s="510">
        <v>370</v>
      </c>
      <c r="N212" s="510">
        <v>0</v>
      </c>
      <c r="O212" s="510">
        <v>0</v>
      </c>
      <c r="P212" s="510">
        <v>2</v>
      </c>
      <c r="Q212" s="510">
        <v>0</v>
      </c>
      <c r="R212" s="510">
        <v>151</v>
      </c>
      <c r="S212" s="509">
        <v>0</v>
      </c>
      <c r="T212" s="510">
        <v>0</v>
      </c>
      <c r="U212" s="510">
        <v>0</v>
      </c>
      <c r="V212" s="509">
        <v>0</v>
      </c>
      <c r="W212" s="510">
        <v>0</v>
      </c>
      <c r="X212" s="510">
        <f t="shared" si="46"/>
        <v>3428</v>
      </c>
      <c r="Y212" s="510">
        <f t="shared" si="47"/>
        <v>399</v>
      </c>
      <c r="Z212" s="511">
        <f t="shared" si="27"/>
        <v>3827</v>
      </c>
    </row>
    <row r="213" spans="1:26" ht="38.25" hidden="1" outlineLevel="1">
      <c r="A213" s="747"/>
      <c r="B213" s="747"/>
      <c r="C213" s="508" t="s">
        <v>270</v>
      </c>
      <c r="D213" s="510">
        <v>14</v>
      </c>
      <c r="E213" s="510">
        <v>32</v>
      </c>
      <c r="F213" s="510">
        <v>111</v>
      </c>
      <c r="G213" s="510">
        <v>16</v>
      </c>
      <c r="H213" s="510">
        <v>5064</v>
      </c>
      <c r="I213" s="510">
        <v>3</v>
      </c>
      <c r="J213" s="510">
        <v>4</v>
      </c>
      <c r="K213" s="510">
        <v>12</v>
      </c>
      <c r="L213" s="510">
        <v>8</v>
      </c>
      <c r="M213" s="510">
        <v>356</v>
      </c>
      <c r="N213" s="510">
        <v>0</v>
      </c>
      <c r="O213" s="510">
        <v>0</v>
      </c>
      <c r="P213" s="510">
        <v>0</v>
      </c>
      <c r="Q213" s="510">
        <v>0</v>
      </c>
      <c r="R213" s="510">
        <v>184</v>
      </c>
      <c r="S213" s="510">
        <v>0</v>
      </c>
      <c r="T213" s="510">
        <v>0</v>
      </c>
      <c r="U213" s="510">
        <v>0</v>
      </c>
      <c r="V213" s="510">
        <v>0</v>
      </c>
      <c r="W213" s="510">
        <v>5</v>
      </c>
      <c r="X213" s="510">
        <f t="shared" si="46"/>
        <v>5421</v>
      </c>
      <c r="Y213" s="510">
        <f t="shared" si="47"/>
        <v>388</v>
      </c>
      <c r="Z213" s="511">
        <f t="shared" si="27"/>
        <v>5809</v>
      </c>
    </row>
    <row r="214" spans="1:26" ht="25.5" hidden="1" outlineLevel="1">
      <c r="A214" s="747"/>
      <c r="B214" s="747" t="s">
        <v>271</v>
      </c>
      <c r="C214" s="508" t="s">
        <v>272</v>
      </c>
      <c r="D214" s="510">
        <v>15</v>
      </c>
      <c r="E214" s="510">
        <v>56</v>
      </c>
      <c r="F214" s="510">
        <v>78</v>
      </c>
      <c r="G214" s="510">
        <v>8</v>
      </c>
      <c r="H214" s="510">
        <v>1179</v>
      </c>
      <c r="I214" s="510">
        <v>1</v>
      </c>
      <c r="J214" s="510">
        <v>6</v>
      </c>
      <c r="K214" s="510">
        <v>21</v>
      </c>
      <c r="L214" s="510">
        <v>4</v>
      </c>
      <c r="M214" s="510">
        <v>298</v>
      </c>
      <c r="N214" s="510">
        <v>0</v>
      </c>
      <c r="O214" s="510">
        <v>0</v>
      </c>
      <c r="P214" s="510">
        <v>0</v>
      </c>
      <c r="Q214" s="510">
        <v>0</v>
      </c>
      <c r="R214" s="510">
        <v>7</v>
      </c>
      <c r="S214" s="510">
        <v>0</v>
      </c>
      <c r="T214" s="510">
        <v>0</v>
      </c>
      <c r="U214" s="510">
        <v>0</v>
      </c>
      <c r="V214" s="510">
        <v>0</v>
      </c>
      <c r="W214" s="510">
        <v>0</v>
      </c>
      <c r="X214" s="510">
        <f t="shared" si="46"/>
        <v>1343</v>
      </c>
      <c r="Y214" s="510">
        <f t="shared" si="47"/>
        <v>330</v>
      </c>
      <c r="Z214" s="511">
        <f t="shared" si="27"/>
        <v>1673</v>
      </c>
    </row>
    <row r="215" spans="1:26" ht="38.25" hidden="1" outlineLevel="1">
      <c r="A215" s="747"/>
      <c r="B215" s="747"/>
      <c r="C215" s="508" t="s">
        <v>273</v>
      </c>
      <c r="D215" s="510">
        <v>20</v>
      </c>
      <c r="E215" s="510">
        <v>32</v>
      </c>
      <c r="F215" s="510">
        <v>108</v>
      </c>
      <c r="G215" s="510">
        <v>78</v>
      </c>
      <c r="H215" s="510">
        <v>2023</v>
      </c>
      <c r="I215" s="510">
        <v>0</v>
      </c>
      <c r="J215" s="510">
        <v>4</v>
      </c>
      <c r="K215" s="510">
        <v>6</v>
      </c>
      <c r="L215" s="509">
        <v>0</v>
      </c>
      <c r="M215" s="510">
        <v>158</v>
      </c>
      <c r="N215" s="510">
        <v>0</v>
      </c>
      <c r="O215" s="510">
        <v>0</v>
      </c>
      <c r="P215" s="510">
        <v>0</v>
      </c>
      <c r="Q215" s="510">
        <v>2</v>
      </c>
      <c r="R215" s="510">
        <v>85</v>
      </c>
      <c r="S215" s="510">
        <v>0</v>
      </c>
      <c r="T215" s="510">
        <v>0</v>
      </c>
      <c r="U215" s="510">
        <v>0</v>
      </c>
      <c r="V215" s="509">
        <v>0</v>
      </c>
      <c r="W215" s="510">
        <v>0</v>
      </c>
      <c r="X215" s="510">
        <f t="shared" si="46"/>
        <v>2348</v>
      </c>
      <c r="Y215" s="510">
        <f t="shared" si="47"/>
        <v>168</v>
      </c>
      <c r="Z215" s="511">
        <f t="shared" si="27"/>
        <v>2516</v>
      </c>
    </row>
    <row r="216" spans="1:26" ht="51" hidden="1" outlineLevel="1">
      <c r="A216" s="747"/>
      <c r="B216" s="747"/>
      <c r="C216" s="508" t="s">
        <v>274</v>
      </c>
      <c r="D216" s="509">
        <v>0</v>
      </c>
      <c r="E216" s="509">
        <v>0</v>
      </c>
      <c r="F216" s="509">
        <v>0</v>
      </c>
      <c r="G216" s="509">
        <v>0</v>
      </c>
      <c r="H216" s="510">
        <v>174</v>
      </c>
      <c r="I216" s="509">
        <v>0</v>
      </c>
      <c r="J216" s="509">
        <v>0</v>
      </c>
      <c r="K216" s="509">
        <v>0</v>
      </c>
      <c r="L216" s="509">
        <v>0</v>
      </c>
      <c r="M216" s="509">
        <v>15</v>
      </c>
      <c r="N216" s="509">
        <v>0</v>
      </c>
      <c r="O216" s="509">
        <v>0</v>
      </c>
      <c r="P216" s="509">
        <v>0</v>
      </c>
      <c r="Q216" s="509">
        <v>0</v>
      </c>
      <c r="R216" s="510">
        <v>0</v>
      </c>
      <c r="S216" s="509">
        <v>0</v>
      </c>
      <c r="T216" s="509">
        <v>0</v>
      </c>
      <c r="U216" s="509">
        <v>0</v>
      </c>
      <c r="V216" s="509">
        <v>0</v>
      </c>
      <c r="W216" s="509">
        <v>0</v>
      </c>
      <c r="X216" s="510">
        <f t="shared" si="46"/>
        <v>174</v>
      </c>
      <c r="Y216" s="510">
        <f t="shared" si="47"/>
        <v>15</v>
      </c>
      <c r="Z216" s="511">
        <f t="shared" si="27"/>
        <v>189</v>
      </c>
    </row>
    <row r="217" spans="1:26" ht="38.25" hidden="1" outlineLevel="1">
      <c r="A217" s="747"/>
      <c r="B217" s="747"/>
      <c r="C217" s="508" t="s">
        <v>275</v>
      </c>
      <c r="D217" s="509">
        <v>0</v>
      </c>
      <c r="E217" s="510">
        <v>0</v>
      </c>
      <c r="F217" s="509">
        <v>0</v>
      </c>
      <c r="G217" s="509">
        <v>0</v>
      </c>
      <c r="H217" s="510">
        <v>152</v>
      </c>
      <c r="I217" s="509">
        <v>0</v>
      </c>
      <c r="J217" s="510">
        <v>0</v>
      </c>
      <c r="K217" s="509">
        <v>0</v>
      </c>
      <c r="L217" s="509">
        <v>0</v>
      </c>
      <c r="M217" s="509">
        <v>15</v>
      </c>
      <c r="N217" s="509">
        <v>0</v>
      </c>
      <c r="O217" s="510">
        <v>0</v>
      </c>
      <c r="P217" s="509">
        <v>0</v>
      </c>
      <c r="Q217" s="509">
        <v>0</v>
      </c>
      <c r="R217" s="510">
        <v>4</v>
      </c>
      <c r="S217" s="509">
        <v>0</v>
      </c>
      <c r="T217" s="510">
        <v>0</v>
      </c>
      <c r="U217" s="509">
        <v>0</v>
      </c>
      <c r="V217" s="509">
        <v>0</v>
      </c>
      <c r="W217" s="509">
        <v>0</v>
      </c>
      <c r="X217" s="510">
        <f t="shared" si="46"/>
        <v>156</v>
      </c>
      <c r="Y217" s="510">
        <f t="shared" si="47"/>
        <v>15</v>
      </c>
      <c r="Z217" s="511">
        <f t="shared" si="27"/>
        <v>171</v>
      </c>
    </row>
    <row r="218" spans="1:26" ht="51" hidden="1" outlineLevel="1">
      <c r="A218" s="747"/>
      <c r="B218" s="747"/>
      <c r="C218" s="508" t="s">
        <v>276</v>
      </c>
      <c r="D218" s="509">
        <v>9</v>
      </c>
      <c r="E218" s="510">
        <v>4</v>
      </c>
      <c r="F218" s="510">
        <v>3</v>
      </c>
      <c r="G218" s="510">
        <v>0</v>
      </c>
      <c r="H218" s="510">
        <v>50</v>
      </c>
      <c r="I218" s="510">
        <v>3</v>
      </c>
      <c r="J218" s="510">
        <v>2</v>
      </c>
      <c r="K218" s="510">
        <v>3</v>
      </c>
      <c r="L218" s="510">
        <v>0</v>
      </c>
      <c r="M218" s="510">
        <v>0</v>
      </c>
      <c r="N218" s="509">
        <v>0</v>
      </c>
      <c r="O218" s="510">
        <v>0</v>
      </c>
      <c r="P218" s="510">
        <v>0</v>
      </c>
      <c r="Q218" s="510">
        <v>0</v>
      </c>
      <c r="R218" s="510">
        <v>2</v>
      </c>
      <c r="S218" s="510">
        <v>0</v>
      </c>
      <c r="T218" s="510">
        <v>0</v>
      </c>
      <c r="U218" s="510">
        <v>0</v>
      </c>
      <c r="V218" s="510">
        <v>0</v>
      </c>
      <c r="W218" s="510">
        <v>0</v>
      </c>
      <c r="X218" s="510">
        <f t="shared" si="46"/>
        <v>68</v>
      </c>
      <c r="Y218" s="510">
        <f t="shared" si="47"/>
        <v>8</v>
      </c>
      <c r="Z218" s="511">
        <f t="shared" si="27"/>
        <v>76</v>
      </c>
    </row>
    <row r="219" spans="1:26" hidden="1" outlineLevel="1">
      <c r="A219" s="747"/>
      <c r="B219" s="747" t="s">
        <v>277</v>
      </c>
      <c r="C219" s="508" t="s">
        <v>278</v>
      </c>
      <c r="D219" s="510">
        <v>7</v>
      </c>
      <c r="E219" s="510">
        <v>20</v>
      </c>
      <c r="F219" s="510">
        <v>99</v>
      </c>
      <c r="G219" s="510">
        <v>36</v>
      </c>
      <c r="H219" s="510">
        <v>4619</v>
      </c>
      <c r="I219" s="509">
        <v>0</v>
      </c>
      <c r="J219" s="509">
        <v>0</v>
      </c>
      <c r="K219" s="509">
        <v>0</v>
      </c>
      <c r="L219" s="509">
        <v>0</v>
      </c>
      <c r="M219" s="510">
        <v>10</v>
      </c>
      <c r="N219" s="510">
        <v>0</v>
      </c>
      <c r="O219" s="510">
        <v>0</v>
      </c>
      <c r="P219" s="510">
        <v>0</v>
      </c>
      <c r="Q219" s="510">
        <v>0</v>
      </c>
      <c r="R219" s="510">
        <v>591</v>
      </c>
      <c r="S219" s="509">
        <v>0</v>
      </c>
      <c r="T219" s="509">
        <v>0</v>
      </c>
      <c r="U219" s="509">
        <v>0</v>
      </c>
      <c r="V219" s="509">
        <v>0</v>
      </c>
      <c r="W219" s="510">
        <v>0</v>
      </c>
      <c r="X219" s="510">
        <f t="shared" si="46"/>
        <v>5372</v>
      </c>
      <c r="Y219" s="510">
        <f t="shared" si="47"/>
        <v>10</v>
      </c>
      <c r="Z219" s="511">
        <f t="shared" si="27"/>
        <v>5382</v>
      </c>
    </row>
    <row r="220" spans="1:26" hidden="1" outlineLevel="1">
      <c r="A220" s="747"/>
      <c r="B220" s="747"/>
      <c r="C220" s="508" t="s">
        <v>279</v>
      </c>
      <c r="D220" s="510">
        <v>1</v>
      </c>
      <c r="E220" s="510">
        <v>4</v>
      </c>
      <c r="F220" s="509">
        <v>15</v>
      </c>
      <c r="G220" s="510">
        <v>0</v>
      </c>
      <c r="H220" s="510">
        <v>667</v>
      </c>
      <c r="I220" s="509">
        <v>0</v>
      </c>
      <c r="J220" s="509">
        <v>0</v>
      </c>
      <c r="K220" s="509">
        <v>0</v>
      </c>
      <c r="L220" s="509">
        <v>0</v>
      </c>
      <c r="M220" s="509">
        <v>0</v>
      </c>
      <c r="N220" s="510">
        <v>0</v>
      </c>
      <c r="O220" s="510">
        <v>0</v>
      </c>
      <c r="P220" s="509">
        <v>0</v>
      </c>
      <c r="Q220" s="510">
        <v>0</v>
      </c>
      <c r="R220" s="510">
        <v>49</v>
      </c>
      <c r="S220" s="509">
        <v>0</v>
      </c>
      <c r="T220" s="509">
        <v>0</v>
      </c>
      <c r="U220" s="509">
        <v>0</v>
      </c>
      <c r="V220" s="509">
        <v>0</v>
      </c>
      <c r="W220" s="509">
        <v>0</v>
      </c>
      <c r="X220" s="510">
        <f t="shared" si="46"/>
        <v>736</v>
      </c>
      <c r="Y220" s="510">
        <f t="shared" si="47"/>
        <v>0</v>
      </c>
      <c r="Z220" s="511">
        <f t="shared" si="27"/>
        <v>736</v>
      </c>
    </row>
    <row r="221" spans="1:26" ht="63.75" hidden="1" outlineLevel="1">
      <c r="A221" s="747"/>
      <c r="B221" s="747"/>
      <c r="C221" s="508" t="s">
        <v>280</v>
      </c>
      <c r="D221" s="509">
        <v>0</v>
      </c>
      <c r="E221" s="509">
        <v>0</v>
      </c>
      <c r="F221" s="510">
        <v>0</v>
      </c>
      <c r="G221" s="509">
        <v>0</v>
      </c>
      <c r="H221" s="510">
        <v>0</v>
      </c>
      <c r="I221" s="509">
        <v>0</v>
      </c>
      <c r="J221" s="509">
        <v>0</v>
      </c>
      <c r="K221" s="509">
        <v>0</v>
      </c>
      <c r="L221" s="509">
        <v>0</v>
      </c>
      <c r="M221" s="509">
        <v>0</v>
      </c>
      <c r="N221" s="509">
        <v>0</v>
      </c>
      <c r="O221" s="509">
        <v>0</v>
      </c>
      <c r="P221" s="510">
        <v>0</v>
      </c>
      <c r="Q221" s="509">
        <v>0</v>
      </c>
      <c r="R221" s="510">
        <v>0</v>
      </c>
      <c r="S221" s="509">
        <v>0</v>
      </c>
      <c r="T221" s="509">
        <v>0</v>
      </c>
      <c r="U221" s="509">
        <v>0</v>
      </c>
      <c r="V221" s="509">
        <v>0</v>
      </c>
      <c r="W221" s="509">
        <v>0</v>
      </c>
      <c r="X221" s="510">
        <f t="shared" si="46"/>
        <v>0</v>
      </c>
      <c r="Y221" s="510">
        <f t="shared" si="47"/>
        <v>0</v>
      </c>
      <c r="Z221" s="511">
        <f t="shared" ref="Z221:Z289" si="48">+Y221+X221</f>
        <v>0</v>
      </c>
    </row>
    <row r="222" spans="1:26" ht="25.5" hidden="1" outlineLevel="1">
      <c r="A222" s="747"/>
      <c r="B222" s="747" t="s">
        <v>281</v>
      </c>
      <c r="C222" s="508" t="s">
        <v>282</v>
      </c>
      <c r="D222" s="510">
        <v>23</v>
      </c>
      <c r="E222" s="510">
        <v>82</v>
      </c>
      <c r="F222" s="510">
        <v>201</v>
      </c>
      <c r="G222" s="510">
        <v>64</v>
      </c>
      <c r="H222" s="510">
        <v>14243</v>
      </c>
      <c r="I222" s="510">
        <v>0</v>
      </c>
      <c r="J222" s="509">
        <v>0</v>
      </c>
      <c r="K222" s="509">
        <v>0</v>
      </c>
      <c r="L222" s="510">
        <v>0</v>
      </c>
      <c r="M222" s="510">
        <v>99</v>
      </c>
      <c r="N222" s="510">
        <v>0</v>
      </c>
      <c r="O222" s="510">
        <v>0</v>
      </c>
      <c r="P222" s="510">
        <v>0</v>
      </c>
      <c r="Q222" s="510">
        <v>0</v>
      </c>
      <c r="R222" s="510">
        <v>1013</v>
      </c>
      <c r="S222" s="510">
        <v>0</v>
      </c>
      <c r="T222" s="509">
        <v>0</v>
      </c>
      <c r="U222" s="509">
        <v>0</v>
      </c>
      <c r="V222" s="510">
        <v>0</v>
      </c>
      <c r="W222" s="510">
        <v>0</v>
      </c>
      <c r="X222" s="510">
        <f t="shared" si="46"/>
        <v>15626</v>
      </c>
      <c r="Y222" s="510">
        <f t="shared" si="47"/>
        <v>99</v>
      </c>
      <c r="Z222" s="511">
        <f t="shared" si="48"/>
        <v>15725</v>
      </c>
    </row>
    <row r="223" spans="1:26" ht="25.5" hidden="1" outlineLevel="1">
      <c r="A223" s="747"/>
      <c r="B223" s="747"/>
      <c r="C223" s="508" t="s">
        <v>283</v>
      </c>
      <c r="D223" s="509">
        <v>2</v>
      </c>
      <c r="E223" s="510">
        <v>0</v>
      </c>
      <c r="F223" s="510">
        <v>6</v>
      </c>
      <c r="G223" s="510">
        <v>0</v>
      </c>
      <c r="H223" s="510">
        <v>656</v>
      </c>
      <c r="I223" s="509">
        <v>0</v>
      </c>
      <c r="J223" s="509">
        <v>0</v>
      </c>
      <c r="K223" s="509">
        <v>0</v>
      </c>
      <c r="L223" s="509">
        <v>0</v>
      </c>
      <c r="M223" s="509">
        <v>0</v>
      </c>
      <c r="N223" s="509">
        <v>0</v>
      </c>
      <c r="O223" s="510">
        <v>0</v>
      </c>
      <c r="P223" s="510">
        <v>0</v>
      </c>
      <c r="Q223" s="510">
        <v>0</v>
      </c>
      <c r="R223" s="510">
        <v>54</v>
      </c>
      <c r="S223" s="509">
        <v>0</v>
      </c>
      <c r="T223" s="509">
        <v>0</v>
      </c>
      <c r="U223" s="509">
        <v>0</v>
      </c>
      <c r="V223" s="509">
        <v>0</v>
      </c>
      <c r="W223" s="509">
        <v>0</v>
      </c>
      <c r="X223" s="510">
        <f t="shared" si="46"/>
        <v>718</v>
      </c>
      <c r="Y223" s="510">
        <f t="shared" si="47"/>
        <v>0</v>
      </c>
      <c r="Z223" s="511">
        <f t="shared" si="48"/>
        <v>718</v>
      </c>
    </row>
    <row r="224" spans="1:26" ht="25.5" hidden="1" outlineLevel="1">
      <c r="A224" s="747"/>
      <c r="B224" s="747"/>
      <c r="C224" s="508" t="s">
        <v>284</v>
      </c>
      <c r="D224" s="510">
        <v>10</v>
      </c>
      <c r="E224" s="510">
        <v>28</v>
      </c>
      <c r="F224" s="510">
        <v>81</v>
      </c>
      <c r="G224" s="510">
        <v>28</v>
      </c>
      <c r="H224" s="510">
        <v>6002</v>
      </c>
      <c r="I224" s="509">
        <v>0</v>
      </c>
      <c r="J224" s="509">
        <v>0</v>
      </c>
      <c r="K224" s="509">
        <v>0</v>
      </c>
      <c r="L224" s="509">
        <v>0</v>
      </c>
      <c r="M224" s="510">
        <v>0</v>
      </c>
      <c r="N224" s="510">
        <v>0</v>
      </c>
      <c r="O224" s="510">
        <v>0</v>
      </c>
      <c r="P224" s="510">
        <v>0</v>
      </c>
      <c r="Q224" s="510">
        <v>0</v>
      </c>
      <c r="R224" s="510">
        <v>221</v>
      </c>
      <c r="S224" s="509">
        <v>0</v>
      </c>
      <c r="T224" s="509">
        <v>0</v>
      </c>
      <c r="U224" s="509">
        <v>0</v>
      </c>
      <c r="V224" s="509">
        <v>0</v>
      </c>
      <c r="W224" s="510">
        <v>0</v>
      </c>
      <c r="X224" s="510">
        <f t="shared" si="46"/>
        <v>6370</v>
      </c>
      <c r="Y224" s="510">
        <f t="shared" si="47"/>
        <v>0</v>
      </c>
      <c r="Z224" s="511">
        <f t="shared" si="48"/>
        <v>6370</v>
      </c>
    </row>
    <row r="225" spans="1:26" hidden="1" outlineLevel="1">
      <c r="A225" s="747"/>
      <c r="B225" s="747"/>
      <c r="C225" s="508" t="s">
        <v>285</v>
      </c>
      <c r="D225" s="509">
        <v>1</v>
      </c>
      <c r="E225" s="509">
        <v>0</v>
      </c>
      <c r="F225" s="509">
        <v>6</v>
      </c>
      <c r="G225" s="509">
        <v>4</v>
      </c>
      <c r="H225" s="510">
        <v>280</v>
      </c>
      <c r="I225" s="509">
        <v>0</v>
      </c>
      <c r="J225" s="509">
        <v>0</v>
      </c>
      <c r="K225" s="509">
        <v>0</v>
      </c>
      <c r="L225" s="509">
        <v>0</v>
      </c>
      <c r="M225" s="509">
        <v>0</v>
      </c>
      <c r="N225" s="509">
        <v>0</v>
      </c>
      <c r="O225" s="509">
        <v>0</v>
      </c>
      <c r="P225" s="509">
        <v>0</v>
      </c>
      <c r="Q225" s="509">
        <v>0</v>
      </c>
      <c r="R225" s="510">
        <v>2</v>
      </c>
      <c r="S225" s="509">
        <v>0</v>
      </c>
      <c r="T225" s="509">
        <v>0</v>
      </c>
      <c r="U225" s="509">
        <v>0</v>
      </c>
      <c r="V225" s="509">
        <v>0</v>
      </c>
      <c r="W225" s="509">
        <v>0</v>
      </c>
      <c r="X225" s="510">
        <f t="shared" si="46"/>
        <v>293</v>
      </c>
      <c r="Y225" s="510">
        <f t="shared" si="47"/>
        <v>0</v>
      </c>
      <c r="Z225" s="511">
        <f t="shared" si="48"/>
        <v>293</v>
      </c>
    </row>
    <row r="226" spans="1:26" ht="38.25" hidden="1" outlineLevel="1">
      <c r="A226" s="747"/>
      <c r="B226" s="747"/>
      <c r="C226" s="508" t="s">
        <v>286</v>
      </c>
      <c r="D226" s="510">
        <v>5</v>
      </c>
      <c r="E226" s="510">
        <v>16</v>
      </c>
      <c r="F226" s="510">
        <v>15</v>
      </c>
      <c r="G226" s="509">
        <v>12</v>
      </c>
      <c r="H226" s="510">
        <v>555</v>
      </c>
      <c r="I226" s="509">
        <v>0</v>
      </c>
      <c r="J226" s="509">
        <v>0</v>
      </c>
      <c r="K226" s="509">
        <v>3</v>
      </c>
      <c r="L226" s="509">
        <v>0</v>
      </c>
      <c r="M226" s="509">
        <v>50</v>
      </c>
      <c r="N226" s="510">
        <v>0</v>
      </c>
      <c r="O226" s="510">
        <v>0</v>
      </c>
      <c r="P226" s="510">
        <v>0</v>
      </c>
      <c r="Q226" s="509">
        <v>0</v>
      </c>
      <c r="R226" s="510">
        <v>14</v>
      </c>
      <c r="S226" s="509">
        <v>0</v>
      </c>
      <c r="T226" s="509">
        <v>0</v>
      </c>
      <c r="U226" s="509">
        <v>0</v>
      </c>
      <c r="V226" s="509">
        <v>0</v>
      </c>
      <c r="W226" s="509">
        <v>0</v>
      </c>
      <c r="X226" s="510">
        <f t="shared" si="46"/>
        <v>617</v>
      </c>
      <c r="Y226" s="510">
        <f t="shared" si="47"/>
        <v>53</v>
      </c>
      <c r="Z226" s="511">
        <f t="shared" si="48"/>
        <v>670</v>
      </c>
    </row>
    <row r="227" spans="1:26" ht="51" hidden="1" outlineLevel="1">
      <c r="A227" s="747"/>
      <c r="B227" s="747"/>
      <c r="C227" s="508" t="s">
        <v>287</v>
      </c>
      <c r="D227" s="509">
        <v>0</v>
      </c>
      <c r="E227" s="510">
        <v>4</v>
      </c>
      <c r="F227" s="510">
        <v>15</v>
      </c>
      <c r="G227" s="510">
        <v>0</v>
      </c>
      <c r="H227" s="510">
        <v>1567</v>
      </c>
      <c r="I227" s="509">
        <v>0</v>
      </c>
      <c r="J227" s="509">
        <v>0</v>
      </c>
      <c r="K227" s="509">
        <v>3</v>
      </c>
      <c r="L227" s="509">
        <v>0</v>
      </c>
      <c r="M227" s="509">
        <v>0</v>
      </c>
      <c r="N227" s="509">
        <v>0</v>
      </c>
      <c r="O227" s="510">
        <v>0</v>
      </c>
      <c r="P227" s="510">
        <v>0</v>
      </c>
      <c r="Q227" s="510">
        <v>0</v>
      </c>
      <c r="R227" s="510">
        <v>121</v>
      </c>
      <c r="S227" s="509">
        <v>0</v>
      </c>
      <c r="T227" s="509">
        <v>0</v>
      </c>
      <c r="U227" s="509">
        <v>0</v>
      </c>
      <c r="V227" s="509">
        <v>0</v>
      </c>
      <c r="W227" s="509">
        <v>0</v>
      </c>
      <c r="X227" s="510">
        <f t="shared" si="46"/>
        <v>1707</v>
      </c>
      <c r="Y227" s="510">
        <f t="shared" si="47"/>
        <v>3</v>
      </c>
      <c r="Z227" s="511">
        <f t="shared" si="48"/>
        <v>1710</v>
      </c>
    </row>
    <row r="228" spans="1:26" ht="114.75" hidden="1" outlineLevel="1">
      <c r="A228" s="747"/>
      <c r="B228" s="508" t="s">
        <v>288</v>
      </c>
      <c r="C228" s="508" t="s">
        <v>289</v>
      </c>
      <c r="D228" s="510">
        <v>32</v>
      </c>
      <c r="E228" s="510">
        <v>194</v>
      </c>
      <c r="F228" s="510">
        <v>639</v>
      </c>
      <c r="G228" s="510">
        <v>136</v>
      </c>
      <c r="H228" s="510">
        <v>25002</v>
      </c>
      <c r="I228" s="510">
        <v>10</v>
      </c>
      <c r="J228" s="510">
        <v>26</v>
      </c>
      <c r="K228" s="510">
        <v>114</v>
      </c>
      <c r="L228" s="510">
        <v>12</v>
      </c>
      <c r="M228" s="510">
        <v>3183</v>
      </c>
      <c r="N228" s="510">
        <v>0</v>
      </c>
      <c r="O228" s="510">
        <v>0</v>
      </c>
      <c r="P228" s="510">
        <v>0</v>
      </c>
      <c r="Q228" s="510">
        <v>0</v>
      </c>
      <c r="R228" s="510">
        <v>1045</v>
      </c>
      <c r="S228" s="510">
        <v>0</v>
      </c>
      <c r="T228" s="510">
        <v>0</v>
      </c>
      <c r="U228" s="510">
        <v>0</v>
      </c>
      <c r="V228" s="510">
        <v>0</v>
      </c>
      <c r="W228" s="510">
        <v>35</v>
      </c>
      <c r="X228" s="510">
        <f t="shared" si="46"/>
        <v>27048</v>
      </c>
      <c r="Y228" s="510">
        <f t="shared" si="47"/>
        <v>3380</v>
      </c>
      <c r="Z228" s="511">
        <f t="shared" si="48"/>
        <v>30428</v>
      </c>
    </row>
    <row r="229" spans="1:26" ht="25.5" hidden="1" outlineLevel="1">
      <c r="A229" s="747"/>
      <c r="B229" s="747" t="s">
        <v>290</v>
      </c>
      <c r="C229" s="508" t="s">
        <v>291</v>
      </c>
      <c r="D229" s="510">
        <v>2</v>
      </c>
      <c r="E229" s="510">
        <v>16</v>
      </c>
      <c r="F229" s="509">
        <v>24</v>
      </c>
      <c r="G229" s="509">
        <v>8</v>
      </c>
      <c r="H229" s="510">
        <v>467</v>
      </c>
      <c r="I229" s="509">
        <v>0</v>
      </c>
      <c r="J229" s="509">
        <v>2</v>
      </c>
      <c r="K229" s="509">
        <v>0</v>
      </c>
      <c r="L229" s="509">
        <v>0</v>
      </c>
      <c r="M229" s="510">
        <v>67</v>
      </c>
      <c r="N229" s="510">
        <v>0</v>
      </c>
      <c r="O229" s="510">
        <v>0</v>
      </c>
      <c r="P229" s="509">
        <v>0</v>
      </c>
      <c r="Q229" s="509">
        <v>0</v>
      </c>
      <c r="R229" s="510">
        <v>2</v>
      </c>
      <c r="S229" s="509">
        <v>0</v>
      </c>
      <c r="T229" s="509">
        <v>0</v>
      </c>
      <c r="U229" s="509">
        <v>0</v>
      </c>
      <c r="V229" s="509">
        <v>0</v>
      </c>
      <c r="W229" s="510">
        <v>0</v>
      </c>
      <c r="X229" s="510">
        <f t="shared" si="46"/>
        <v>519</v>
      </c>
      <c r="Y229" s="510">
        <f t="shared" si="47"/>
        <v>69</v>
      </c>
      <c r="Z229" s="511">
        <f t="shared" si="48"/>
        <v>588</v>
      </c>
    </row>
    <row r="230" spans="1:26" ht="63.75" hidden="1" outlineLevel="1">
      <c r="A230" s="747"/>
      <c r="B230" s="747"/>
      <c r="C230" s="508" t="s">
        <v>292</v>
      </c>
      <c r="D230" s="509">
        <v>6</v>
      </c>
      <c r="E230" s="510">
        <v>16</v>
      </c>
      <c r="F230" s="510">
        <v>36</v>
      </c>
      <c r="G230" s="510">
        <v>8</v>
      </c>
      <c r="H230" s="510">
        <v>1546</v>
      </c>
      <c r="I230" s="509">
        <v>0</v>
      </c>
      <c r="J230" s="510">
        <v>0</v>
      </c>
      <c r="K230" s="510">
        <v>3</v>
      </c>
      <c r="L230" s="510">
        <v>0</v>
      </c>
      <c r="M230" s="510">
        <v>137</v>
      </c>
      <c r="N230" s="509">
        <v>0</v>
      </c>
      <c r="O230" s="510">
        <v>0</v>
      </c>
      <c r="P230" s="510">
        <v>0</v>
      </c>
      <c r="Q230" s="510">
        <v>0</v>
      </c>
      <c r="R230" s="510">
        <v>40</v>
      </c>
      <c r="S230" s="509">
        <v>0</v>
      </c>
      <c r="T230" s="510">
        <v>0</v>
      </c>
      <c r="U230" s="510">
        <v>0</v>
      </c>
      <c r="V230" s="510">
        <v>0</v>
      </c>
      <c r="W230" s="510">
        <v>1</v>
      </c>
      <c r="X230" s="510">
        <f t="shared" si="46"/>
        <v>1652</v>
      </c>
      <c r="Y230" s="510">
        <f t="shared" si="47"/>
        <v>141</v>
      </c>
      <c r="Z230" s="511">
        <f t="shared" si="48"/>
        <v>1793</v>
      </c>
    </row>
    <row r="231" spans="1:26" ht="12.95" customHeight="1" collapsed="1">
      <c r="A231" s="743" t="s">
        <v>293</v>
      </c>
      <c r="B231" s="743"/>
      <c r="C231" s="743"/>
      <c r="D231" s="506">
        <f t="shared" ref="D231:Z231" si="49">SUM(D232:D247)</f>
        <v>451</v>
      </c>
      <c r="E231" s="506">
        <f t="shared" si="49"/>
        <v>1373</v>
      </c>
      <c r="F231" s="506">
        <f t="shared" si="49"/>
        <v>2750</v>
      </c>
      <c r="G231" s="506">
        <f t="shared" si="49"/>
        <v>1051</v>
      </c>
      <c r="H231" s="506">
        <f t="shared" si="49"/>
        <v>129358</v>
      </c>
      <c r="I231" s="506">
        <f t="shared" si="49"/>
        <v>6</v>
      </c>
      <c r="J231" s="506">
        <f t="shared" si="49"/>
        <v>30</v>
      </c>
      <c r="K231" s="506">
        <f t="shared" si="49"/>
        <v>27</v>
      </c>
      <c r="L231" s="506">
        <f t="shared" si="49"/>
        <v>28</v>
      </c>
      <c r="M231" s="506">
        <f t="shared" si="49"/>
        <v>1130</v>
      </c>
      <c r="N231" s="506">
        <f t="shared" si="49"/>
        <v>0</v>
      </c>
      <c r="O231" s="506">
        <f t="shared" si="49"/>
        <v>5</v>
      </c>
      <c r="P231" s="506">
        <f t="shared" si="49"/>
        <v>1</v>
      </c>
      <c r="Q231" s="506">
        <f t="shared" si="49"/>
        <v>13</v>
      </c>
      <c r="R231" s="506">
        <f t="shared" si="49"/>
        <v>3561</v>
      </c>
      <c r="S231" s="506">
        <f t="shared" si="49"/>
        <v>0</v>
      </c>
      <c r="T231" s="506">
        <f t="shared" si="49"/>
        <v>0</v>
      </c>
      <c r="U231" s="506">
        <f t="shared" si="49"/>
        <v>0</v>
      </c>
      <c r="V231" s="506">
        <f t="shared" si="49"/>
        <v>0</v>
      </c>
      <c r="W231" s="506">
        <f t="shared" si="49"/>
        <v>20</v>
      </c>
      <c r="X231" s="506">
        <f t="shared" si="49"/>
        <v>138563</v>
      </c>
      <c r="Y231" s="506">
        <f t="shared" si="49"/>
        <v>1241</v>
      </c>
      <c r="Z231" s="507">
        <f t="shared" si="49"/>
        <v>139804</v>
      </c>
    </row>
    <row r="232" spans="1:26" ht="89.25" hidden="1" outlineLevel="1">
      <c r="A232" s="747" t="s">
        <v>293</v>
      </c>
      <c r="B232" s="508" t="s">
        <v>294</v>
      </c>
      <c r="C232" s="508" t="s">
        <v>295</v>
      </c>
      <c r="D232" s="510">
        <v>100</v>
      </c>
      <c r="E232" s="510">
        <v>443</v>
      </c>
      <c r="F232" s="510">
        <v>875</v>
      </c>
      <c r="G232" s="510">
        <v>336</v>
      </c>
      <c r="H232" s="510">
        <v>45685</v>
      </c>
      <c r="I232" s="509">
        <v>2</v>
      </c>
      <c r="J232" s="509">
        <v>8</v>
      </c>
      <c r="K232" s="509">
        <v>3</v>
      </c>
      <c r="L232" s="510">
        <v>12</v>
      </c>
      <c r="M232" s="509">
        <v>64</v>
      </c>
      <c r="N232" s="510">
        <v>0</v>
      </c>
      <c r="O232" s="510">
        <v>3</v>
      </c>
      <c r="P232" s="510">
        <v>1</v>
      </c>
      <c r="Q232" s="510">
        <v>0</v>
      </c>
      <c r="R232" s="510">
        <v>1590</v>
      </c>
      <c r="S232" s="509">
        <v>0</v>
      </c>
      <c r="T232" s="509">
        <v>0</v>
      </c>
      <c r="U232" s="509">
        <v>0</v>
      </c>
      <c r="V232" s="510">
        <v>0</v>
      </c>
      <c r="W232" s="509">
        <v>0</v>
      </c>
      <c r="X232" s="510">
        <f t="shared" ref="X232:X247" si="50">D232+E232+F232+G232+H232+N232+O232+P232+Q232+R232</f>
        <v>49033</v>
      </c>
      <c r="Y232" s="510">
        <f t="shared" ref="Y232:Y247" si="51">I232+J232+K232+L232+M232+S232+T232+U232+V232+W232</f>
        <v>89</v>
      </c>
      <c r="Z232" s="511">
        <f t="shared" si="48"/>
        <v>49122</v>
      </c>
    </row>
    <row r="233" spans="1:26" ht="114.75" hidden="1" outlineLevel="1">
      <c r="A233" s="747"/>
      <c r="B233" s="508" t="s">
        <v>296</v>
      </c>
      <c r="C233" s="508" t="s">
        <v>297</v>
      </c>
      <c r="D233" s="510">
        <v>75</v>
      </c>
      <c r="E233" s="510">
        <v>204</v>
      </c>
      <c r="F233" s="510">
        <v>480</v>
      </c>
      <c r="G233" s="510">
        <v>162</v>
      </c>
      <c r="H233" s="510">
        <v>26998</v>
      </c>
      <c r="I233" s="509">
        <v>0</v>
      </c>
      <c r="J233" s="509">
        <v>2</v>
      </c>
      <c r="K233" s="510">
        <v>0</v>
      </c>
      <c r="L233" s="509">
        <v>0</v>
      </c>
      <c r="M233" s="510">
        <v>232</v>
      </c>
      <c r="N233" s="510">
        <v>0</v>
      </c>
      <c r="O233" s="510">
        <v>0</v>
      </c>
      <c r="P233" s="510">
        <v>0</v>
      </c>
      <c r="Q233" s="510">
        <v>6</v>
      </c>
      <c r="R233" s="510">
        <v>601</v>
      </c>
      <c r="S233" s="509">
        <v>0</v>
      </c>
      <c r="T233" s="509">
        <v>0</v>
      </c>
      <c r="U233" s="510">
        <v>0</v>
      </c>
      <c r="V233" s="509">
        <v>0</v>
      </c>
      <c r="W233" s="510">
        <v>1</v>
      </c>
      <c r="X233" s="510">
        <f t="shared" si="50"/>
        <v>28526</v>
      </c>
      <c r="Y233" s="510">
        <f t="shared" si="51"/>
        <v>235</v>
      </c>
      <c r="Z233" s="511">
        <f t="shared" si="48"/>
        <v>28761</v>
      </c>
    </row>
    <row r="234" spans="1:26" ht="25.5" hidden="1" outlineLevel="1">
      <c r="A234" s="747"/>
      <c r="B234" s="747" t="s">
        <v>298</v>
      </c>
      <c r="C234" s="508" t="s">
        <v>299</v>
      </c>
      <c r="D234" s="509">
        <v>1</v>
      </c>
      <c r="E234" s="510">
        <v>6</v>
      </c>
      <c r="F234" s="510">
        <v>3</v>
      </c>
      <c r="G234" s="510">
        <v>4</v>
      </c>
      <c r="H234" s="510">
        <v>406</v>
      </c>
      <c r="I234" s="509">
        <v>0</v>
      </c>
      <c r="J234" s="509">
        <v>0</v>
      </c>
      <c r="K234" s="509">
        <v>0</v>
      </c>
      <c r="L234" s="509">
        <v>0</v>
      </c>
      <c r="M234" s="509">
        <v>0</v>
      </c>
      <c r="N234" s="509">
        <v>0</v>
      </c>
      <c r="O234" s="510">
        <v>0</v>
      </c>
      <c r="P234" s="510">
        <v>0</v>
      </c>
      <c r="Q234" s="510">
        <v>0</v>
      </c>
      <c r="R234" s="510">
        <v>28</v>
      </c>
      <c r="S234" s="509">
        <v>0</v>
      </c>
      <c r="T234" s="509">
        <v>0</v>
      </c>
      <c r="U234" s="509">
        <v>0</v>
      </c>
      <c r="V234" s="509">
        <v>0</v>
      </c>
      <c r="W234" s="509">
        <v>0</v>
      </c>
      <c r="X234" s="510">
        <f t="shared" si="50"/>
        <v>448</v>
      </c>
      <c r="Y234" s="510">
        <f t="shared" si="51"/>
        <v>0</v>
      </c>
      <c r="Z234" s="511">
        <f t="shared" si="48"/>
        <v>448</v>
      </c>
    </row>
    <row r="235" spans="1:26" ht="25.5" hidden="1" outlineLevel="1">
      <c r="A235" s="747"/>
      <c r="B235" s="747"/>
      <c r="C235" s="508" t="s">
        <v>300</v>
      </c>
      <c r="D235" s="509">
        <v>0</v>
      </c>
      <c r="E235" s="509">
        <v>0</v>
      </c>
      <c r="F235" s="509">
        <v>3</v>
      </c>
      <c r="G235" s="509">
        <v>0</v>
      </c>
      <c r="H235" s="510">
        <v>234</v>
      </c>
      <c r="I235" s="509">
        <v>0</v>
      </c>
      <c r="J235" s="509">
        <v>0</v>
      </c>
      <c r="K235" s="509">
        <v>0</v>
      </c>
      <c r="L235" s="509">
        <v>0</v>
      </c>
      <c r="M235" s="509">
        <v>0</v>
      </c>
      <c r="N235" s="509">
        <v>0</v>
      </c>
      <c r="O235" s="509">
        <v>0</v>
      </c>
      <c r="P235" s="509">
        <v>0</v>
      </c>
      <c r="Q235" s="509">
        <v>0</v>
      </c>
      <c r="R235" s="510">
        <v>0</v>
      </c>
      <c r="S235" s="509">
        <v>0</v>
      </c>
      <c r="T235" s="509">
        <v>0</v>
      </c>
      <c r="U235" s="509">
        <v>0</v>
      </c>
      <c r="V235" s="509">
        <v>0</v>
      </c>
      <c r="W235" s="509">
        <v>0</v>
      </c>
      <c r="X235" s="510">
        <f t="shared" si="50"/>
        <v>237</v>
      </c>
      <c r="Y235" s="510">
        <f t="shared" si="51"/>
        <v>0</v>
      </c>
      <c r="Z235" s="511">
        <f t="shared" si="48"/>
        <v>237</v>
      </c>
    </row>
    <row r="236" spans="1:26" ht="38.25" hidden="1" outlineLevel="1">
      <c r="A236" s="747"/>
      <c r="B236" s="747"/>
      <c r="C236" s="508" t="s">
        <v>301</v>
      </c>
      <c r="D236" s="510">
        <v>6</v>
      </c>
      <c r="E236" s="510">
        <v>34</v>
      </c>
      <c r="F236" s="510">
        <v>51</v>
      </c>
      <c r="G236" s="510">
        <v>28</v>
      </c>
      <c r="H236" s="510">
        <v>3785</v>
      </c>
      <c r="I236" s="509">
        <v>1</v>
      </c>
      <c r="J236" s="510">
        <v>0</v>
      </c>
      <c r="K236" s="509">
        <v>3</v>
      </c>
      <c r="L236" s="509">
        <v>0</v>
      </c>
      <c r="M236" s="510">
        <v>54</v>
      </c>
      <c r="N236" s="510">
        <v>0</v>
      </c>
      <c r="O236" s="510">
        <v>0</v>
      </c>
      <c r="P236" s="510">
        <v>0</v>
      </c>
      <c r="Q236" s="510">
        <v>0</v>
      </c>
      <c r="R236" s="510">
        <v>89</v>
      </c>
      <c r="S236" s="509">
        <v>0</v>
      </c>
      <c r="T236" s="510">
        <v>0</v>
      </c>
      <c r="U236" s="509">
        <v>0</v>
      </c>
      <c r="V236" s="509">
        <v>0</v>
      </c>
      <c r="W236" s="510">
        <v>0</v>
      </c>
      <c r="X236" s="510">
        <f t="shared" si="50"/>
        <v>3993</v>
      </c>
      <c r="Y236" s="510">
        <f t="shared" si="51"/>
        <v>58</v>
      </c>
      <c r="Z236" s="511">
        <f t="shared" si="48"/>
        <v>4051</v>
      </c>
    </row>
    <row r="237" spans="1:26" ht="25.5" hidden="1" outlineLevel="1">
      <c r="A237" s="747"/>
      <c r="B237" s="747"/>
      <c r="C237" s="508" t="s">
        <v>302</v>
      </c>
      <c r="D237" s="510">
        <v>7</v>
      </c>
      <c r="E237" s="510">
        <v>18</v>
      </c>
      <c r="F237" s="510">
        <v>24</v>
      </c>
      <c r="G237" s="510">
        <v>28</v>
      </c>
      <c r="H237" s="510">
        <v>2194</v>
      </c>
      <c r="I237" s="509">
        <v>0</v>
      </c>
      <c r="J237" s="510">
        <v>4</v>
      </c>
      <c r="K237" s="509">
        <v>0</v>
      </c>
      <c r="L237" s="509">
        <v>0</v>
      </c>
      <c r="M237" s="510">
        <v>0</v>
      </c>
      <c r="N237" s="510">
        <v>0</v>
      </c>
      <c r="O237" s="510">
        <v>0</v>
      </c>
      <c r="P237" s="510">
        <v>0</v>
      </c>
      <c r="Q237" s="510">
        <v>0</v>
      </c>
      <c r="R237" s="510">
        <v>13</v>
      </c>
      <c r="S237" s="509">
        <v>0</v>
      </c>
      <c r="T237" s="510">
        <v>0</v>
      </c>
      <c r="U237" s="509">
        <v>0</v>
      </c>
      <c r="V237" s="509">
        <v>0</v>
      </c>
      <c r="W237" s="510">
        <v>0</v>
      </c>
      <c r="X237" s="510">
        <f t="shared" si="50"/>
        <v>2284</v>
      </c>
      <c r="Y237" s="510">
        <f t="shared" si="51"/>
        <v>4</v>
      </c>
      <c r="Z237" s="511">
        <f t="shared" si="48"/>
        <v>2288</v>
      </c>
    </row>
    <row r="238" spans="1:26" ht="25.5" hidden="1" outlineLevel="1">
      <c r="A238" s="747"/>
      <c r="B238" s="747" t="s">
        <v>303</v>
      </c>
      <c r="C238" s="508" t="s">
        <v>304</v>
      </c>
      <c r="D238" s="510">
        <v>1</v>
      </c>
      <c r="E238" s="510">
        <v>12</v>
      </c>
      <c r="F238" s="510">
        <v>18</v>
      </c>
      <c r="G238" s="509">
        <v>16</v>
      </c>
      <c r="H238" s="510">
        <v>1059</v>
      </c>
      <c r="I238" s="509">
        <v>0</v>
      </c>
      <c r="J238" s="509">
        <v>0</v>
      </c>
      <c r="K238" s="509">
        <v>0</v>
      </c>
      <c r="L238" s="509">
        <v>0</v>
      </c>
      <c r="M238" s="510">
        <v>0</v>
      </c>
      <c r="N238" s="510">
        <v>0</v>
      </c>
      <c r="O238" s="510">
        <v>0</v>
      </c>
      <c r="P238" s="510">
        <v>0</v>
      </c>
      <c r="Q238" s="509">
        <v>0</v>
      </c>
      <c r="R238" s="510">
        <v>0</v>
      </c>
      <c r="S238" s="509">
        <v>0</v>
      </c>
      <c r="T238" s="509">
        <v>0</v>
      </c>
      <c r="U238" s="509">
        <v>0</v>
      </c>
      <c r="V238" s="509">
        <v>0</v>
      </c>
      <c r="W238" s="510">
        <v>0</v>
      </c>
      <c r="X238" s="510">
        <f t="shared" si="50"/>
        <v>1106</v>
      </c>
      <c r="Y238" s="510">
        <f t="shared" si="51"/>
        <v>0</v>
      </c>
      <c r="Z238" s="511">
        <f t="shared" si="48"/>
        <v>1106</v>
      </c>
    </row>
    <row r="239" spans="1:26" ht="25.5" hidden="1" outlineLevel="1">
      <c r="A239" s="747"/>
      <c r="B239" s="747"/>
      <c r="C239" s="508" t="s">
        <v>305</v>
      </c>
      <c r="D239" s="510">
        <v>35</v>
      </c>
      <c r="E239" s="510">
        <v>125</v>
      </c>
      <c r="F239" s="510">
        <v>258</v>
      </c>
      <c r="G239" s="510">
        <v>100</v>
      </c>
      <c r="H239" s="510">
        <v>9647</v>
      </c>
      <c r="I239" s="510">
        <v>0</v>
      </c>
      <c r="J239" s="510">
        <v>8</v>
      </c>
      <c r="K239" s="509">
        <v>15</v>
      </c>
      <c r="L239" s="509">
        <v>16</v>
      </c>
      <c r="M239" s="510">
        <v>318</v>
      </c>
      <c r="N239" s="510">
        <v>0</v>
      </c>
      <c r="O239" s="510">
        <v>1</v>
      </c>
      <c r="P239" s="510">
        <v>0</v>
      </c>
      <c r="Q239" s="510">
        <v>0</v>
      </c>
      <c r="R239" s="510">
        <v>261</v>
      </c>
      <c r="S239" s="510">
        <v>0</v>
      </c>
      <c r="T239" s="510">
        <v>0</v>
      </c>
      <c r="U239" s="509">
        <v>0</v>
      </c>
      <c r="V239" s="509">
        <v>0</v>
      </c>
      <c r="W239" s="510">
        <v>3</v>
      </c>
      <c r="X239" s="510">
        <f t="shared" si="50"/>
        <v>10427</v>
      </c>
      <c r="Y239" s="510">
        <f t="shared" si="51"/>
        <v>360</v>
      </c>
      <c r="Z239" s="511">
        <f t="shared" si="48"/>
        <v>10787</v>
      </c>
    </row>
    <row r="240" spans="1:26" ht="25.5" hidden="1" outlineLevel="1">
      <c r="A240" s="747"/>
      <c r="B240" s="747"/>
      <c r="C240" s="508" t="s">
        <v>306</v>
      </c>
      <c r="D240" s="509">
        <v>2</v>
      </c>
      <c r="E240" s="510">
        <v>2</v>
      </c>
      <c r="F240" s="510">
        <v>9</v>
      </c>
      <c r="G240" s="510">
        <v>0</v>
      </c>
      <c r="H240" s="510">
        <v>191</v>
      </c>
      <c r="I240" s="509">
        <v>0</v>
      </c>
      <c r="J240" s="509">
        <v>0</v>
      </c>
      <c r="K240" s="509">
        <v>0</v>
      </c>
      <c r="L240" s="509">
        <v>0</v>
      </c>
      <c r="M240" s="509">
        <v>0</v>
      </c>
      <c r="N240" s="509">
        <v>0</v>
      </c>
      <c r="O240" s="510">
        <v>0</v>
      </c>
      <c r="P240" s="510">
        <v>0</v>
      </c>
      <c r="Q240" s="510">
        <v>0</v>
      </c>
      <c r="R240" s="510">
        <v>6</v>
      </c>
      <c r="S240" s="509">
        <v>0</v>
      </c>
      <c r="T240" s="509">
        <v>0</v>
      </c>
      <c r="U240" s="509">
        <v>0</v>
      </c>
      <c r="V240" s="509">
        <v>0</v>
      </c>
      <c r="W240" s="509">
        <v>0</v>
      </c>
      <c r="X240" s="510">
        <f t="shared" si="50"/>
        <v>210</v>
      </c>
      <c r="Y240" s="510">
        <f t="shared" si="51"/>
        <v>0</v>
      </c>
      <c r="Z240" s="511">
        <f t="shared" si="48"/>
        <v>210</v>
      </c>
    </row>
    <row r="241" spans="1:26" hidden="1" outlineLevel="1">
      <c r="A241" s="747"/>
      <c r="B241" s="747"/>
      <c r="C241" s="508" t="s">
        <v>307</v>
      </c>
      <c r="D241" s="510">
        <v>0</v>
      </c>
      <c r="E241" s="510">
        <v>12</v>
      </c>
      <c r="F241" s="510">
        <v>36</v>
      </c>
      <c r="G241" s="510">
        <v>17</v>
      </c>
      <c r="H241" s="510">
        <v>2857</v>
      </c>
      <c r="I241" s="509">
        <v>1</v>
      </c>
      <c r="J241" s="509">
        <v>0</v>
      </c>
      <c r="K241" s="509">
        <v>0</v>
      </c>
      <c r="L241" s="509">
        <v>0</v>
      </c>
      <c r="M241" s="509">
        <v>7</v>
      </c>
      <c r="N241" s="510">
        <v>0</v>
      </c>
      <c r="O241" s="510">
        <v>0</v>
      </c>
      <c r="P241" s="510">
        <v>0</v>
      </c>
      <c r="Q241" s="510">
        <v>3</v>
      </c>
      <c r="R241" s="510">
        <v>57</v>
      </c>
      <c r="S241" s="509">
        <v>0</v>
      </c>
      <c r="T241" s="509">
        <v>0</v>
      </c>
      <c r="U241" s="509">
        <v>0</v>
      </c>
      <c r="V241" s="509">
        <v>0</v>
      </c>
      <c r="W241" s="509">
        <v>0</v>
      </c>
      <c r="X241" s="510">
        <f t="shared" si="50"/>
        <v>2982</v>
      </c>
      <c r="Y241" s="510">
        <f t="shared" si="51"/>
        <v>8</v>
      </c>
      <c r="Z241" s="511">
        <f t="shared" si="48"/>
        <v>2990</v>
      </c>
    </row>
    <row r="242" spans="1:26" ht="25.5" hidden="1" outlineLevel="1">
      <c r="A242" s="747"/>
      <c r="B242" s="747"/>
      <c r="C242" s="508" t="s">
        <v>308</v>
      </c>
      <c r="D242" s="510">
        <v>13</v>
      </c>
      <c r="E242" s="510">
        <v>30</v>
      </c>
      <c r="F242" s="510">
        <v>87</v>
      </c>
      <c r="G242" s="510">
        <v>52</v>
      </c>
      <c r="H242" s="510">
        <v>4014</v>
      </c>
      <c r="I242" s="509">
        <v>2</v>
      </c>
      <c r="J242" s="509">
        <v>0</v>
      </c>
      <c r="K242" s="509">
        <v>0</v>
      </c>
      <c r="L242" s="509">
        <v>0</v>
      </c>
      <c r="M242" s="510">
        <v>103</v>
      </c>
      <c r="N242" s="510">
        <v>0</v>
      </c>
      <c r="O242" s="510">
        <v>0</v>
      </c>
      <c r="P242" s="510">
        <v>0</v>
      </c>
      <c r="Q242" s="510">
        <v>0</v>
      </c>
      <c r="R242" s="510">
        <v>263</v>
      </c>
      <c r="S242" s="509">
        <v>0</v>
      </c>
      <c r="T242" s="509">
        <v>0</v>
      </c>
      <c r="U242" s="509">
        <v>0</v>
      </c>
      <c r="V242" s="509">
        <v>0</v>
      </c>
      <c r="W242" s="510">
        <v>4</v>
      </c>
      <c r="X242" s="510">
        <f t="shared" si="50"/>
        <v>4459</v>
      </c>
      <c r="Y242" s="510">
        <f t="shared" si="51"/>
        <v>109</v>
      </c>
      <c r="Z242" s="511">
        <f t="shared" si="48"/>
        <v>4568</v>
      </c>
    </row>
    <row r="243" spans="1:26" ht="25.5" hidden="1" outlineLevel="1">
      <c r="A243" s="747"/>
      <c r="B243" s="747"/>
      <c r="C243" s="508" t="s">
        <v>309</v>
      </c>
      <c r="D243" s="509">
        <v>0</v>
      </c>
      <c r="E243" s="510">
        <v>4</v>
      </c>
      <c r="F243" s="509">
        <v>6</v>
      </c>
      <c r="G243" s="510">
        <v>0</v>
      </c>
      <c r="H243" s="510">
        <v>83</v>
      </c>
      <c r="I243" s="509">
        <v>0</v>
      </c>
      <c r="J243" s="509">
        <v>0</v>
      </c>
      <c r="K243" s="509">
        <v>0</v>
      </c>
      <c r="L243" s="509">
        <v>0</v>
      </c>
      <c r="M243" s="509">
        <v>0</v>
      </c>
      <c r="N243" s="509">
        <v>0</v>
      </c>
      <c r="O243" s="510">
        <v>0</v>
      </c>
      <c r="P243" s="509">
        <v>0</v>
      </c>
      <c r="Q243" s="510">
        <v>0</v>
      </c>
      <c r="R243" s="510">
        <v>40</v>
      </c>
      <c r="S243" s="509">
        <v>0</v>
      </c>
      <c r="T243" s="509">
        <v>0</v>
      </c>
      <c r="U243" s="509">
        <v>0</v>
      </c>
      <c r="V243" s="509">
        <v>0</v>
      </c>
      <c r="W243" s="509">
        <v>0</v>
      </c>
      <c r="X243" s="510">
        <f t="shared" si="50"/>
        <v>133</v>
      </c>
      <c r="Y243" s="510">
        <f t="shared" si="51"/>
        <v>0</v>
      </c>
      <c r="Z243" s="511">
        <f t="shared" si="48"/>
        <v>133</v>
      </c>
    </row>
    <row r="244" spans="1:26" hidden="1" outlineLevel="1">
      <c r="A244" s="747"/>
      <c r="B244" s="747" t="s">
        <v>310</v>
      </c>
      <c r="C244" s="508" t="s">
        <v>311</v>
      </c>
      <c r="D244" s="510">
        <v>182</v>
      </c>
      <c r="E244" s="510">
        <v>350</v>
      </c>
      <c r="F244" s="510">
        <v>597</v>
      </c>
      <c r="G244" s="510">
        <v>216</v>
      </c>
      <c r="H244" s="510">
        <v>19704</v>
      </c>
      <c r="I244" s="510">
        <v>0</v>
      </c>
      <c r="J244" s="510">
        <v>0</v>
      </c>
      <c r="K244" s="510">
        <v>6</v>
      </c>
      <c r="L244" s="510">
        <v>0</v>
      </c>
      <c r="M244" s="510">
        <v>56</v>
      </c>
      <c r="N244" s="510">
        <v>0</v>
      </c>
      <c r="O244" s="510">
        <v>0</v>
      </c>
      <c r="P244" s="510">
        <v>0</v>
      </c>
      <c r="Q244" s="510">
        <v>0</v>
      </c>
      <c r="R244" s="510">
        <v>384</v>
      </c>
      <c r="S244" s="510">
        <v>0</v>
      </c>
      <c r="T244" s="510">
        <v>0</v>
      </c>
      <c r="U244" s="510">
        <v>0</v>
      </c>
      <c r="V244" s="510">
        <v>0</v>
      </c>
      <c r="W244" s="510">
        <v>0</v>
      </c>
      <c r="X244" s="510">
        <f t="shared" si="50"/>
        <v>21433</v>
      </c>
      <c r="Y244" s="510">
        <f t="shared" si="51"/>
        <v>62</v>
      </c>
      <c r="Z244" s="511">
        <f t="shared" si="48"/>
        <v>21495</v>
      </c>
    </row>
    <row r="245" spans="1:26" hidden="1" outlineLevel="1">
      <c r="A245" s="747"/>
      <c r="B245" s="747"/>
      <c r="C245" s="508" t="s">
        <v>312</v>
      </c>
      <c r="D245" s="510">
        <v>11</v>
      </c>
      <c r="E245" s="510">
        <v>32</v>
      </c>
      <c r="F245" s="510">
        <v>87</v>
      </c>
      <c r="G245" s="510">
        <v>24</v>
      </c>
      <c r="H245" s="510">
        <v>4437</v>
      </c>
      <c r="I245" s="509">
        <v>0</v>
      </c>
      <c r="J245" s="509">
        <v>0</v>
      </c>
      <c r="K245" s="509">
        <v>0</v>
      </c>
      <c r="L245" s="509">
        <v>0</v>
      </c>
      <c r="M245" s="510">
        <v>20</v>
      </c>
      <c r="N245" s="510">
        <v>0</v>
      </c>
      <c r="O245" s="510">
        <v>0</v>
      </c>
      <c r="P245" s="510">
        <v>0</v>
      </c>
      <c r="Q245" s="510">
        <v>0</v>
      </c>
      <c r="R245" s="510">
        <v>78</v>
      </c>
      <c r="S245" s="509">
        <v>0</v>
      </c>
      <c r="T245" s="509">
        <v>0</v>
      </c>
      <c r="U245" s="509">
        <v>0</v>
      </c>
      <c r="V245" s="509">
        <v>0</v>
      </c>
      <c r="W245" s="510">
        <v>12</v>
      </c>
      <c r="X245" s="510">
        <f t="shared" si="50"/>
        <v>4669</v>
      </c>
      <c r="Y245" s="510">
        <f t="shared" si="51"/>
        <v>32</v>
      </c>
      <c r="Z245" s="511">
        <f t="shared" si="48"/>
        <v>4701</v>
      </c>
    </row>
    <row r="246" spans="1:26" ht="25.5" hidden="1" outlineLevel="1">
      <c r="A246" s="747"/>
      <c r="B246" s="747"/>
      <c r="C246" s="508" t="s">
        <v>313</v>
      </c>
      <c r="D246" s="510">
        <v>9</v>
      </c>
      <c r="E246" s="510">
        <v>54</v>
      </c>
      <c r="F246" s="510">
        <v>123</v>
      </c>
      <c r="G246" s="510">
        <v>36</v>
      </c>
      <c r="H246" s="510">
        <v>4934</v>
      </c>
      <c r="I246" s="510">
        <v>0</v>
      </c>
      <c r="J246" s="510">
        <v>6</v>
      </c>
      <c r="K246" s="510">
        <v>0</v>
      </c>
      <c r="L246" s="510">
        <v>0</v>
      </c>
      <c r="M246" s="510">
        <v>254</v>
      </c>
      <c r="N246" s="510">
        <v>0</v>
      </c>
      <c r="O246" s="510">
        <v>0</v>
      </c>
      <c r="P246" s="510">
        <v>0</v>
      </c>
      <c r="Q246" s="510">
        <v>0</v>
      </c>
      <c r="R246" s="510">
        <v>62</v>
      </c>
      <c r="S246" s="510">
        <v>0</v>
      </c>
      <c r="T246" s="510">
        <v>0</v>
      </c>
      <c r="U246" s="510">
        <v>0</v>
      </c>
      <c r="V246" s="510">
        <v>0</v>
      </c>
      <c r="W246" s="510">
        <v>0</v>
      </c>
      <c r="X246" s="510">
        <f t="shared" si="50"/>
        <v>5218</v>
      </c>
      <c r="Y246" s="510">
        <f t="shared" si="51"/>
        <v>260</v>
      </c>
      <c r="Z246" s="511">
        <f t="shared" si="48"/>
        <v>5478</v>
      </c>
    </row>
    <row r="247" spans="1:26" ht="25.5" hidden="1" outlineLevel="1">
      <c r="A247" s="747"/>
      <c r="B247" s="747"/>
      <c r="C247" s="508" t="s">
        <v>314</v>
      </c>
      <c r="D247" s="510">
        <v>9</v>
      </c>
      <c r="E247" s="510">
        <v>47</v>
      </c>
      <c r="F247" s="510">
        <v>93</v>
      </c>
      <c r="G247" s="510">
        <v>32</v>
      </c>
      <c r="H247" s="510">
        <v>3130</v>
      </c>
      <c r="I247" s="509">
        <v>0</v>
      </c>
      <c r="J247" s="510">
        <v>2</v>
      </c>
      <c r="K247" s="510">
        <v>0</v>
      </c>
      <c r="L247" s="509">
        <v>0</v>
      </c>
      <c r="M247" s="509">
        <v>22</v>
      </c>
      <c r="N247" s="510">
        <v>0</v>
      </c>
      <c r="O247" s="510">
        <v>1</v>
      </c>
      <c r="P247" s="510">
        <v>0</v>
      </c>
      <c r="Q247" s="510">
        <v>4</v>
      </c>
      <c r="R247" s="510">
        <v>89</v>
      </c>
      <c r="S247" s="509">
        <v>0</v>
      </c>
      <c r="T247" s="510">
        <v>0</v>
      </c>
      <c r="U247" s="510">
        <v>0</v>
      </c>
      <c r="V247" s="509">
        <v>0</v>
      </c>
      <c r="W247" s="509">
        <v>0</v>
      </c>
      <c r="X247" s="510">
        <f t="shared" si="50"/>
        <v>3405</v>
      </c>
      <c r="Y247" s="510">
        <f t="shared" si="51"/>
        <v>24</v>
      </c>
      <c r="Z247" s="511">
        <f t="shared" si="48"/>
        <v>3429</v>
      </c>
    </row>
    <row r="248" spans="1:26" ht="26.25" customHeight="1" collapsed="1">
      <c r="A248" s="743" t="s">
        <v>315</v>
      </c>
      <c r="B248" s="743"/>
      <c r="C248" s="743"/>
      <c r="D248" s="506">
        <f t="shared" ref="D248:Z248" si="52">SUM(D249:D265)</f>
        <v>452</v>
      </c>
      <c r="E248" s="506">
        <f t="shared" si="52"/>
        <v>1591</v>
      </c>
      <c r="F248" s="506">
        <f t="shared" si="52"/>
        <v>3068</v>
      </c>
      <c r="G248" s="506">
        <f t="shared" si="52"/>
        <v>1292</v>
      </c>
      <c r="H248" s="506">
        <f t="shared" si="52"/>
        <v>170578</v>
      </c>
      <c r="I248" s="506">
        <f t="shared" si="52"/>
        <v>28</v>
      </c>
      <c r="J248" s="506">
        <f t="shared" si="52"/>
        <v>72</v>
      </c>
      <c r="K248" s="506">
        <f t="shared" si="52"/>
        <v>165</v>
      </c>
      <c r="L248" s="506">
        <f t="shared" si="52"/>
        <v>72</v>
      </c>
      <c r="M248" s="506">
        <f t="shared" si="52"/>
        <v>6848</v>
      </c>
      <c r="N248" s="506">
        <f t="shared" si="52"/>
        <v>0</v>
      </c>
      <c r="O248" s="506">
        <f t="shared" si="52"/>
        <v>3</v>
      </c>
      <c r="P248" s="506">
        <f t="shared" si="52"/>
        <v>4</v>
      </c>
      <c r="Q248" s="506">
        <f t="shared" si="52"/>
        <v>4</v>
      </c>
      <c r="R248" s="506">
        <f t="shared" si="52"/>
        <v>4682</v>
      </c>
      <c r="S248" s="506">
        <f t="shared" si="52"/>
        <v>0</v>
      </c>
      <c r="T248" s="506">
        <f t="shared" si="52"/>
        <v>0</v>
      </c>
      <c r="U248" s="506">
        <f t="shared" si="52"/>
        <v>0</v>
      </c>
      <c r="V248" s="506">
        <f t="shared" si="52"/>
        <v>0</v>
      </c>
      <c r="W248" s="506">
        <f t="shared" si="52"/>
        <v>355</v>
      </c>
      <c r="X248" s="506">
        <f t="shared" si="52"/>
        <v>181674</v>
      </c>
      <c r="Y248" s="506">
        <f t="shared" si="52"/>
        <v>7540</v>
      </c>
      <c r="Z248" s="507">
        <f t="shared" si="52"/>
        <v>189214</v>
      </c>
    </row>
    <row r="249" spans="1:26" ht="25.5" hidden="1" outlineLevel="1">
      <c r="A249" s="747" t="s">
        <v>315</v>
      </c>
      <c r="B249" s="747" t="s">
        <v>316</v>
      </c>
      <c r="C249" s="508" t="s">
        <v>317</v>
      </c>
      <c r="D249" s="510">
        <v>25</v>
      </c>
      <c r="E249" s="510">
        <v>127</v>
      </c>
      <c r="F249" s="510">
        <v>252</v>
      </c>
      <c r="G249" s="510">
        <v>80</v>
      </c>
      <c r="H249" s="510">
        <v>15056</v>
      </c>
      <c r="I249" s="510">
        <v>3</v>
      </c>
      <c r="J249" s="510">
        <v>12</v>
      </c>
      <c r="K249" s="510">
        <v>15</v>
      </c>
      <c r="L249" s="510">
        <v>4</v>
      </c>
      <c r="M249" s="510">
        <v>333</v>
      </c>
      <c r="N249" s="510">
        <v>0</v>
      </c>
      <c r="O249" s="510">
        <v>1</v>
      </c>
      <c r="P249" s="510">
        <v>0</v>
      </c>
      <c r="Q249" s="510">
        <v>0</v>
      </c>
      <c r="R249" s="510">
        <v>428</v>
      </c>
      <c r="S249" s="510">
        <v>0</v>
      </c>
      <c r="T249" s="510">
        <v>0</v>
      </c>
      <c r="U249" s="510">
        <v>0</v>
      </c>
      <c r="V249" s="510">
        <v>0</v>
      </c>
      <c r="W249" s="510">
        <v>10</v>
      </c>
      <c r="X249" s="510">
        <f t="shared" ref="X249:X265" si="53">D249+E249+F249+G249+H249+N249+O249+P249+Q249+R249</f>
        <v>15969</v>
      </c>
      <c r="Y249" s="510">
        <f t="shared" ref="Y249:Y265" si="54">I249+J249+K249+L249+M249+S249+T249+U249+V249+W249</f>
        <v>377</v>
      </c>
      <c r="Z249" s="511">
        <f t="shared" si="48"/>
        <v>16346</v>
      </c>
    </row>
    <row r="250" spans="1:26" ht="25.5" hidden="1" outlineLevel="1">
      <c r="A250" s="747"/>
      <c r="B250" s="747"/>
      <c r="C250" s="508" t="s">
        <v>318</v>
      </c>
      <c r="D250" s="510">
        <v>37</v>
      </c>
      <c r="E250" s="510">
        <v>132</v>
      </c>
      <c r="F250" s="510">
        <v>291</v>
      </c>
      <c r="G250" s="510">
        <v>108</v>
      </c>
      <c r="H250" s="510">
        <v>17587</v>
      </c>
      <c r="I250" s="510">
        <v>1</v>
      </c>
      <c r="J250" s="510">
        <v>2</v>
      </c>
      <c r="K250" s="509">
        <v>6</v>
      </c>
      <c r="L250" s="510">
        <v>0</v>
      </c>
      <c r="M250" s="510">
        <v>461</v>
      </c>
      <c r="N250" s="510">
        <v>0</v>
      </c>
      <c r="O250" s="510">
        <v>0</v>
      </c>
      <c r="P250" s="510">
        <v>0</v>
      </c>
      <c r="Q250" s="510">
        <v>0</v>
      </c>
      <c r="R250" s="510">
        <v>1076</v>
      </c>
      <c r="S250" s="510">
        <v>0</v>
      </c>
      <c r="T250" s="510">
        <v>0</v>
      </c>
      <c r="U250" s="509">
        <v>0</v>
      </c>
      <c r="V250" s="510">
        <v>0</v>
      </c>
      <c r="W250" s="510">
        <v>20</v>
      </c>
      <c r="X250" s="510">
        <f t="shared" si="53"/>
        <v>19231</v>
      </c>
      <c r="Y250" s="510">
        <f t="shared" si="54"/>
        <v>490</v>
      </c>
      <c r="Z250" s="511">
        <f t="shared" si="48"/>
        <v>19721</v>
      </c>
    </row>
    <row r="251" spans="1:26" ht="76.5" hidden="1" outlineLevel="1">
      <c r="A251" s="747"/>
      <c r="B251" s="747" t="s">
        <v>319</v>
      </c>
      <c r="C251" s="508" t="s">
        <v>320</v>
      </c>
      <c r="D251" s="510">
        <v>15</v>
      </c>
      <c r="E251" s="510">
        <v>42</v>
      </c>
      <c r="F251" s="510">
        <v>108</v>
      </c>
      <c r="G251" s="510">
        <v>56</v>
      </c>
      <c r="H251" s="510">
        <v>5005</v>
      </c>
      <c r="I251" s="510">
        <v>2</v>
      </c>
      <c r="J251" s="510">
        <v>4</v>
      </c>
      <c r="K251" s="510">
        <v>9</v>
      </c>
      <c r="L251" s="509">
        <v>0</v>
      </c>
      <c r="M251" s="510">
        <v>328</v>
      </c>
      <c r="N251" s="510">
        <v>0</v>
      </c>
      <c r="O251" s="510">
        <v>0</v>
      </c>
      <c r="P251" s="510">
        <v>0</v>
      </c>
      <c r="Q251" s="510">
        <v>0</v>
      </c>
      <c r="R251" s="510">
        <v>192</v>
      </c>
      <c r="S251" s="510">
        <v>0</v>
      </c>
      <c r="T251" s="510">
        <v>0</v>
      </c>
      <c r="U251" s="510">
        <v>0</v>
      </c>
      <c r="V251" s="509">
        <v>0</v>
      </c>
      <c r="W251" s="510">
        <v>10</v>
      </c>
      <c r="X251" s="510">
        <f t="shared" si="53"/>
        <v>5418</v>
      </c>
      <c r="Y251" s="510">
        <f t="shared" si="54"/>
        <v>353</v>
      </c>
      <c r="Z251" s="511">
        <f t="shared" si="48"/>
        <v>5771</v>
      </c>
    </row>
    <row r="252" spans="1:26" ht="63.75" hidden="1" outlineLevel="1">
      <c r="A252" s="747"/>
      <c r="B252" s="747"/>
      <c r="C252" s="508" t="s">
        <v>321</v>
      </c>
      <c r="D252" s="510">
        <v>7</v>
      </c>
      <c r="E252" s="510">
        <v>18</v>
      </c>
      <c r="F252" s="510">
        <v>48</v>
      </c>
      <c r="G252" s="510">
        <v>20</v>
      </c>
      <c r="H252" s="510">
        <v>3433</v>
      </c>
      <c r="I252" s="509">
        <v>0</v>
      </c>
      <c r="J252" s="509">
        <v>2</v>
      </c>
      <c r="K252" s="509">
        <v>3</v>
      </c>
      <c r="L252" s="510">
        <v>0</v>
      </c>
      <c r="M252" s="510">
        <v>138</v>
      </c>
      <c r="N252" s="510">
        <v>0</v>
      </c>
      <c r="O252" s="510">
        <v>0</v>
      </c>
      <c r="P252" s="510">
        <v>0</v>
      </c>
      <c r="Q252" s="510">
        <v>0</v>
      </c>
      <c r="R252" s="510">
        <v>44</v>
      </c>
      <c r="S252" s="509">
        <v>0</v>
      </c>
      <c r="T252" s="509">
        <v>0</v>
      </c>
      <c r="U252" s="509">
        <v>0</v>
      </c>
      <c r="V252" s="510">
        <v>0</v>
      </c>
      <c r="W252" s="510">
        <v>0</v>
      </c>
      <c r="X252" s="510">
        <f t="shared" si="53"/>
        <v>3570</v>
      </c>
      <c r="Y252" s="510">
        <f t="shared" si="54"/>
        <v>143</v>
      </c>
      <c r="Z252" s="511">
        <f t="shared" si="48"/>
        <v>3713</v>
      </c>
    </row>
    <row r="253" spans="1:26" ht="102" hidden="1" outlineLevel="1">
      <c r="A253" s="747"/>
      <c r="B253" s="508" t="s">
        <v>322</v>
      </c>
      <c r="C253" s="508" t="s">
        <v>323</v>
      </c>
      <c r="D253" s="510">
        <v>1</v>
      </c>
      <c r="E253" s="510">
        <v>0</v>
      </c>
      <c r="F253" s="510">
        <v>3</v>
      </c>
      <c r="G253" s="509">
        <v>12</v>
      </c>
      <c r="H253" s="510">
        <v>579</v>
      </c>
      <c r="I253" s="509">
        <v>0</v>
      </c>
      <c r="J253" s="509">
        <v>0</v>
      </c>
      <c r="K253" s="509">
        <v>0</v>
      </c>
      <c r="L253" s="509">
        <v>0</v>
      </c>
      <c r="M253" s="509">
        <v>0</v>
      </c>
      <c r="N253" s="510">
        <v>0</v>
      </c>
      <c r="O253" s="510">
        <v>0</v>
      </c>
      <c r="P253" s="510">
        <v>0</v>
      </c>
      <c r="Q253" s="509">
        <v>0</v>
      </c>
      <c r="R253" s="510">
        <v>5</v>
      </c>
      <c r="S253" s="509">
        <v>0</v>
      </c>
      <c r="T253" s="509">
        <v>0</v>
      </c>
      <c r="U253" s="509">
        <v>0</v>
      </c>
      <c r="V253" s="509">
        <v>0</v>
      </c>
      <c r="W253" s="509">
        <v>0</v>
      </c>
      <c r="X253" s="510">
        <f t="shared" si="53"/>
        <v>600</v>
      </c>
      <c r="Y253" s="510">
        <f t="shared" si="54"/>
        <v>0</v>
      </c>
      <c r="Z253" s="511">
        <f t="shared" si="48"/>
        <v>600</v>
      </c>
    </row>
    <row r="254" spans="1:26" ht="51" hidden="1" outlineLevel="1">
      <c r="A254" s="747"/>
      <c r="B254" s="508" t="s">
        <v>324</v>
      </c>
      <c r="C254" s="508" t="s">
        <v>325</v>
      </c>
      <c r="D254" s="510">
        <v>2</v>
      </c>
      <c r="E254" s="510">
        <v>4</v>
      </c>
      <c r="F254" s="510">
        <v>18</v>
      </c>
      <c r="G254" s="509">
        <v>4</v>
      </c>
      <c r="H254" s="510">
        <v>1466</v>
      </c>
      <c r="I254" s="509">
        <v>2</v>
      </c>
      <c r="J254" s="509">
        <v>0</v>
      </c>
      <c r="K254" s="510">
        <v>0</v>
      </c>
      <c r="L254" s="509">
        <v>0</v>
      </c>
      <c r="M254" s="510">
        <v>0</v>
      </c>
      <c r="N254" s="510">
        <v>0</v>
      </c>
      <c r="O254" s="510">
        <v>0</v>
      </c>
      <c r="P254" s="510">
        <v>0</v>
      </c>
      <c r="Q254" s="509">
        <v>0</v>
      </c>
      <c r="R254" s="510">
        <v>153</v>
      </c>
      <c r="S254" s="509">
        <v>0</v>
      </c>
      <c r="T254" s="509">
        <v>0</v>
      </c>
      <c r="U254" s="510">
        <v>0</v>
      </c>
      <c r="V254" s="509">
        <v>0</v>
      </c>
      <c r="W254" s="510">
        <v>0</v>
      </c>
      <c r="X254" s="510">
        <f t="shared" si="53"/>
        <v>1647</v>
      </c>
      <c r="Y254" s="510">
        <f t="shared" si="54"/>
        <v>2</v>
      </c>
      <c r="Z254" s="511">
        <f t="shared" si="48"/>
        <v>1649</v>
      </c>
    </row>
    <row r="255" spans="1:26" ht="127.5" hidden="1" outlineLevel="1">
      <c r="A255" s="747"/>
      <c r="B255" s="508" t="s">
        <v>326</v>
      </c>
      <c r="C255" s="508" t="s">
        <v>327</v>
      </c>
      <c r="D255" s="510">
        <v>18</v>
      </c>
      <c r="E255" s="510">
        <v>86</v>
      </c>
      <c r="F255" s="510">
        <v>192</v>
      </c>
      <c r="G255" s="510">
        <v>76</v>
      </c>
      <c r="H255" s="510">
        <v>12468</v>
      </c>
      <c r="I255" s="510">
        <v>0</v>
      </c>
      <c r="J255" s="510">
        <v>4</v>
      </c>
      <c r="K255" s="510">
        <v>3</v>
      </c>
      <c r="L255" s="509">
        <v>16</v>
      </c>
      <c r="M255" s="510">
        <v>721</v>
      </c>
      <c r="N255" s="510">
        <v>0</v>
      </c>
      <c r="O255" s="510">
        <v>0</v>
      </c>
      <c r="P255" s="510">
        <v>0</v>
      </c>
      <c r="Q255" s="510">
        <v>0</v>
      </c>
      <c r="R255" s="510">
        <v>307</v>
      </c>
      <c r="S255" s="510">
        <v>0</v>
      </c>
      <c r="T255" s="510">
        <v>0</v>
      </c>
      <c r="U255" s="510">
        <v>0</v>
      </c>
      <c r="V255" s="509">
        <v>0</v>
      </c>
      <c r="W255" s="510">
        <v>10</v>
      </c>
      <c r="X255" s="510">
        <f t="shared" si="53"/>
        <v>13147</v>
      </c>
      <c r="Y255" s="510">
        <f t="shared" si="54"/>
        <v>754</v>
      </c>
      <c r="Z255" s="511">
        <f t="shared" si="48"/>
        <v>13901</v>
      </c>
    </row>
    <row r="256" spans="1:26" ht="38.25" hidden="1" outlineLevel="1">
      <c r="A256" s="747"/>
      <c r="B256" s="747" t="s">
        <v>328</v>
      </c>
      <c r="C256" s="508" t="s">
        <v>329</v>
      </c>
      <c r="D256" s="510">
        <v>23</v>
      </c>
      <c r="E256" s="510">
        <v>84</v>
      </c>
      <c r="F256" s="510">
        <v>114</v>
      </c>
      <c r="G256" s="510">
        <v>56</v>
      </c>
      <c r="H256" s="510">
        <v>4855</v>
      </c>
      <c r="I256" s="510">
        <v>1</v>
      </c>
      <c r="J256" s="510">
        <v>4</v>
      </c>
      <c r="K256" s="510">
        <v>6</v>
      </c>
      <c r="L256" s="510">
        <v>8</v>
      </c>
      <c r="M256" s="510">
        <v>202</v>
      </c>
      <c r="N256" s="510">
        <v>0</v>
      </c>
      <c r="O256" s="510">
        <v>0</v>
      </c>
      <c r="P256" s="510">
        <v>0</v>
      </c>
      <c r="Q256" s="510">
        <v>0</v>
      </c>
      <c r="R256" s="510">
        <v>122</v>
      </c>
      <c r="S256" s="510">
        <v>0</v>
      </c>
      <c r="T256" s="510">
        <v>0</v>
      </c>
      <c r="U256" s="510">
        <v>0</v>
      </c>
      <c r="V256" s="510">
        <v>0</v>
      </c>
      <c r="W256" s="510">
        <v>0</v>
      </c>
      <c r="X256" s="510">
        <f t="shared" si="53"/>
        <v>5254</v>
      </c>
      <c r="Y256" s="510">
        <f t="shared" si="54"/>
        <v>221</v>
      </c>
      <c r="Z256" s="511">
        <f t="shared" si="48"/>
        <v>5475</v>
      </c>
    </row>
    <row r="257" spans="1:26" ht="38.25" hidden="1" outlineLevel="1">
      <c r="A257" s="747"/>
      <c r="B257" s="747"/>
      <c r="C257" s="508" t="s">
        <v>330</v>
      </c>
      <c r="D257" s="510">
        <v>185</v>
      </c>
      <c r="E257" s="510">
        <v>612</v>
      </c>
      <c r="F257" s="510">
        <v>1100</v>
      </c>
      <c r="G257" s="510">
        <v>436</v>
      </c>
      <c r="H257" s="510">
        <v>54982</v>
      </c>
      <c r="I257" s="510">
        <v>8</v>
      </c>
      <c r="J257" s="510">
        <v>10</v>
      </c>
      <c r="K257" s="510">
        <v>57</v>
      </c>
      <c r="L257" s="510">
        <v>12</v>
      </c>
      <c r="M257" s="510">
        <v>1857</v>
      </c>
      <c r="N257" s="510">
        <v>0</v>
      </c>
      <c r="O257" s="510">
        <v>2</v>
      </c>
      <c r="P257" s="510">
        <v>1</v>
      </c>
      <c r="Q257" s="510">
        <v>0</v>
      </c>
      <c r="R257" s="510">
        <v>1175</v>
      </c>
      <c r="S257" s="510">
        <v>0</v>
      </c>
      <c r="T257" s="510">
        <v>0</v>
      </c>
      <c r="U257" s="510">
        <v>0</v>
      </c>
      <c r="V257" s="510">
        <v>0</v>
      </c>
      <c r="W257" s="510">
        <v>279</v>
      </c>
      <c r="X257" s="510">
        <f t="shared" si="53"/>
        <v>58493</v>
      </c>
      <c r="Y257" s="510">
        <f t="shared" si="54"/>
        <v>2223</v>
      </c>
      <c r="Z257" s="511">
        <f t="shared" si="48"/>
        <v>60716</v>
      </c>
    </row>
    <row r="258" spans="1:26" ht="38.25" hidden="1" outlineLevel="1">
      <c r="A258" s="747"/>
      <c r="B258" s="747" t="s">
        <v>331</v>
      </c>
      <c r="C258" s="508" t="s">
        <v>332</v>
      </c>
      <c r="D258" s="510">
        <v>6</v>
      </c>
      <c r="E258" s="510">
        <v>26</v>
      </c>
      <c r="F258" s="510">
        <v>21</v>
      </c>
      <c r="G258" s="510">
        <v>20</v>
      </c>
      <c r="H258" s="510">
        <v>1919</v>
      </c>
      <c r="I258" s="509">
        <v>6</v>
      </c>
      <c r="J258" s="509">
        <v>6</v>
      </c>
      <c r="K258" s="509">
        <v>9</v>
      </c>
      <c r="L258" s="510">
        <v>0</v>
      </c>
      <c r="M258" s="510">
        <v>176</v>
      </c>
      <c r="N258" s="510">
        <v>0</v>
      </c>
      <c r="O258" s="510">
        <v>0</v>
      </c>
      <c r="P258" s="510">
        <v>0</v>
      </c>
      <c r="Q258" s="510">
        <v>0</v>
      </c>
      <c r="R258" s="510">
        <v>44</v>
      </c>
      <c r="S258" s="509">
        <v>0</v>
      </c>
      <c r="T258" s="509">
        <v>0</v>
      </c>
      <c r="U258" s="509">
        <v>0</v>
      </c>
      <c r="V258" s="510">
        <v>0</v>
      </c>
      <c r="W258" s="510">
        <v>0</v>
      </c>
      <c r="X258" s="510">
        <f t="shared" si="53"/>
        <v>2036</v>
      </c>
      <c r="Y258" s="510">
        <f t="shared" si="54"/>
        <v>197</v>
      </c>
      <c r="Z258" s="511">
        <f t="shared" si="48"/>
        <v>2233</v>
      </c>
    </row>
    <row r="259" spans="1:26" ht="25.5" hidden="1" outlineLevel="1">
      <c r="A259" s="747"/>
      <c r="B259" s="747"/>
      <c r="C259" s="508" t="s">
        <v>333</v>
      </c>
      <c r="D259" s="510">
        <v>4</v>
      </c>
      <c r="E259" s="510">
        <v>32</v>
      </c>
      <c r="F259" s="510">
        <v>45</v>
      </c>
      <c r="G259" s="510">
        <v>20</v>
      </c>
      <c r="H259" s="510">
        <v>2013</v>
      </c>
      <c r="I259" s="509">
        <v>0</v>
      </c>
      <c r="J259" s="509">
        <v>4</v>
      </c>
      <c r="K259" s="510">
        <v>6</v>
      </c>
      <c r="L259" s="510">
        <v>4</v>
      </c>
      <c r="M259" s="510">
        <v>387</v>
      </c>
      <c r="N259" s="510">
        <v>0</v>
      </c>
      <c r="O259" s="510">
        <v>0</v>
      </c>
      <c r="P259" s="510">
        <v>0</v>
      </c>
      <c r="Q259" s="510">
        <v>0</v>
      </c>
      <c r="R259" s="510">
        <v>66</v>
      </c>
      <c r="S259" s="509">
        <v>0</v>
      </c>
      <c r="T259" s="509">
        <v>0</v>
      </c>
      <c r="U259" s="510">
        <v>0</v>
      </c>
      <c r="V259" s="510">
        <v>0</v>
      </c>
      <c r="W259" s="510">
        <v>4</v>
      </c>
      <c r="X259" s="510">
        <f t="shared" si="53"/>
        <v>2180</v>
      </c>
      <c r="Y259" s="510">
        <f t="shared" si="54"/>
        <v>405</v>
      </c>
      <c r="Z259" s="511">
        <f t="shared" si="48"/>
        <v>2585</v>
      </c>
    </row>
    <row r="260" spans="1:26" ht="51" hidden="1" outlineLevel="1">
      <c r="A260" s="747"/>
      <c r="B260" s="747"/>
      <c r="C260" s="508" t="s">
        <v>334</v>
      </c>
      <c r="D260" s="510">
        <v>15</v>
      </c>
      <c r="E260" s="510">
        <v>40</v>
      </c>
      <c r="F260" s="510">
        <v>81</v>
      </c>
      <c r="G260" s="510">
        <v>68</v>
      </c>
      <c r="H260" s="510">
        <v>5941</v>
      </c>
      <c r="I260" s="509">
        <v>2</v>
      </c>
      <c r="J260" s="510">
        <v>4</v>
      </c>
      <c r="K260" s="510">
        <v>6</v>
      </c>
      <c r="L260" s="510">
        <v>8</v>
      </c>
      <c r="M260" s="510">
        <v>178</v>
      </c>
      <c r="N260" s="510">
        <v>0</v>
      </c>
      <c r="O260" s="510">
        <v>0</v>
      </c>
      <c r="P260" s="510">
        <v>0</v>
      </c>
      <c r="Q260" s="510">
        <v>0</v>
      </c>
      <c r="R260" s="510">
        <v>114</v>
      </c>
      <c r="S260" s="509">
        <v>0</v>
      </c>
      <c r="T260" s="510">
        <v>0</v>
      </c>
      <c r="U260" s="510">
        <v>0</v>
      </c>
      <c r="V260" s="510">
        <v>0</v>
      </c>
      <c r="W260" s="510">
        <v>1</v>
      </c>
      <c r="X260" s="510">
        <f t="shared" si="53"/>
        <v>6259</v>
      </c>
      <c r="Y260" s="510">
        <f t="shared" si="54"/>
        <v>199</v>
      </c>
      <c r="Z260" s="511">
        <f t="shared" si="48"/>
        <v>6458</v>
      </c>
    </row>
    <row r="261" spans="1:26" ht="38.25" hidden="1" outlineLevel="1">
      <c r="A261" s="747"/>
      <c r="B261" s="747" t="s">
        <v>335</v>
      </c>
      <c r="C261" s="508" t="s">
        <v>336</v>
      </c>
      <c r="D261" s="510">
        <v>1</v>
      </c>
      <c r="E261" s="510">
        <v>4</v>
      </c>
      <c r="F261" s="510">
        <v>6</v>
      </c>
      <c r="G261" s="510">
        <v>4</v>
      </c>
      <c r="H261" s="510">
        <v>1214</v>
      </c>
      <c r="I261" s="509">
        <v>0</v>
      </c>
      <c r="J261" s="510">
        <v>0</v>
      </c>
      <c r="K261" s="510">
        <v>0</v>
      </c>
      <c r="L261" s="509">
        <v>0</v>
      </c>
      <c r="M261" s="510">
        <v>37</v>
      </c>
      <c r="N261" s="510">
        <v>0</v>
      </c>
      <c r="O261" s="510">
        <v>0</v>
      </c>
      <c r="P261" s="510">
        <v>0</v>
      </c>
      <c r="Q261" s="510">
        <v>0</v>
      </c>
      <c r="R261" s="510">
        <v>6</v>
      </c>
      <c r="S261" s="509">
        <v>0</v>
      </c>
      <c r="T261" s="510">
        <v>0</v>
      </c>
      <c r="U261" s="510">
        <v>0</v>
      </c>
      <c r="V261" s="509">
        <v>0</v>
      </c>
      <c r="W261" s="510">
        <v>0</v>
      </c>
      <c r="X261" s="510">
        <f t="shared" si="53"/>
        <v>1235</v>
      </c>
      <c r="Y261" s="510">
        <f t="shared" si="54"/>
        <v>37</v>
      </c>
      <c r="Z261" s="511">
        <f t="shared" si="48"/>
        <v>1272</v>
      </c>
    </row>
    <row r="262" spans="1:26" ht="38.25" hidden="1" outlineLevel="1">
      <c r="A262" s="747"/>
      <c r="B262" s="747"/>
      <c r="C262" s="508" t="s">
        <v>337</v>
      </c>
      <c r="D262" s="510">
        <v>35</v>
      </c>
      <c r="E262" s="510">
        <v>92</v>
      </c>
      <c r="F262" s="510">
        <v>267</v>
      </c>
      <c r="G262" s="510">
        <v>104</v>
      </c>
      <c r="H262" s="510">
        <v>11870</v>
      </c>
      <c r="I262" s="510">
        <v>2</v>
      </c>
      <c r="J262" s="510">
        <v>8</v>
      </c>
      <c r="K262" s="510">
        <v>21</v>
      </c>
      <c r="L262" s="509">
        <v>8</v>
      </c>
      <c r="M262" s="510">
        <v>932</v>
      </c>
      <c r="N262" s="510">
        <v>0</v>
      </c>
      <c r="O262" s="510">
        <v>0</v>
      </c>
      <c r="P262" s="510">
        <v>0</v>
      </c>
      <c r="Q262" s="510">
        <v>0</v>
      </c>
      <c r="R262" s="510">
        <v>153</v>
      </c>
      <c r="S262" s="510">
        <v>0</v>
      </c>
      <c r="T262" s="510">
        <v>0</v>
      </c>
      <c r="U262" s="510">
        <v>0</v>
      </c>
      <c r="V262" s="509">
        <v>0</v>
      </c>
      <c r="W262" s="510">
        <v>6</v>
      </c>
      <c r="X262" s="510">
        <f t="shared" si="53"/>
        <v>12521</v>
      </c>
      <c r="Y262" s="510">
        <f t="shared" si="54"/>
        <v>977</v>
      </c>
      <c r="Z262" s="511">
        <f t="shared" si="48"/>
        <v>13498</v>
      </c>
    </row>
    <row r="263" spans="1:26" ht="38.25" hidden="1" outlineLevel="1">
      <c r="A263" s="747"/>
      <c r="B263" s="747"/>
      <c r="C263" s="508" t="s">
        <v>338</v>
      </c>
      <c r="D263" s="510">
        <v>30</v>
      </c>
      <c r="E263" s="510">
        <v>78</v>
      </c>
      <c r="F263" s="510">
        <v>147</v>
      </c>
      <c r="G263" s="510">
        <v>82</v>
      </c>
      <c r="H263" s="510">
        <v>5205</v>
      </c>
      <c r="I263" s="510">
        <v>0</v>
      </c>
      <c r="J263" s="510">
        <v>0</v>
      </c>
      <c r="K263" s="509">
        <v>0</v>
      </c>
      <c r="L263" s="509">
        <v>0</v>
      </c>
      <c r="M263" s="510">
        <v>193</v>
      </c>
      <c r="N263" s="510">
        <v>0</v>
      </c>
      <c r="O263" s="510">
        <v>0</v>
      </c>
      <c r="P263" s="510">
        <v>0</v>
      </c>
      <c r="Q263" s="510">
        <v>2</v>
      </c>
      <c r="R263" s="510">
        <v>65</v>
      </c>
      <c r="S263" s="510">
        <v>0</v>
      </c>
      <c r="T263" s="510">
        <v>0</v>
      </c>
      <c r="U263" s="509">
        <v>0</v>
      </c>
      <c r="V263" s="509">
        <v>0</v>
      </c>
      <c r="W263" s="510">
        <v>0</v>
      </c>
      <c r="X263" s="510">
        <f t="shared" si="53"/>
        <v>5609</v>
      </c>
      <c r="Y263" s="510">
        <f t="shared" si="54"/>
        <v>193</v>
      </c>
      <c r="Z263" s="511">
        <f t="shared" si="48"/>
        <v>5802</v>
      </c>
    </row>
    <row r="264" spans="1:26" ht="51" hidden="1" outlineLevel="1">
      <c r="A264" s="747"/>
      <c r="B264" s="747"/>
      <c r="C264" s="508" t="s">
        <v>339</v>
      </c>
      <c r="D264" s="510">
        <v>1</v>
      </c>
      <c r="E264" s="510">
        <v>28</v>
      </c>
      <c r="F264" s="510">
        <v>42</v>
      </c>
      <c r="G264" s="510">
        <v>26</v>
      </c>
      <c r="H264" s="510">
        <v>2553</v>
      </c>
      <c r="I264" s="510">
        <v>0</v>
      </c>
      <c r="J264" s="510">
        <v>4</v>
      </c>
      <c r="K264" s="509">
        <v>3</v>
      </c>
      <c r="L264" s="509">
        <v>0</v>
      </c>
      <c r="M264" s="510">
        <v>197</v>
      </c>
      <c r="N264" s="510">
        <v>0</v>
      </c>
      <c r="O264" s="510">
        <v>0</v>
      </c>
      <c r="P264" s="510">
        <v>0</v>
      </c>
      <c r="Q264" s="510">
        <v>2</v>
      </c>
      <c r="R264" s="510">
        <v>24</v>
      </c>
      <c r="S264" s="510">
        <v>0</v>
      </c>
      <c r="T264" s="510">
        <v>0</v>
      </c>
      <c r="U264" s="509">
        <v>0</v>
      </c>
      <c r="V264" s="509">
        <v>0</v>
      </c>
      <c r="W264" s="510">
        <v>11</v>
      </c>
      <c r="X264" s="510">
        <f t="shared" si="53"/>
        <v>2676</v>
      </c>
      <c r="Y264" s="510">
        <f t="shared" si="54"/>
        <v>215</v>
      </c>
      <c r="Z264" s="511">
        <f t="shared" si="48"/>
        <v>2891</v>
      </c>
    </row>
    <row r="265" spans="1:26" ht="63.75" hidden="1" outlineLevel="1">
      <c r="A265" s="747"/>
      <c r="B265" s="747"/>
      <c r="C265" s="508" t="s">
        <v>340</v>
      </c>
      <c r="D265" s="510">
        <v>47</v>
      </c>
      <c r="E265" s="510">
        <v>186</v>
      </c>
      <c r="F265" s="510">
        <v>333</v>
      </c>
      <c r="G265" s="510">
        <v>120</v>
      </c>
      <c r="H265" s="510">
        <v>24432</v>
      </c>
      <c r="I265" s="510">
        <v>1</v>
      </c>
      <c r="J265" s="510">
        <v>8</v>
      </c>
      <c r="K265" s="510">
        <v>21</v>
      </c>
      <c r="L265" s="510">
        <v>12</v>
      </c>
      <c r="M265" s="510">
        <v>708</v>
      </c>
      <c r="N265" s="510">
        <v>0</v>
      </c>
      <c r="O265" s="510">
        <v>0</v>
      </c>
      <c r="P265" s="510">
        <v>3</v>
      </c>
      <c r="Q265" s="510">
        <v>0</v>
      </c>
      <c r="R265" s="510">
        <v>708</v>
      </c>
      <c r="S265" s="510">
        <v>0</v>
      </c>
      <c r="T265" s="510">
        <v>0</v>
      </c>
      <c r="U265" s="510">
        <v>0</v>
      </c>
      <c r="V265" s="510">
        <v>0</v>
      </c>
      <c r="W265" s="510">
        <v>4</v>
      </c>
      <c r="X265" s="510">
        <f t="shared" si="53"/>
        <v>25829</v>
      </c>
      <c r="Y265" s="510">
        <f t="shared" si="54"/>
        <v>754</v>
      </c>
      <c r="Z265" s="511">
        <f t="shared" si="48"/>
        <v>26583</v>
      </c>
    </row>
    <row r="266" spans="1:26" ht="24.75" customHeight="1" collapsed="1">
      <c r="A266" s="743" t="s">
        <v>341</v>
      </c>
      <c r="B266" s="743"/>
      <c r="C266" s="743"/>
      <c r="D266" s="506">
        <f t="shared" ref="D266:Z266" si="55">SUM(D267:D276)</f>
        <v>33</v>
      </c>
      <c r="E266" s="506">
        <f t="shared" si="55"/>
        <v>114</v>
      </c>
      <c r="F266" s="506">
        <f t="shared" si="55"/>
        <v>201</v>
      </c>
      <c r="G266" s="506">
        <f t="shared" si="55"/>
        <v>104</v>
      </c>
      <c r="H266" s="506">
        <f t="shared" si="55"/>
        <v>5520</v>
      </c>
      <c r="I266" s="506">
        <f t="shared" si="55"/>
        <v>22</v>
      </c>
      <c r="J266" s="506">
        <f t="shared" si="55"/>
        <v>82</v>
      </c>
      <c r="K266" s="506">
        <f t="shared" si="55"/>
        <v>84</v>
      </c>
      <c r="L266" s="506">
        <f t="shared" si="55"/>
        <v>84</v>
      </c>
      <c r="M266" s="506">
        <f t="shared" si="55"/>
        <v>1765</v>
      </c>
      <c r="N266" s="506">
        <f t="shared" si="55"/>
        <v>0</v>
      </c>
      <c r="O266" s="506">
        <f t="shared" si="55"/>
        <v>0</v>
      </c>
      <c r="P266" s="506">
        <f t="shared" si="55"/>
        <v>0</v>
      </c>
      <c r="Q266" s="506">
        <f t="shared" si="55"/>
        <v>0</v>
      </c>
      <c r="R266" s="506">
        <f t="shared" si="55"/>
        <v>86</v>
      </c>
      <c r="S266" s="506">
        <f t="shared" si="55"/>
        <v>0</v>
      </c>
      <c r="T266" s="506">
        <f t="shared" si="55"/>
        <v>0</v>
      </c>
      <c r="U266" s="506">
        <f t="shared" si="55"/>
        <v>0</v>
      </c>
      <c r="V266" s="506">
        <f t="shared" si="55"/>
        <v>0</v>
      </c>
      <c r="W266" s="506">
        <f t="shared" si="55"/>
        <v>11</v>
      </c>
      <c r="X266" s="506">
        <f t="shared" si="55"/>
        <v>6058</v>
      </c>
      <c r="Y266" s="506">
        <f t="shared" si="55"/>
        <v>2048</v>
      </c>
      <c r="Z266" s="507">
        <f t="shared" si="55"/>
        <v>8106</v>
      </c>
    </row>
    <row r="267" spans="1:26" ht="25.5" hidden="1" outlineLevel="1">
      <c r="A267" s="747" t="s">
        <v>341</v>
      </c>
      <c r="B267" s="747" t="s">
        <v>342</v>
      </c>
      <c r="C267" s="508" t="s">
        <v>343</v>
      </c>
      <c r="D267" s="510">
        <v>18</v>
      </c>
      <c r="E267" s="510">
        <v>16</v>
      </c>
      <c r="F267" s="510">
        <v>54</v>
      </c>
      <c r="G267" s="510">
        <v>28</v>
      </c>
      <c r="H267" s="510">
        <v>2120</v>
      </c>
      <c r="I267" s="510">
        <v>3</v>
      </c>
      <c r="J267" s="510">
        <v>6</v>
      </c>
      <c r="K267" s="510">
        <v>18</v>
      </c>
      <c r="L267" s="510">
        <v>4</v>
      </c>
      <c r="M267" s="510">
        <v>714</v>
      </c>
      <c r="N267" s="510">
        <v>0</v>
      </c>
      <c r="O267" s="510">
        <v>0</v>
      </c>
      <c r="P267" s="510">
        <v>0</v>
      </c>
      <c r="Q267" s="510">
        <v>0</v>
      </c>
      <c r="R267" s="510">
        <v>22</v>
      </c>
      <c r="S267" s="510">
        <v>0</v>
      </c>
      <c r="T267" s="510">
        <v>0</v>
      </c>
      <c r="U267" s="510">
        <v>0</v>
      </c>
      <c r="V267" s="510">
        <v>0</v>
      </c>
      <c r="W267" s="510">
        <v>6</v>
      </c>
      <c r="X267" s="510">
        <f t="shared" ref="X267:X276" si="56">D267+E267+F267+G267+H267+N267+O267+P267+Q267+R267</f>
        <v>2258</v>
      </c>
      <c r="Y267" s="510">
        <f t="shared" ref="Y267:Y276" si="57">I267+J267+K267+L267+M267+S267+T267+U267+V267+W267</f>
        <v>751</v>
      </c>
      <c r="Z267" s="511">
        <f t="shared" si="48"/>
        <v>3009</v>
      </c>
    </row>
    <row r="268" spans="1:26" ht="25.5" hidden="1" outlineLevel="1">
      <c r="A268" s="747"/>
      <c r="B268" s="747"/>
      <c r="C268" s="508" t="s">
        <v>344</v>
      </c>
      <c r="D268" s="509">
        <v>0</v>
      </c>
      <c r="E268" s="509">
        <v>4</v>
      </c>
      <c r="F268" s="509">
        <v>0</v>
      </c>
      <c r="G268" s="509">
        <v>0</v>
      </c>
      <c r="H268" s="510">
        <v>4</v>
      </c>
      <c r="I268" s="509">
        <v>0</v>
      </c>
      <c r="J268" s="509">
        <v>0</v>
      </c>
      <c r="K268" s="509">
        <v>0</v>
      </c>
      <c r="L268" s="509">
        <v>0</v>
      </c>
      <c r="M268" s="509">
        <v>0</v>
      </c>
      <c r="N268" s="509">
        <v>0</v>
      </c>
      <c r="O268" s="509">
        <v>0</v>
      </c>
      <c r="P268" s="509">
        <v>0</v>
      </c>
      <c r="Q268" s="509">
        <v>0</v>
      </c>
      <c r="R268" s="510">
        <v>8</v>
      </c>
      <c r="S268" s="509">
        <v>0</v>
      </c>
      <c r="T268" s="509">
        <v>0</v>
      </c>
      <c r="U268" s="509">
        <v>0</v>
      </c>
      <c r="V268" s="509">
        <v>0</v>
      </c>
      <c r="W268" s="509">
        <v>0</v>
      </c>
      <c r="X268" s="510">
        <f t="shared" si="56"/>
        <v>16</v>
      </c>
      <c r="Y268" s="510">
        <f t="shared" si="57"/>
        <v>0</v>
      </c>
      <c r="Z268" s="511">
        <f t="shared" si="48"/>
        <v>16</v>
      </c>
    </row>
    <row r="269" spans="1:26" ht="89.25" hidden="1" outlineLevel="1">
      <c r="A269" s="747"/>
      <c r="B269" s="508" t="s">
        <v>345</v>
      </c>
      <c r="C269" s="508" t="s">
        <v>346</v>
      </c>
      <c r="D269" s="509">
        <v>1</v>
      </c>
      <c r="E269" s="509">
        <v>2</v>
      </c>
      <c r="F269" s="509">
        <v>0</v>
      </c>
      <c r="G269" s="509">
        <v>0</v>
      </c>
      <c r="H269" s="510">
        <v>0</v>
      </c>
      <c r="I269" s="509">
        <v>1</v>
      </c>
      <c r="J269" s="509">
        <v>0</v>
      </c>
      <c r="K269" s="509">
        <v>0</v>
      </c>
      <c r="L269" s="509">
        <v>0</v>
      </c>
      <c r="M269" s="510">
        <v>0</v>
      </c>
      <c r="N269" s="509">
        <v>0</v>
      </c>
      <c r="O269" s="509">
        <v>0</v>
      </c>
      <c r="P269" s="509">
        <v>0</v>
      </c>
      <c r="Q269" s="509">
        <v>0</v>
      </c>
      <c r="R269" s="510">
        <v>0</v>
      </c>
      <c r="S269" s="509">
        <v>0</v>
      </c>
      <c r="T269" s="509">
        <v>0</v>
      </c>
      <c r="U269" s="509">
        <v>0</v>
      </c>
      <c r="V269" s="509">
        <v>0</v>
      </c>
      <c r="W269" s="510">
        <v>0</v>
      </c>
      <c r="X269" s="510">
        <f t="shared" si="56"/>
        <v>3</v>
      </c>
      <c r="Y269" s="510">
        <f t="shared" si="57"/>
        <v>1</v>
      </c>
      <c r="Z269" s="511">
        <f t="shared" si="48"/>
        <v>4</v>
      </c>
    </row>
    <row r="270" spans="1:26" ht="38.25" hidden="1" outlineLevel="1">
      <c r="A270" s="747"/>
      <c r="B270" s="508" t="s">
        <v>347</v>
      </c>
      <c r="C270" s="508" t="s">
        <v>348</v>
      </c>
      <c r="D270" s="509">
        <v>0</v>
      </c>
      <c r="E270" s="509">
        <v>0</v>
      </c>
      <c r="F270" s="509">
        <v>0</v>
      </c>
      <c r="G270" s="509">
        <v>0</v>
      </c>
      <c r="H270" s="510">
        <v>114</v>
      </c>
      <c r="I270" s="509">
        <v>0</v>
      </c>
      <c r="J270" s="509">
        <v>0</v>
      </c>
      <c r="K270" s="509">
        <v>0</v>
      </c>
      <c r="L270" s="509">
        <v>0</v>
      </c>
      <c r="M270" s="509">
        <v>0</v>
      </c>
      <c r="N270" s="509">
        <v>0</v>
      </c>
      <c r="O270" s="509">
        <v>0</v>
      </c>
      <c r="P270" s="509">
        <v>0</v>
      </c>
      <c r="Q270" s="509">
        <v>0</v>
      </c>
      <c r="R270" s="510">
        <v>0</v>
      </c>
      <c r="S270" s="509">
        <v>0</v>
      </c>
      <c r="T270" s="509">
        <v>0</v>
      </c>
      <c r="U270" s="509">
        <v>0</v>
      </c>
      <c r="V270" s="509">
        <v>0</v>
      </c>
      <c r="W270" s="509">
        <v>0</v>
      </c>
      <c r="X270" s="510">
        <f t="shared" si="56"/>
        <v>114</v>
      </c>
      <c r="Y270" s="510">
        <f t="shared" si="57"/>
        <v>0</v>
      </c>
      <c r="Z270" s="511">
        <f t="shared" si="48"/>
        <v>114</v>
      </c>
    </row>
    <row r="271" spans="1:26" ht="51" hidden="1" outlineLevel="1">
      <c r="A271" s="747"/>
      <c r="B271" s="508" t="s">
        <v>349</v>
      </c>
      <c r="C271" s="508" t="s">
        <v>350</v>
      </c>
      <c r="D271" s="510">
        <v>13</v>
      </c>
      <c r="E271" s="510">
        <v>84</v>
      </c>
      <c r="F271" s="510">
        <v>141</v>
      </c>
      <c r="G271" s="510">
        <v>76</v>
      </c>
      <c r="H271" s="510">
        <v>2802</v>
      </c>
      <c r="I271" s="510">
        <v>18</v>
      </c>
      <c r="J271" s="510">
        <v>76</v>
      </c>
      <c r="K271" s="510">
        <v>66</v>
      </c>
      <c r="L271" s="510">
        <v>80</v>
      </c>
      <c r="M271" s="510">
        <v>1008</v>
      </c>
      <c r="N271" s="510">
        <v>0</v>
      </c>
      <c r="O271" s="510">
        <v>0</v>
      </c>
      <c r="P271" s="510">
        <v>0</v>
      </c>
      <c r="Q271" s="510">
        <v>0</v>
      </c>
      <c r="R271" s="510">
        <v>22</v>
      </c>
      <c r="S271" s="510">
        <v>0</v>
      </c>
      <c r="T271" s="510">
        <v>0</v>
      </c>
      <c r="U271" s="510">
        <v>0</v>
      </c>
      <c r="V271" s="510">
        <v>0</v>
      </c>
      <c r="W271" s="510">
        <v>5</v>
      </c>
      <c r="X271" s="510">
        <f t="shared" si="56"/>
        <v>3138</v>
      </c>
      <c r="Y271" s="510">
        <f t="shared" si="57"/>
        <v>1253</v>
      </c>
      <c r="Z271" s="511">
        <f t="shared" si="48"/>
        <v>4391</v>
      </c>
    </row>
    <row r="272" spans="1:26" ht="51" hidden="1" outlineLevel="1">
      <c r="A272" s="747"/>
      <c r="B272" s="747" t="s">
        <v>351</v>
      </c>
      <c r="C272" s="508" t="s">
        <v>352</v>
      </c>
      <c r="D272" s="509">
        <v>1</v>
      </c>
      <c r="E272" s="509">
        <v>4</v>
      </c>
      <c r="F272" s="510">
        <v>0</v>
      </c>
      <c r="G272" s="509">
        <v>0</v>
      </c>
      <c r="H272" s="510">
        <v>355</v>
      </c>
      <c r="I272" s="509">
        <v>0</v>
      </c>
      <c r="J272" s="509">
        <v>0</v>
      </c>
      <c r="K272" s="509">
        <v>0</v>
      </c>
      <c r="L272" s="509">
        <v>0</v>
      </c>
      <c r="M272" s="509">
        <v>26</v>
      </c>
      <c r="N272" s="509">
        <v>0</v>
      </c>
      <c r="O272" s="509">
        <v>0</v>
      </c>
      <c r="P272" s="510">
        <v>0</v>
      </c>
      <c r="Q272" s="509">
        <v>0</v>
      </c>
      <c r="R272" s="510">
        <v>32</v>
      </c>
      <c r="S272" s="509">
        <v>0</v>
      </c>
      <c r="T272" s="509">
        <v>0</v>
      </c>
      <c r="U272" s="509">
        <v>0</v>
      </c>
      <c r="V272" s="509">
        <v>0</v>
      </c>
      <c r="W272" s="509">
        <v>0</v>
      </c>
      <c r="X272" s="510">
        <f t="shared" si="56"/>
        <v>392</v>
      </c>
      <c r="Y272" s="510">
        <f t="shared" si="57"/>
        <v>26</v>
      </c>
      <c r="Z272" s="511">
        <f t="shared" si="48"/>
        <v>418</v>
      </c>
    </row>
    <row r="273" spans="1:26" ht="38.25" hidden="1" outlineLevel="1">
      <c r="A273" s="747"/>
      <c r="B273" s="747"/>
      <c r="C273" s="508" t="s">
        <v>353</v>
      </c>
      <c r="D273" s="509">
        <v>0</v>
      </c>
      <c r="E273" s="509">
        <v>0</v>
      </c>
      <c r="F273" s="510">
        <v>0</v>
      </c>
      <c r="G273" s="509">
        <v>0</v>
      </c>
      <c r="H273" s="510">
        <v>10</v>
      </c>
      <c r="I273" s="509">
        <v>0</v>
      </c>
      <c r="J273" s="509">
        <v>0</v>
      </c>
      <c r="K273" s="509">
        <v>0</v>
      </c>
      <c r="L273" s="509">
        <v>0</v>
      </c>
      <c r="M273" s="509">
        <v>17</v>
      </c>
      <c r="N273" s="509">
        <v>0</v>
      </c>
      <c r="O273" s="509">
        <v>0</v>
      </c>
      <c r="P273" s="510">
        <v>0</v>
      </c>
      <c r="Q273" s="509">
        <v>0</v>
      </c>
      <c r="R273" s="510">
        <v>0</v>
      </c>
      <c r="S273" s="509">
        <v>0</v>
      </c>
      <c r="T273" s="509">
        <v>0</v>
      </c>
      <c r="U273" s="509">
        <v>0</v>
      </c>
      <c r="V273" s="509">
        <v>0</v>
      </c>
      <c r="W273" s="509">
        <v>0</v>
      </c>
      <c r="X273" s="510">
        <f t="shared" si="56"/>
        <v>10</v>
      </c>
      <c r="Y273" s="510">
        <f t="shared" si="57"/>
        <v>17</v>
      </c>
      <c r="Z273" s="511">
        <f t="shared" si="48"/>
        <v>27</v>
      </c>
    </row>
    <row r="274" spans="1:26" ht="102" hidden="1" outlineLevel="1">
      <c r="A274" s="747"/>
      <c r="B274" s="508" t="s">
        <v>354</v>
      </c>
      <c r="C274" s="508" t="s">
        <v>355</v>
      </c>
      <c r="D274" s="509">
        <v>0</v>
      </c>
      <c r="E274" s="509">
        <v>0</v>
      </c>
      <c r="F274" s="509">
        <v>0</v>
      </c>
      <c r="G274" s="509">
        <v>0</v>
      </c>
      <c r="H274" s="510">
        <v>60</v>
      </c>
      <c r="I274" s="509">
        <v>0</v>
      </c>
      <c r="J274" s="509">
        <v>0</v>
      </c>
      <c r="K274" s="509">
        <v>0</v>
      </c>
      <c r="L274" s="509">
        <v>0</v>
      </c>
      <c r="M274" s="509">
        <v>0</v>
      </c>
      <c r="N274" s="509">
        <v>0</v>
      </c>
      <c r="O274" s="509">
        <v>0</v>
      </c>
      <c r="P274" s="509">
        <v>0</v>
      </c>
      <c r="Q274" s="509">
        <v>0</v>
      </c>
      <c r="R274" s="510">
        <v>2</v>
      </c>
      <c r="S274" s="509">
        <v>0</v>
      </c>
      <c r="T274" s="509">
        <v>0</v>
      </c>
      <c r="U274" s="509">
        <v>0</v>
      </c>
      <c r="V274" s="509">
        <v>0</v>
      </c>
      <c r="W274" s="509">
        <v>0</v>
      </c>
      <c r="X274" s="510">
        <f t="shared" si="56"/>
        <v>62</v>
      </c>
      <c r="Y274" s="510">
        <f t="shared" si="57"/>
        <v>0</v>
      </c>
      <c r="Z274" s="511">
        <f t="shared" si="48"/>
        <v>62</v>
      </c>
    </row>
    <row r="275" spans="1:26" ht="76.5" hidden="1" outlineLevel="1">
      <c r="A275" s="747"/>
      <c r="B275" s="508" t="s">
        <v>356</v>
      </c>
      <c r="C275" s="508" t="s">
        <v>357</v>
      </c>
      <c r="D275" s="509">
        <v>0</v>
      </c>
      <c r="E275" s="509">
        <v>4</v>
      </c>
      <c r="F275" s="510">
        <v>6</v>
      </c>
      <c r="G275" s="509">
        <v>0</v>
      </c>
      <c r="H275" s="510">
        <v>55</v>
      </c>
      <c r="I275" s="509">
        <v>0</v>
      </c>
      <c r="J275" s="509">
        <v>0</v>
      </c>
      <c r="K275" s="509">
        <v>0</v>
      </c>
      <c r="L275" s="509">
        <v>0</v>
      </c>
      <c r="M275" s="509">
        <v>0</v>
      </c>
      <c r="N275" s="509">
        <v>0</v>
      </c>
      <c r="O275" s="509">
        <v>0</v>
      </c>
      <c r="P275" s="510">
        <v>0</v>
      </c>
      <c r="Q275" s="509">
        <v>0</v>
      </c>
      <c r="R275" s="510">
        <v>0</v>
      </c>
      <c r="S275" s="509">
        <v>0</v>
      </c>
      <c r="T275" s="509">
        <v>0</v>
      </c>
      <c r="U275" s="509">
        <v>0</v>
      </c>
      <c r="V275" s="509">
        <v>0</v>
      </c>
      <c r="W275" s="509">
        <v>0</v>
      </c>
      <c r="X275" s="510">
        <f t="shared" si="56"/>
        <v>65</v>
      </c>
      <c r="Y275" s="510">
        <f t="shared" si="57"/>
        <v>0</v>
      </c>
      <c r="Z275" s="511">
        <f t="shared" si="48"/>
        <v>65</v>
      </c>
    </row>
    <row r="276" spans="1:26" ht="102" hidden="1" outlineLevel="1">
      <c r="A276" s="747"/>
      <c r="B276" s="508" t="s">
        <v>358</v>
      </c>
      <c r="C276" s="508" t="s">
        <v>359</v>
      </c>
      <c r="D276" s="509">
        <v>0</v>
      </c>
      <c r="E276" s="509">
        <v>0</v>
      </c>
      <c r="F276" s="509">
        <v>0</v>
      </c>
      <c r="G276" s="509">
        <v>0</v>
      </c>
      <c r="H276" s="509">
        <v>0</v>
      </c>
      <c r="I276" s="509">
        <v>0</v>
      </c>
      <c r="J276" s="509">
        <v>0</v>
      </c>
      <c r="K276" s="509">
        <v>0</v>
      </c>
      <c r="L276" s="509">
        <v>0</v>
      </c>
      <c r="M276" s="509">
        <v>0</v>
      </c>
      <c r="N276" s="509">
        <v>0</v>
      </c>
      <c r="O276" s="509">
        <v>0</v>
      </c>
      <c r="P276" s="509">
        <v>0</v>
      </c>
      <c r="Q276" s="509">
        <v>0</v>
      </c>
      <c r="R276" s="509">
        <v>0</v>
      </c>
      <c r="S276" s="509">
        <v>0</v>
      </c>
      <c r="T276" s="509">
        <v>0</v>
      </c>
      <c r="U276" s="509">
        <v>0</v>
      </c>
      <c r="V276" s="509">
        <v>0</v>
      </c>
      <c r="W276" s="509">
        <v>0</v>
      </c>
      <c r="X276" s="510">
        <f t="shared" si="56"/>
        <v>0</v>
      </c>
      <c r="Y276" s="510">
        <f t="shared" si="57"/>
        <v>0</v>
      </c>
      <c r="Z276" s="511">
        <f t="shared" si="48"/>
        <v>0</v>
      </c>
    </row>
    <row r="277" spans="1:26" ht="12.95" customHeight="1" collapsed="1">
      <c r="A277" s="743" t="s">
        <v>360</v>
      </c>
      <c r="B277" s="743"/>
      <c r="C277" s="743"/>
      <c r="D277" s="506">
        <f t="shared" ref="D277:W277" si="58">SUM(D278:D287)</f>
        <v>158</v>
      </c>
      <c r="E277" s="506">
        <f t="shared" si="58"/>
        <v>525</v>
      </c>
      <c r="F277" s="506">
        <f t="shared" si="58"/>
        <v>838</v>
      </c>
      <c r="G277" s="506">
        <f t="shared" si="58"/>
        <v>406</v>
      </c>
      <c r="H277" s="506">
        <f t="shared" si="58"/>
        <v>34576</v>
      </c>
      <c r="I277" s="506">
        <f t="shared" si="58"/>
        <v>31</v>
      </c>
      <c r="J277" s="506">
        <f t="shared" si="58"/>
        <v>130</v>
      </c>
      <c r="K277" s="506">
        <f t="shared" si="58"/>
        <v>117</v>
      </c>
      <c r="L277" s="506">
        <f t="shared" si="58"/>
        <v>80</v>
      </c>
      <c r="M277" s="506">
        <f t="shared" si="58"/>
        <v>3054</v>
      </c>
      <c r="N277" s="506">
        <f t="shared" si="58"/>
        <v>0</v>
      </c>
      <c r="O277" s="506">
        <f t="shared" si="58"/>
        <v>1</v>
      </c>
      <c r="P277" s="506">
        <f t="shared" si="58"/>
        <v>2</v>
      </c>
      <c r="Q277" s="506">
        <f t="shared" si="58"/>
        <v>2</v>
      </c>
      <c r="R277" s="506">
        <f t="shared" si="58"/>
        <v>581</v>
      </c>
      <c r="S277" s="506">
        <f t="shared" si="58"/>
        <v>0</v>
      </c>
      <c r="T277" s="506">
        <f t="shared" si="58"/>
        <v>0</v>
      </c>
      <c r="U277" s="506">
        <f t="shared" si="58"/>
        <v>0</v>
      </c>
      <c r="V277" s="506">
        <f t="shared" si="58"/>
        <v>0</v>
      </c>
      <c r="W277" s="506">
        <f t="shared" si="58"/>
        <v>144</v>
      </c>
      <c r="X277" s="506">
        <f>X278+X279+X280+X281+X282+X283+X284+X285+X286+X287</f>
        <v>37089</v>
      </c>
      <c r="Y277" s="506">
        <f t="shared" ref="Y277:Z277" si="59">Y278+Y279+Y280+Y281+Y282+Y283+Y284+Y285+Y286+Y287</f>
        <v>3556</v>
      </c>
      <c r="Z277" s="507">
        <f t="shared" si="59"/>
        <v>40645</v>
      </c>
    </row>
    <row r="278" spans="1:26" ht="63.75" hidden="1" outlineLevel="1">
      <c r="A278" s="747" t="s">
        <v>360</v>
      </c>
      <c r="B278" s="747" t="s">
        <v>361</v>
      </c>
      <c r="C278" s="508" t="s">
        <v>362</v>
      </c>
      <c r="D278" s="510">
        <v>21</v>
      </c>
      <c r="E278" s="510">
        <v>70</v>
      </c>
      <c r="F278" s="510">
        <v>123</v>
      </c>
      <c r="G278" s="510">
        <v>44</v>
      </c>
      <c r="H278" s="510">
        <v>5279</v>
      </c>
      <c r="I278" s="510">
        <v>0</v>
      </c>
      <c r="J278" s="510">
        <v>4</v>
      </c>
      <c r="K278" s="509">
        <v>12</v>
      </c>
      <c r="L278" s="509">
        <v>0</v>
      </c>
      <c r="M278" s="510">
        <v>169</v>
      </c>
      <c r="N278" s="510">
        <v>0</v>
      </c>
      <c r="O278" s="510">
        <v>0</v>
      </c>
      <c r="P278" s="510">
        <v>0</v>
      </c>
      <c r="Q278" s="510">
        <v>0</v>
      </c>
      <c r="R278" s="510">
        <v>64</v>
      </c>
      <c r="S278" s="510">
        <v>0</v>
      </c>
      <c r="T278" s="510">
        <v>0</v>
      </c>
      <c r="U278" s="509">
        <v>0</v>
      </c>
      <c r="V278" s="509">
        <v>0</v>
      </c>
      <c r="W278" s="510">
        <v>0</v>
      </c>
      <c r="X278" s="509">
        <f t="shared" ref="X278:X287" si="60">D278+E278+F278+G278+H278+N278+O278+P278+Q278+R278</f>
        <v>5601</v>
      </c>
      <c r="Y278" s="510">
        <f t="shared" ref="Y278:Y287" si="61">I278+J278+K278+L278+M278+S278+T278+U278+V278+W278</f>
        <v>185</v>
      </c>
      <c r="Z278" s="511">
        <f t="shared" si="48"/>
        <v>5786</v>
      </c>
    </row>
    <row r="279" spans="1:26" ht="38.25" hidden="1" outlineLevel="1">
      <c r="A279" s="747"/>
      <c r="B279" s="747"/>
      <c r="C279" s="508" t="s">
        <v>363</v>
      </c>
      <c r="D279" s="509">
        <v>9</v>
      </c>
      <c r="E279" s="510">
        <v>22</v>
      </c>
      <c r="F279" s="510">
        <v>45</v>
      </c>
      <c r="G279" s="510">
        <v>8</v>
      </c>
      <c r="H279" s="510">
        <v>2813</v>
      </c>
      <c r="I279" s="510">
        <v>1</v>
      </c>
      <c r="J279" s="510">
        <v>2</v>
      </c>
      <c r="K279" s="510">
        <v>3</v>
      </c>
      <c r="L279" s="509">
        <v>0</v>
      </c>
      <c r="M279" s="510">
        <v>152</v>
      </c>
      <c r="N279" s="509">
        <v>0</v>
      </c>
      <c r="O279" s="510">
        <v>0</v>
      </c>
      <c r="P279" s="510">
        <v>0</v>
      </c>
      <c r="Q279" s="510">
        <v>0</v>
      </c>
      <c r="R279" s="510">
        <v>13</v>
      </c>
      <c r="S279" s="510">
        <v>0</v>
      </c>
      <c r="T279" s="510">
        <v>0</v>
      </c>
      <c r="U279" s="510">
        <v>0</v>
      </c>
      <c r="V279" s="509">
        <v>0</v>
      </c>
      <c r="W279" s="510">
        <v>2</v>
      </c>
      <c r="X279" s="509">
        <f t="shared" si="60"/>
        <v>2910</v>
      </c>
      <c r="Y279" s="510">
        <f t="shared" si="61"/>
        <v>160</v>
      </c>
      <c r="Z279" s="511">
        <f t="shared" si="48"/>
        <v>3070</v>
      </c>
    </row>
    <row r="280" spans="1:26" ht="51" hidden="1" outlineLevel="1">
      <c r="A280" s="747"/>
      <c r="B280" s="508" t="s">
        <v>364</v>
      </c>
      <c r="C280" s="508" t="s">
        <v>365</v>
      </c>
      <c r="D280" s="510">
        <v>4</v>
      </c>
      <c r="E280" s="510">
        <v>16</v>
      </c>
      <c r="F280" s="510">
        <v>15</v>
      </c>
      <c r="G280" s="510">
        <v>12</v>
      </c>
      <c r="H280" s="510">
        <v>1446</v>
      </c>
      <c r="I280" s="509">
        <v>0</v>
      </c>
      <c r="J280" s="509">
        <v>0</v>
      </c>
      <c r="K280" s="509">
        <v>3</v>
      </c>
      <c r="L280" s="509">
        <v>0</v>
      </c>
      <c r="M280" s="509">
        <v>0</v>
      </c>
      <c r="N280" s="510">
        <v>0</v>
      </c>
      <c r="O280" s="510">
        <v>0</v>
      </c>
      <c r="P280" s="510">
        <v>0</v>
      </c>
      <c r="Q280" s="510">
        <v>0</v>
      </c>
      <c r="R280" s="510">
        <v>1</v>
      </c>
      <c r="S280" s="509">
        <v>0</v>
      </c>
      <c r="T280" s="509">
        <v>0</v>
      </c>
      <c r="U280" s="509">
        <v>0</v>
      </c>
      <c r="V280" s="509">
        <v>0</v>
      </c>
      <c r="W280" s="509">
        <v>0</v>
      </c>
      <c r="X280" s="509">
        <f t="shared" si="60"/>
        <v>1494</v>
      </c>
      <c r="Y280" s="509">
        <f t="shared" si="61"/>
        <v>3</v>
      </c>
      <c r="Z280" s="511">
        <f t="shared" si="48"/>
        <v>1497</v>
      </c>
    </row>
    <row r="281" spans="1:26" ht="25.5" hidden="1" outlineLevel="1">
      <c r="A281" s="747"/>
      <c r="B281" s="747" t="s">
        <v>366</v>
      </c>
      <c r="C281" s="508" t="s">
        <v>367</v>
      </c>
      <c r="D281" s="509">
        <v>0</v>
      </c>
      <c r="E281" s="509">
        <v>0</v>
      </c>
      <c r="F281" s="510">
        <v>0</v>
      </c>
      <c r="G281" s="510">
        <v>0</v>
      </c>
      <c r="H281" s="510">
        <v>20</v>
      </c>
      <c r="I281" s="509">
        <v>0</v>
      </c>
      <c r="J281" s="509">
        <v>0</v>
      </c>
      <c r="K281" s="509">
        <v>0</v>
      </c>
      <c r="L281" s="509">
        <v>0</v>
      </c>
      <c r="M281" s="509">
        <v>0</v>
      </c>
      <c r="N281" s="509">
        <v>0</v>
      </c>
      <c r="O281" s="509">
        <v>0</v>
      </c>
      <c r="P281" s="510">
        <v>0</v>
      </c>
      <c r="Q281" s="510">
        <v>0</v>
      </c>
      <c r="R281" s="510">
        <v>0</v>
      </c>
      <c r="S281" s="509">
        <v>0</v>
      </c>
      <c r="T281" s="509">
        <v>0</v>
      </c>
      <c r="U281" s="509">
        <v>0</v>
      </c>
      <c r="V281" s="509">
        <v>0</v>
      </c>
      <c r="W281" s="509">
        <v>0</v>
      </c>
      <c r="X281" s="509">
        <f t="shared" si="60"/>
        <v>20</v>
      </c>
      <c r="Y281" s="509">
        <f t="shared" si="61"/>
        <v>0</v>
      </c>
      <c r="Z281" s="511">
        <f t="shared" si="48"/>
        <v>20</v>
      </c>
    </row>
    <row r="282" spans="1:26" ht="38.25" hidden="1" outlineLevel="1">
      <c r="A282" s="747"/>
      <c r="B282" s="747"/>
      <c r="C282" s="508" t="s">
        <v>368</v>
      </c>
      <c r="D282" s="510">
        <v>18</v>
      </c>
      <c r="E282" s="510">
        <v>56</v>
      </c>
      <c r="F282" s="510">
        <v>116</v>
      </c>
      <c r="G282" s="510">
        <v>34</v>
      </c>
      <c r="H282" s="510">
        <v>4690</v>
      </c>
      <c r="I282" s="510">
        <v>6</v>
      </c>
      <c r="J282" s="510">
        <v>4</v>
      </c>
      <c r="K282" s="510">
        <v>9</v>
      </c>
      <c r="L282" s="510">
        <v>12</v>
      </c>
      <c r="M282" s="510">
        <v>552</v>
      </c>
      <c r="N282" s="510">
        <v>0</v>
      </c>
      <c r="O282" s="510">
        <v>0</v>
      </c>
      <c r="P282" s="510">
        <v>1</v>
      </c>
      <c r="Q282" s="510">
        <v>2</v>
      </c>
      <c r="R282" s="510">
        <v>38</v>
      </c>
      <c r="S282" s="510">
        <v>0</v>
      </c>
      <c r="T282" s="510">
        <v>0</v>
      </c>
      <c r="U282" s="510">
        <v>0</v>
      </c>
      <c r="V282" s="510">
        <v>0</v>
      </c>
      <c r="W282" s="510">
        <v>11</v>
      </c>
      <c r="X282" s="510">
        <f t="shared" si="60"/>
        <v>4955</v>
      </c>
      <c r="Y282" s="510">
        <f t="shared" si="61"/>
        <v>594</v>
      </c>
      <c r="Z282" s="511">
        <f t="shared" si="48"/>
        <v>5549</v>
      </c>
    </row>
    <row r="283" spans="1:26" ht="38.25" hidden="1" outlineLevel="1">
      <c r="A283" s="747"/>
      <c r="B283" s="747"/>
      <c r="C283" s="508" t="s">
        <v>369</v>
      </c>
      <c r="D283" s="510">
        <v>1</v>
      </c>
      <c r="E283" s="510">
        <v>6</v>
      </c>
      <c r="F283" s="510">
        <v>18</v>
      </c>
      <c r="G283" s="510">
        <v>8</v>
      </c>
      <c r="H283" s="510">
        <v>1138</v>
      </c>
      <c r="I283" s="509">
        <v>1</v>
      </c>
      <c r="J283" s="510">
        <v>4</v>
      </c>
      <c r="K283" s="510">
        <v>6</v>
      </c>
      <c r="L283" s="509">
        <v>0</v>
      </c>
      <c r="M283" s="510">
        <v>49</v>
      </c>
      <c r="N283" s="510">
        <v>0</v>
      </c>
      <c r="O283" s="510">
        <v>0</v>
      </c>
      <c r="P283" s="510">
        <v>0</v>
      </c>
      <c r="Q283" s="510">
        <v>0</v>
      </c>
      <c r="R283" s="510">
        <v>57</v>
      </c>
      <c r="S283" s="509">
        <v>0</v>
      </c>
      <c r="T283" s="510">
        <v>0</v>
      </c>
      <c r="U283" s="510">
        <v>0</v>
      </c>
      <c r="V283" s="509">
        <v>0</v>
      </c>
      <c r="W283" s="510">
        <v>0</v>
      </c>
      <c r="X283" s="509">
        <f t="shared" si="60"/>
        <v>1228</v>
      </c>
      <c r="Y283" s="510">
        <f t="shared" si="61"/>
        <v>60</v>
      </c>
      <c r="Z283" s="511">
        <f t="shared" si="48"/>
        <v>1288</v>
      </c>
    </row>
    <row r="284" spans="1:26" ht="51" hidden="1" outlineLevel="1">
      <c r="A284" s="747"/>
      <c r="B284" s="508" t="s">
        <v>370</v>
      </c>
      <c r="C284" s="508" t="s">
        <v>371</v>
      </c>
      <c r="D284" s="510">
        <v>2</v>
      </c>
      <c r="E284" s="510">
        <v>14</v>
      </c>
      <c r="F284" s="510">
        <v>27</v>
      </c>
      <c r="G284" s="510">
        <v>12</v>
      </c>
      <c r="H284" s="510">
        <v>2554</v>
      </c>
      <c r="I284" s="509">
        <v>0</v>
      </c>
      <c r="J284" s="510">
        <v>0</v>
      </c>
      <c r="K284" s="510">
        <v>3</v>
      </c>
      <c r="L284" s="510">
        <v>0</v>
      </c>
      <c r="M284" s="510">
        <v>244</v>
      </c>
      <c r="N284" s="510">
        <v>0</v>
      </c>
      <c r="O284" s="510">
        <v>0</v>
      </c>
      <c r="P284" s="510">
        <v>0</v>
      </c>
      <c r="Q284" s="510">
        <v>0</v>
      </c>
      <c r="R284" s="510">
        <v>160</v>
      </c>
      <c r="S284" s="509">
        <v>0</v>
      </c>
      <c r="T284" s="510">
        <v>0</v>
      </c>
      <c r="U284" s="510">
        <v>0</v>
      </c>
      <c r="V284" s="510">
        <v>0</v>
      </c>
      <c r="W284" s="510">
        <v>25</v>
      </c>
      <c r="X284" s="510">
        <f t="shared" si="60"/>
        <v>2769</v>
      </c>
      <c r="Y284" s="510">
        <f t="shared" si="61"/>
        <v>272</v>
      </c>
      <c r="Z284" s="511">
        <f t="shared" si="48"/>
        <v>3041</v>
      </c>
    </row>
    <row r="285" spans="1:26" ht="25.5" hidden="1" outlineLevel="1">
      <c r="A285" s="747"/>
      <c r="B285" s="747" t="s">
        <v>372</v>
      </c>
      <c r="C285" s="508" t="s">
        <v>373</v>
      </c>
      <c r="D285" s="510">
        <v>99</v>
      </c>
      <c r="E285" s="510">
        <v>335</v>
      </c>
      <c r="F285" s="510">
        <v>464</v>
      </c>
      <c r="G285" s="510">
        <v>272</v>
      </c>
      <c r="H285" s="510">
        <v>14407</v>
      </c>
      <c r="I285" s="510">
        <v>23</v>
      </c>
      <c r="J285" s="510">
        <v>112</v>
      </c>
      <c r="K285" s="510">
        <v>81</v>
      </c>
      <c r="L285" s="510">
        <v>68</v>
      </c>
      <c r="M285" s="510">
        <v>1688</v>
      </c>
      <c r="N285" s="510">
        <v>0</v>
      </c>
      <c r="O285" s="510">
        <v>1</v>
      </c>
      <c r="P285" s="510">
        <v>1</v>
      </c>
      <c r="Q285" s="510">
        <v>0</v>
      </c>
      <c r="R285" s="510">
        <v>180</v>
      </c>
      <c r="S285" s="510">
        <v>0</v>
      </c>
      <c r="T285" s="510">
        <v>0</v>
      </c>
      <c r="U285" s="510">
        <v>0</v>
      </c>
      <c r="V285" s="510">
        <v>0</v>
      </c>
      <c r="W285" s="510">
        <v>105</v>
      </c>
      <c r="X285" s="510">
        <f t="shared" si="60"/>
        <v>15759</v>
      </c>
      <c r="Y285" s="510">
        <f t="shared" si="61"/>
        <v>2077</v>
      </c>
      <c r="Z285" s="511">
        <f t="shared" si="48"/>
        <v>17836</v>
      </c>
    </row>
    <row r="286" spans="1:26" ht="25.5" hidden="1" outlineLevel="1">
      <c r="A286" s="747"/>
      <c r="B286" s="747"/>
      <c r="C286" s="508" t="s">
        <v>374</v>
      </c>
      <c r="D286" s="510">
        <v>0</v>
      </c>
      <c r="E286" s="509">
        <v>0</v>
      </c>
      <c r="F286" s="509">
        <v>6</v>
      </c>
      <c r="G286" s="509">
        <v>0</v>
      </c>
      <c r="H286" s="510">
        <v>447</v>
      </c>
      <c r="I286" s="509">
        <v>0</v>
      </c>
      <c r="J286" s="509">
        <v>4</v>
      </c>
      <c r="K286" s="509">
        <v>0</v>
      </c>
      <c r="L286" s="509">
        <v>0</v>
      </c>
      <c r="M286" s="510">
        <v>29</v>
      </c>
      <c r="N286" s="510">
        <v>0</v>
      </c>
      <c r="O286" s="509">
        <v>0</v>
      </c>
      <c r="P286" s="509">
        <v>0</v>
      </c>
      <c r="Q286" s="509">
        <v>0</v>
      </c>
      <c r="R286" s="510">
        <v>7</v>
      </c>
      <c r="S286" s="509">
        <v>0</v>
      </c>
      <c r="T286" s="509">
        <v>0</v>
      </c>
      <c r="U286" s="509">
        <v>0</v>
      </c>
      <c r="V286" s="509">
        <v>0</v>
      </c>
      <c r="W286" s="510">
        <v>0</v>
      </c>
      <c r="X286" s="509">
        <f t="shared" si="60"/>
        <v>460</v>
      </c>
      <c r="Y286" s="510">
        <f t="shared" si="61"/>
        <v>33</v>
      </c>
      <c r="Z286" s="511">
        <f t="shared" si="48"/>
        <v>493</v>
      </c>
    </row>
    <row r="287" spans="1:26" ht="51" hidden="1" outlineLevel="1">
      <c r="A287" s="747"/>
      <c r="B287" s="508" t="s">
        <v>375</v>
      </c>
      <c r="C287" s="508" t="s">
        <v>376</v>
      </c>
      <c r="D287" s="510">
        <v>4</v>
      </c>
      <c r="E287" s="510">
        <v>6</v>
      </c>
      <c r="F287" s="510">
        <v>24</v>
      </c>
      <c r="G287" s="510">
        <v>16</v>
      </c>
      <c r="H287" s="510">
        <v>1782</v>
      </c>
      <c r="I287" s="510">
        <v>0</v>
      </c>
      <c r="J287" s="510">
        <v>0</v>
      </c>
      <c r="K287" s="510">
        <v>0</v>
      </c>
      <c r="L287" s="510">
        <v>0</v>
      </c>
      <c r="M287" s="510">
        <v>171</v>
      </c>
      <c r="N287" s="510">
        <v>0</v>
      </c>
      <c r="O287" s="510">
        <v>0</v>
      </c>
      <c r="P287" s="510">
        <v>0</v>
      </c>
      <c r="Q287" s="510">
        <v>0</v>
      </c>
      <c r="R287" s="510">
        <v>61</v>
      </c>
      <c r="S287" s="510">
        <v>0</v>
      </c>
      <c r="T287" s="510">
        <v>0</v>
      </c>
      <c r="U287" s="510">
        <v>0</v>
      </c>
      <c r="V287" s="510">
        <v>0</v>
      </c>
      <c r="W287" s="510">
        <v>1</v>
      </c>
      <c r="X287" s="510">
        <f t="shared" si="60"/>
        <v>1893</v>
      </c>
      <c r="Y287" s="510">
        <f t="shared" si="61"/>
        <v>172</v>
      </c>
      <c r="Z287" s="511">
        <f t="shared" si="48"/>
        <v>2065</v>
      </c>
    </row>
    <row r="288" spans="1:26" ht="28.5" customHeight="1" collapsed="1">
      <c r="A288" s="743" t="s">
        <v>377</v>
      </c>
      <c r="B288" s="743"/>
      <c r="C288" s="743"/>
      <c r="D288" s="506">
        <f t="shared" ref="D288:Z288" si="62">SUM(D289:D312)</f>
        <v>158</v>
      </c>
      <c r="E288" s="506">
        <f t="shared" si="62"/>
        <v>522</v>
      </c>
      <c r="F288" s="506">
        <f t="shared" si="62"/>
        <v>857</v>
      </c>
      <c r="G288" s="506">
        <f t="shared" si="62"/>
        <v>395</v>
      </c>
      <c r="H288" s="506">
        <f t="shared" si="62"/>
        <v>46943</v>
      </c>
      <c r="I288" s="506">
        <f t="shared" si="62"/>
        <v>2</v>
      </c>
      <c r="J288" s="506">
        <f t="shared" si="62"/>
        <v>10</v>
      </c>
      <c r="K288" s="506">
        <f t="shared" si="62"/>
        <v>24</v>
      </c>
      <c r="L288" s="506">
        <f t="shared" si="62"/>
        <v>12</v>
      </c>
      <c r="M288" s="506">
        <f t="shared" si="62"/>
        <v>1127</v>
      </c>
      <c r="N288" s="506">
        <f t="shared" si="62"/>
        <v>0</v>
      </c>
      <c r="O288" s="506">
        <f t="shared" si="62"/>
        <v>0</v>
      </c>
      <c r="P288" s="506">
        <f t="shared" si="62"/>
        <v>1</v>
      </c>
      <c r="Q288" s="506">
        <f t="shared" si="62"/>
        <v>5</v>
      </c>
      <c r="R288" s="506">
        <f t="shared" si="62"/>
        <v>1356</v>
      </c>
      <c r="S288" s="506">
        <f t="shared" si="62"/>
        <v>0</v>
      </c>
      <c r="T288" s="506">
        <f t="shared" si="62"/>
        <v>0</v>
      </c>
      <c r="U288" s="506">
        <f t="shared" si="62"/>
        <v>0</v>
      </c>
      <c r="V288" s="506">
        <f t="shared" si="62"/>
        <v>0</v>
      </c>
      <c r="W288" s="506">
        <f t="shared" si="62"/>
        <v>18</v>
      </c>
      <c r="X288" s="506">
        <f t="shared" si="62"/>
        <v>50237</v>
      </c>
      <c r="Y288" s="506">
        <f t="shared" si="62"/>
        <v>1193</v>
      </c>
      <c r="Z288" s="507">
        <f t="shared" si="62"/>
        <v>51430</v>
      </c>
    </row>
    <row r="289" spans="1:26" ht="51" hidden="1" outlineLevel="1">
      <c r="A289" s="747" t="s">
        <v>377</v>
      </c>
      <c r="B289" s="747" t="s">
        <v>378</v>
      </c>
      <c r="C289" s="508" t="s">
        <v>379</v>
      </c>
      <c r="D289" s="510">
        <v>2</v>
      </c>
      <c r="E289" s="510">
        <v>46</v>
      </c>
      <c r="F289" s="510">
        <v>21</v>
      </c>
      <c r="G289" s="510">
        <v>12</v>
      </c>
      <c r="H289" s="510">
        <v>976</v>
      </c>
      <c r="I289" s="509">
        <v>0</v>
      </c>
      <c r="J289" s="509">
        <v>0</v>
      </c>
      <c r="K289" s="510">
        <v>0</v>
      </c>
      <c r="L289" s="509">
        <v>0</v>
      </c>
      <c r="M289" s="510">
        <v>27</v>
      </c>
      <c r="N289" s="510">
        <v>0</v>
      </c>
      <c r="O289" s="510">
        <v>0</v>
      </c>
      <c r="P289" s="510">
        <v>0</v>
      </c>
      <c r="Q289" s="510">
        <v>0</v>
      </c>
      <c r="R289" s="510">
        <v>11</v>
      </c>
      <c r="S289" s="509">
        <v>0</v>
      </c>
      <c r="T289" s="509">
        <v>0</v>
      </c>
      <c r="U289" s="510">
        <v>0</v>
      </c>
      <c r="V289" s="509">
        <v>0</v>
      </c>
      <c r="W289" s="510">
        <v>0</v>
      </c>
      <c r="X289" s="509">
        <f t="shared" ref="X289:X312" si="63">D289+E289+F289+G289+H289+N289+O289+P289+Q289+R289</f>
        <v>1068</v>
      </c>
      <c r="Y289" s="510">
        <f t="shared" ref="Y289:Y312" si="64">I289+J289+K289+L289+M289+S289+T289+U289+V289+W289</f>
        <v>27</v>
      </c>
      <c r="Z289" s="511">
        <f t="shared" si="48"/>
        <v>1095</v>
      </c>
    </row>
    <row r="290" spans="1:26" ht="51" hidden="1" outlineLevel="1">
      <c r="A290" s="747"/>
      <c r="B290" s="747"/>
      <c r="C290" s="508" t="s">
        <v>380</v>
      </c>
      <c r="D290" s="510">
        <v>37</v>
      </c>
      <c r="E290" s="510">
        <v>66</v>
      </c>
      <c r="F290" s="510">
        <v>111</v>
      </c>
      <c r="G290" s="510">
        <v>36</v>
      </c>
      <c r="H290" s="510">
        <v>5306</v>
      </c>
      <c r="I290" s="510">
        <v>2</v>
      </c>
      <c r="J290" s="510">
        <v>0</v>
      </c>
      <c r="K290" s="510">
        <v>9</v>
      </c>
      <c r="L290" s="510">
        <v>0</v>
      </c>
      <c r="M290" s="510">
        <v>84</v>
      </c>
      <c r="N290" s="510">
        <v>0</v>
      </c>
      <c r="O290" s="510">
        <v>0</v>
      </c>
      <c r="P290" s="510">
        <v>0</v>
      </c>
      <c r="Q290" s="510">
        <v>0</v>
      </c>
      <c r="R290" s="510">
        <v>59</v>
      </c>
      <c r="S290" s="510">
        <v>0</v>
      </c>
      <c r="T290" s="510">
        <v>0</v>
      </c>
      <c r="U290" s="510">
        <v>0</v>
      </c>
      <c r="V290" s="510">
        <v>0</v>
      </c>
      <c r="W290" s="510">
        <v>0</v>
      </c>
      <c r="X290" s="510">
        <f t="shared" si="63"/>
        <v>5615</v>
      </c>
      <c r="Y290" s="510">
        <f t="shared" si="64"/>
        <v>95</v>
      </c>
      <c r="Z290" s="511">
        <f t="shared" ref="Z290:Z359" si="65">+Y290+X290</f>
        <v>5710</v>
      </c>
    </row>
    <row r="291" spans="1:26" ht="51" hidden="1" outlineLevel="1">
      <c r="A291" s="747"/>
      <c r="B291" s="747"/>
      <c r="C291" s="508" t="s">
        <v>381</v>
      </c>
      <c r="D291" s="510">
        <v>10</v>
      </c>
      <c r="E291" s="510">
        <v>20</v>
      </c>
      <c r="F291" s="510">
        <v>30</v>
      </c>
      <c r="G291" s="510">
        <v>24</v>
      </c>
      <c r="H291" s="510">
        <v>1631</v>
      </c>
      <c r="I291" s="509">
        <v>0</v>
      </c>
      <c r="J291" s="510">
        <v>2</v>
      </c>
      <c r="K291" s="510">
        <v>0</v>
      </c>
      <c r="L291" s="510">
        <v>0</v>
      </c>
      <c r="M291" s="510">
        <v>5</v>
      </c>
      <c r="N291" s="510">
        <v>0</v>
      </c>
      <c r="O291" s="510">
        <v>0</v>
      </c>
      <c r="P291" s="510">
        <v>0</v>
      </c>
      <c r="Q291" s="510">
        <v>0</v>
      </c>
      <c r="R291" s="510">
        <v>47</v>
      </c>
      <c r="S291" s="509">
        <v>0</v>
      </c>
      <c r="T291" s="510">
        <v>0</v>
      </c>
      <c r="U291" s="510">
        <v>0</v>
      </c>
      <c r="V291" s="510">
        <v>0</v>
      </c>
      <c r="W291" s="510">
        <v>0</v>
      </c>
      <c r="X291" s="510">
        <f t="shared" si="63"/>
        <v>1762</v>
      </c>
      <c r="Y291" s="510">
        <f t="shared" si="64"/>
        <v>7</v>
      </c>
      <c r="Z291" s="511">
        <f t="shared" si="65"/>
        <v>1769</v>
      </c>
    </row>
    <row r="292" spans="1:26" ht="38.25" hidden="1" outlineLevel="1">
      <c r="A292" s="747"/>
      <c r="B292" s="747"/>
      <c r="C292" s="508" t="s">
        <v>382</v>
      </c>
      <c r="D292" s="509">
        <v>4</v>
      </c>
      <c r="E292" s="510">
        <v>28</v>
      </c>
      <c r="F292" s="509">
        <v>69</v>
      </c>
      <c r="G292" s="509">
        <v>40</v>
      </c>
      <c r="H292" s="510">
        <v>1823</v>
      </c>
      <c r="I292" s="509">
        <v>0</v>
      </c>
      <c r="J292" s="509">
        <v>0</v>
      </c>
      <c r="K292" s="509">
        <v>0</v>
      </c>
      <c r="L292" s="509">
        <v>0</v>
      </c>
      <c r="M292" s="509">
        <v>56</v>
      </c>
      <c r="N292" s="509">
        <v>0</v>
      </c>
      <c r="O292" s="510">
        <v>0</v>
      </c>
      <c r="P292" s="509">
        <v>0</v>
      </c>
      <c r="Q292" s="509">
        <v>0</v>
      </c>
      <c r="R292" s="510">
        <v>10</v>
      </c>
      <c r="S292" s="509">
        <v>0</v>
      </c>
      <c r="T292" s="509">
        <v>0</v>
      </c>
      <c r="U292" s="509">
        <v>0</v>
      </c>
      <c r="V292" s="509">
        <v>0</v>
      </c>
      <c r="W292" s="509">
        <v>0</v>
      </c>
      <c r="X292" s="509">
        <f t="shared" si="63"/>
        <v>1974</v>
      </c>
      <c r="Y292" s="509">
        <f t="shared" si="64"/>
        <v>56</v>
      </c>
      <c r="Z292" s="511">
        <f t="shared" si="65"/>
        <v>2030</v>
      </c>
    </row>
    <row r="293" spans="1:26" ht="25.5" hidden="1" outlineLevel="1">
      <c r="A293" s="747"/>
      <c r="B293" s="747"/>
      <c r="C293" s="508" t="s">
        <v>383</v>
      </c>
      <c r="D293" s="510">
        <v>2</v>
      </c>
      <c r="E293" s="510">
        <v>4</v>
      </c>
      <c r="F293" s="510">
        <v>9</v>
      </c>
      <c r="G293" s="510">
        <v>24</v>
      </c>
      <c r="H293" s="510">
        <v>1162</v>
      </c>
      <c r="I293" s="509">
        <v>0</v>
      </c>
      <c r="J293" s="509">
        <v>0</v>
      </c>
      <c r="K293" s="510">
        <v>0</v>
      </c>
      <c r="L293" s="510">
        <v>0</v>
      </c>
      <c r="M293" s="510">
        <v>13</v>
      </c>
      <c r="N293" s="510">
        <v>0</v>
      </c>
      <c r="O293" s="510">
        <v>0</v>
      </c>
      <c r="P293" s="510">
        <v>0</v>
      </c>
      <c r="Q293" s="510">
        <v>0</v>
      </c>
      <c r="R293" s="510">
        <v>25</v>
      </c>
      <c r="S293" s="509">
        <v>0</v>
      </c>
      <c r="T293" s="509">
        <v>0</v>
      </c>
      <c r="U293" s="510">
        <v>0</v>
      </c>
      <c r="V293" s="510">
        <v>0</v>
      </c>
      <c r="W293" s="510">
        <v>0</v>
      </c>
      <c r="X293" s="510">
        <f t="shared" si="63"/>
        <v>1226</v>
      </c>
      <c r="Y293" s="510">
        <f t="shared" si="64"/>
        <v>13</v>
      </c>
      <c r="Z293" s="511">
        <f t="shared" si="65"/>
        <v>1239</v>
      </c>
    </row>
    <row r="294" spans="1:26" ht="51" hidden="1" outlineLevel="1">
      <c r="A294" s="747"/>
      <c r="B294" s="747"/>
      <c r="C294" s="508" t="s">
        <v>384</v>
      </c>
      <c r="D294" s="510">
        <v>0</v>
      </c>
      <c r="E294" s="510">
        <v>0</v>
      </c>
      <c r="F294" s="510">
        <v>3</v>
      </c>
      <c r="G294" s="509">
        <v>0</v>
      </c>
      <c r="H294" s="510">
        <v>0</v>
      </c>
      <c r="I294" s="509">
        <v>0</v>
      </c>
      <c r="J294" s="509">
        <v>0</v>
      </c>
      <c r="K294" s="509">
        <v>0</v>
      </c>
      <c r="L294" s="509">
        <v>0</v>
      </c>
      <c r="M294" s="509">
        <v>0</v>
      </c>
      <c r="N294" s="510">
        <v>0</v>
      </c>
      <c r="O294" s="510">
        <v>0</v>
      </c>
      <c r="P294" s="510">
        <v>0</v>
      </c>
      <c r="Q294" s="509">
        <v>0</v>
      </c>
      <c r="R294" s="510">
        <v>0</v>
      </c>
      <c r="S294" s="509">
        <v>0</v>
      </c>
      <c r="T294" s="509">
        <v>0</v>
      </c>
      <c r="U294" s="509">
        <v>0</v>
      </c>
      <c r="V294" s="509">
        <v>0</v>
      </c>
      <c r="W294" s="509">
        <v>0</v>
      </c>
      <c r="X294" s="509">
        <f t="shared" si="63"/>
        <v>3</v>
      </c>
      <c r="Y294" s="509">
        <f t="shared" si="64"/>
        <v>0</v>
      </c>
      <c r="Z294" s="511">
        <f t="shared" si="65"/>
        <v>3</v>
      </c>
    </row>
    <row r="295" spans="1:26" ht="38.25" hidden="1" outlineLevel="1">
      <c r="A295" s="747"/>
      <c r="B295" s="747" t="s">
        <v>385</v>
      </c>
      <c r="C295" s="508" t="s">
        <v>386</v>
      </c>
      <c r="D295" s="510">
        <v>0</v>
      </c>
      <c r="E295" s="510">
        <v>4</v>
      </c>
      <c r="F295" s="510">
        <v>15</v>
      </c>
      <c r="G295" s="510">
        <v>0</v>
      </c>
      <c r="H295" s="510">
        <v>1027</v>
      </c>
      <c r="I295" s="509">
        <v>0</v>
      </c>
      <c r="J295" s="510">
        <v>0</v>
      </c>
      <c r="K295" s="510">
        <v>3</v>
      </c>
      <c r="L295" s="509">
        <v>0</v>
      </c>
      <c r="M295" s="510">
        <v>53</v>
      </c>
      <c r="N295" s="510">
        <v>0</v>
      </c>
      <c r="O295" s="510">
        <v>0</v>
      </c>
      <c r="P295" s="510">
        <v>0</v>
      </c>
      <c r="Q295" s="510">
        <v>0</v>
      </c>
      <c r="R295" s="510">
        <v>11</v>
      </c>
      <c r="S295" s="509">
        <v>0</v>
      </c>
      <c r="T295" s="510">
        <v>0</v>
      </c>
      <c r="U295" s="510">
        <v>0</v>
      </c>
      <c r="V295" s="509">
        <v>0</v>
      </c>
      <c r="W295" s="510">
        <v>0</v>
      </c>
      <c r="X295" s="509">
        <f t="shared" si="63"/>
        <v>1057</v>
      </c>
      <c r="Y295" s="510">
        <f t="shared" si="64"/>
        <v>56</v>
      </c>
      <c r="Z295" s="511">
        <f t="shared" si="65"/>
        <v>1113</v>
      </c>
    </row>
    <row r="296" spans="1:26" ht="25.5" hidden="1" outlineLevel="1">
      <c r="A296" s="747"/>
      <c r="B296" s="747"/>
      <c r="C296" s="508" t="s">
        <v>387</v>
      </c>
      <c r="D296" s="510">
        <v>15</v>
      </c>
      <c r="E296" s="510">
        <v>32</v>
      </c>
      <c r="F296" s="510">
        <v>51</v>
      </c>
      <c r="G296" s="510">
        <v>28</v>
      </c>
      <c r="H296" s="510">
        <v>4232</v>
      </c>
      <c r="I296" s="509">
        <v>0</v>
      </c>
      <c r="J296" s="509">
        <v>0</v>
      </c>
      <c r="K296" s="509">
        <v>0</v>
      </c>
      <c r="L296" s="509">
        <v>0</v>
      </c>
      <c r="M296" s="510">
        <v>5</v>
      </c>
      <c r="N296" s="510">
        <v>0</v>
      </c>
      <c r="O296" s="510">
        <v>0</v>
      </c>
      <c r="P296" s="510">
        <v>0</v>
      </c>
      <c r="Q296" s="510">
        <v>0</v>
      </c>
      <c r="R296" s="510">
        <v>55</v>
      </c>
      <c r="S296" s="509">
        <v>0</v>
      </c>
      <c r="T296" s="509">
        <v>0</v>
      </c>
      <c r="U296" s="509">
        <v>0</v>
      </c>
      <c r="V296" s="509">
        <v>0</v>
      </c>
      <c r="W296" s="510">
        <v>0</v>
      </c>
      <c r="X296" s="509">
        <f t="shared" si="63"/>
        <v>4413</v>
      </c>
      <c r="Y296" s="510">
        <f t="shared" si="64"/>
        <v>5</v>
      </c>
      <c r="Z296" s="511">
        <f t="shared" si="65"/>
        <v>4418</v>
      </c>
    </row>
    <row r="297" spans="1:26" ht="51" hidden="1" outlineLevel="1">
      <c r="A297" s="747"/>
      <c r="B297" s="747"/>
      <c r="C297" s="508" t="s">
        <v>388</v>
      </c>
      <c r="D297" s="509">
        <v>0</v>
      </c>
      <c r="E297" s="509">
        <v>0</v>
      </c>
      <c r="F297" s="509">
        <v>0</v>
      </c>
      <c r="G297" s="509">
        <v>0</v>
      </c>
      <c r="H297" s="510">
        <v>22</v>
      </c>
      <c r="I297" s="509">
        <v>0</v>
      </c>
      <c r="J297" s="509">
        <v>0</v>
      </c>
      <c r="K297" s="509">
        <v>0</v>
      </c>
      <c r="L297" s="509">
        <v>0</v>
      </c>
      <c r="M297" s="509">
        <v>0</v>
      </c>
      <c r="N297" s="509">
        <v>0</v>
      </c>
      <c r="O297" s="509">
        <v>0</v>
      </c>
      <c r="P297" s="509">
        <v>0</v>
      </c>
      <c r="Q297" s="509">
        <v>0</v>
      </c>
      <c r="R297" s="510">
        <v>0</v>
      </c>
      <c r="S297" s="509">
        <v>0</v>
      </c>
      <c r="T297" s="509">
        <v>0</v>
      </c>
      <c r="U297" s="509">
        <v>0</v>
      </c>
      <c r="V297" s="509">
        <v>0</v>
      </c>
      <c r="W297" s="509">
        <v>0</v>
      </c>
      <c r="X297" s="509">
        <f t="shared" si="63"/>
        <v>22</v>
      </c>
      <c r="Y297" s="509">
        <f t="shared" si="64"/>
        <v>0</v>
      </c>
      <c r="Z297" s="511">
        <f t="shared" si="65"/>
        <v>22</v>
      </c>
    </row>
    <row r="298" spans="1:26" ht="51" hidden="1" outlineLevel="1">
      <c r="A298" s="747"/>
      <c r="B298" s="747"/>
      <c r="C298" s="508" t="s">
        <v>389</v>
      </c>
      <c r="D298" s="509">
        <v>0</v>
      </c>
      <c r="E298" s="509">
        <v>2</v>
      </c>
      <c r="F298" s="509">
        <v>0</v>
      </c>
      <c r="G298" s="509">
        <v>0</v>
      </c>
      <c r="H298" s="510">
        <v>49</v>
      </c>
      <c r="I298" s="509">
        <v>0</v>
      </c>
      <c r="J298" s="509">
        <v>0</v>
      </c>
      <c r="K298" s="509">
        <v>0</v>
      </c>
      <c r="L298" s="509">
        <v>0</v>
      </c>
      <c r="M298" s="509">
        <v>0</v>
      </c>
      <c r="N298" s="509">
        <v>0</v>
      </c>
      <c r="O298" s="509">
        <v>0</v>
      </c>
      <c r="P298" s="509">
        <v>0</v>
      </c>
      <c r="Q298" s="509">
        <v>0</v>
      </c>
      <c r="R298" s="510">
        <v>0</v>
      </c>
      <c r="S298" s="509">
        <v>0</v>
      </c>
      <c r="T298" s="509">
        <v>0</v>
      </c>
      <c r="U298" s="509">
        <v>0</v>
      </c>
      <c r="V298" s="509">
        <v>0</v>
      </c>
      <c r="W298" s="509">
        <v>0</v>
      </c>
      <c r="X298" s="509">
        <f t="shared" si="63"/>
        <v>51</v>
      </c>
      <c r="Y298" s="509">
        <f t="shared" si="64"/>
        <v>0</v>
      </c>
      <c r="Z298" s="511">
        <f t="shared" si="65"/>
        <v>51</v>
      </c>
    </row>
    <row r="299" spans="1:26" ht="63.75" hidden="1" outlineLevel="1">
      <c r="A299" s="747"/>
      <c r="B299" s="747"/>
      <c r="C299" s="508" t="s">
        <v>390</v>
      </c>
      <c r="D299" s="510">
        <v>9</v>
      </c>
      <c r="E299" s="510">
        <v>50</v>
      </c>
      <c r="F299" s="510">
        <v>60</v>
      </c>
      <c r="G299" s="510">
        <v>40</v>
      </c>
      <c r="H299" s="510">
        <v>5151</v>
      </c>
      <c r="I299" s="510">
        <v>0</v>
      </c>
      <c r="J299" s="510">
        <v>4</v>
      </c>
      <c r="K299" s="510">
        <v>6</v>
      </c>
      <c r="L299" s="510">
        <v>12</v>
      </c>
      <c r="M299" s="510">
        <v>197</v>
      </c>
      <c r="N299" s="510">
        <v>0</v>
      </c>
      <c r="O299" s="510">
        <v>0</v>
      </c>
      <c r="P299" s="510">
        <v>0</v>
      </c>
      <c r="Q299" s="510">
        <v>0</v>
      </c>
      <c r="R299" s="510">
        <v>154</v>
      </c>
      <c r="S299" s="510">
        <v>0</v>
      </c>
      <c r="T299" s="510">
        <v>0</v>
      </c>
      <c r="U299" s="510">
        <v>0</v>
      </c>
      <c r="V299" s="510">
        <v>0</v>
      </c>
      <c r="W299" s="510">
        <v>2</v>
      </c>
      <c r="X299" s="510">
        <f t="shared" si="63"/>
        <v>5464</v>
      </c>
      <c r="Y299" s="510">
        <f t="shared" si="64"/>
        <v>221</v>
      </c>
      <c r="Z299" s="511">
        <f t="shared" si="65"/>
        <v>5685</v>
      </c>
    </row>
    <row r="300" spans="1:26" ht="51" hidden="1" outlineLevel="1">
      <c r="A300" s="747"/>
      <c r="B300" s="747"/>
      <c r="C300" s="508" t="s">
        <v>391</v>
      </c>
      <c r="D300" s="510">
        <v>7</v>
      </c>
      <c r="E300" s="510">
        <v>4</v>
      </c>
      <c r="F300" s="510">
        <v>27</v>
      </c>
      <c r="G300" s="510">
        <v>0</v>
      </c>
      <c r="H300" s="510">
        <v>2872</v>
      </c>
      <c r="I300" s="509">
        <v>0</v>
      </c>
      <c r="J300" s="510">
        <v>0</v>
      </c>
      <c r="K300" s="510">
        <v>0</v>
      </c>
      <c r="L300" s="509">
        <v>0</v>
      </c>
      <c r="M300" s="510">
        <v>151</v>
      </c>
      <c r="N300" s="510">
        <v>0</v>
      </c>
      <c r="O300" s="510">
        <v>0</v>
      </c>
      <c r="P300" s="510">
        <v>0</v>
      </c>
      <c r="Q300" s="510">
        <v>0</v>
      </c>
      <c r="R300" s="510">
        <v>122</v>
      </c>
      <c r="S300" s="509">
        <v>0</v>
      </c>
      <c r="T300" s="510">
        <v>0</v>
      </c>
      <c r="U300" s="510">
        <v>0</v>
      </c>
      <c r="V300" s="509">
        <v>0</v>
      </c>
      <c r="W300" s="510">
        <v>2</v>
      </c>
      <c r="X300" s="509">
        <f t="shared" si="63"/>
        <v>3032</v>
      </c>
      <c r="Y300" s="510">
        <f t="shared" si="64"/>
        <v>153</v>
      </c>
      <c r="Z300" s="511">
        <f t="shared" si="65"/>
        <v>3185</v>
      </c>
    </row>
    <row r="301" spans="1:26" ht="25.5" hidden="1" outlineLevel="1">
      <c r="A301" s="747"/>
      <c r="B301" s="747"/>
      <c r="C301" s="508" t="s">
        <v>392</v>
      </c>
      <c r="D301" s="510">
        <v>2</v>
      </c>
      <c r="E301" s="510">
        <v>6</v>
      </c>
      <c r="F301" s="510">
        <v>18</v>
      </c>
      <c r="G301" s="510">
        <v>4</v>
      </c>
      <c r="H301" s="510">
        <v>1334</v>
      </c>
      <c r="I301" s="509">
        <v>0</v>
      </c>
      <c r="J301" s="509">
        <v>0</v>
      </c>
      <c r="K301" s="509">
        <v>0</v>
      </c>
      <c r="L301" s="509">
        <v>0</v>
      </c>
      <c r="M301" s="510">
        <v>0</v>
      </c>
      <c r="N301" s="510">
        <v>0</v>
      </c>
      <c r="O301" s="510">
        <v>0</v>
      </c>
      <c r="P301" s="510">
        <v>0</v>
      </c>
      <c r="Q301" s="510">
        <v>0</v>
      </c>
      <c r="R301" s="510">
        <v>18</v>
      </c>
      <c r="S301" s="509">
        <v>0</v>
      </c>
      <c r="T301" s="509">
        <v>0</v>
      </c>
      <c r="U301" s="509">
        <v>0</v>
      </c>
      <c r="V301" s="509">
        <v>0</v>
      </c>
      <c r="W301" s="510">
        <v>0</v>
      </c>
      <c r="X301" s="509">
        <f t="shared" si="63"/>
        <v>1382</v>
      </c>
      <c r="Y301" s="510">
        <f t="shared" si="64"/>
        <v>0</v>
      </c>
      <c r="Z301" s="511">
        <f t="shared" si="65"/>
        <v>1382</v>
      </c>
    </row>
    <row r="302" spans="1:26" ht="51" hidden="1" outlineLevel="1">
      <c r="A302" s="747"/>
      <c r="B302" s="747"/>
      <c r="C302" s="508" t="s">
        <v>393</v>
      </c>
      <c r="D302" s="510">
        <v>13</v>
      </c>
      <c r="E302" s="510">
        <v>56</v>
      </c>
      <c r="F302" s="510">
        <v>84</v>
      </c>
      <c r="G302" s="510">
        <v>42</v>
      </c>
      <c r="H302" s="510">
        <v>5542</v>
      </c>
      <c r="I302" s="509">
        <v>0</v>
      </c>
      <c r="J302" s="509">
        <v>2</v>
      </c>
      <c r="K302" s="510">
        <v>0</v>
      </c>
      <c r="L302" s="509">
        <v>0</v>
      </c>
      <c r="M302" s="510">
        <v>461</v>
      </c>
      <c r="N302" s="510">
        <v>0</v>
      </c>
      <c r="O302" s="510">
        <v>0</v>
      </c>
      <c r="P302" s="510">
        <v>0</v>
      </c>
      <c r="Q302" s="510">
        <v>2</v>
      </c>
      <c r="R302" s="510">
        <v>107</v>
      </c>
      <c r="S302" s="509">
        <v>0</v>
      </c>
      <c r="T302" s="509">
        <v>0</v>
      </c>
      <c r="U302" s="510">
        <v>0</v>
      </c>
      <c r="V302" s="509">
        <v>0</v>
      </c>
      <c r="W302" s="510">
        <v>14</v>
      </c>
      <c r="X302" s="509">
        <f t="shared" si="63"/>
        <v>5846</v>
      </c>
      <c r="Y302" s="510">
        <f t="shared" si="64"/>
        <v>477</v>
      </c>
      <c r="Z302" s="511">
        <f t="shared" si="65"/>
        <v>6323</v>
      </c>
    </row>
    <row r="303" spans="1:26" ht="51" hidden="1" outlineLevel="1">
      <c r="A303" s="747"/>
      <c r="B303" s="508" t="s">
        <v>394</v>
      </c>
      <c r="C303" s="508" t="s">
        <v>395</v>
      </c>
      <c r="D303" s="510">
        <v>19</v>
      </c>
      <c r="E303" s="510">
        <v>40</v>
      </c>
      <c r="F303" s="510">
        <v>123</v>
      </c>
      <c r="G303" s="510">
        <v>41</v>
      </c>
      <c r="H303" s="510">
        <v>4902</v>
      </c>
      <c r="I303" s="509">
        <v>0</v>
      </c>
      <c r="J303" s="509">
        <v>2</v>
      </c>
      <c r="K303" s="509">
        <v>0</v>
      </c>
      <c r="L303" s="509">
        <v>0</v>
      </c>
      <c r="M303" s="509">
        <v>0</v>
      </c>
      <c r="N303" s="510">
        <v>0</v>
      </c>
      <c r="O303" s="510">
        <v>0</v>
      </c>
      <c r="P303" s="510">
        <v>0</v>
      </c>
      <c r="Q303" s="510">
        <v>3</v>
      </c>
      <c r="R303" s="510">
        <v>410</v>
      </c>
      <c r="S303" s="509">
        <v>0</v>
      </c>
      <c r="T303" s="509">
        <v>0</v>
      </c>
      <c r="U303" s="509">
        <v>0</v>
      </c>
      <c r="V303" s="509">
        <v>0</v>
      </c>
      <c r="W303" s="509">
        <v>0</v>
      </c>
      <c r="X303" s="509">
        <f t="shared" si="63"/>
        <v>5538</v>
      </c>
      <c r="Y303" s="509">
        <f t="shared" si="64"/>
        <v>2</v>
      </c>
      <c r="Z303" s="511">
        <f t="shared" si="65"/>
        <v>5540</v>
      </c>
    </row>
    <row r="304" spans="1:26" ht="25.5" hidden="1" outlineLevel="1">
      <c r="A304" s="747"/>
      <c r="B304" s="747" t="s">
        <v>396</v>
      </c>
      <c r="C304" s="508" t="s">
        <v>397</v>
      </c>
      <c r="D304" s="510">
        <v>7</v>
      </c>
      <c r="E304" s="510">
        <v>8</v>
      </c>
      <c r="F304" s="510">
        <v>24</v>
      </c>
      <c r="G304" s="510">
        <v>24</v>
      </c>
      <c r="H304" s="510">
        <v>709</v>
      </c>
      <c r="I304" s="509">
        <v>0</v>
      </c>
      <c r="J304" s="509">
        <v>0</v>
      </c>
      <c r="K304" s="509">
        <v>0</v>
      </c>
      <c r="L304" s="509">
        <v>0</v>
      </c>
      <c r="M304" s="509">
        <v>0</v>
      </c>
      <c r="N304" s="510">
        <v>0</v>
      </c>
      <c r="O304" s="510">
        <v>0</v>
      </c>
      <c r="P304" s="510">
        <v>0</v>
      </c>
      <c r="Q304" s="510">
        <v>0</v>
      </c>
      <c r="R304" s="510">
        <v>66</v>
      </c>
      <c r="S304" s="509">
        <v>0</v>
      </c>
      <c r="T304" s="509">
        <v>0</v>
      </c>
      <c r="U304" s="509">
        <v>0</v>
      </c>
      <c r="V304" s="509">
        <v>0</v>
      </c>
      <c r="W304" s="509">
        <v>0</v>
      </c>
      <c r="X304" s="509">
        <f t="shared" si="63"/>
        <v>838</v>
      </c>
      <c r="Y304" s="509">
        <f t="shared" si="64"/>
        <v>0</v>
      </c>
      <c r="Z304" s="511">
        <f t="shared" si="65"/>
        <v>838</v>
      </c>
    </row>
    <row r="305" spans="1:26" ht="25.5" hidden="1" outlineLevel="1">
      <c r="A305" s="747"/>
      <c r="B305" s="747"/>
      <c r="C305" s="508" t="s">
        <v>398</v>
      </c>
      <c r="D305" s="510">
        <v>1</v>
      </c>
      <c r="E305" s="509">
        <v>6</v>
      </c>
      <c r="F305" s="510">
        <v>3</v>
      </c>
      <c r="G305" s="509">
        <v>0</v>
      </c>
      <c r="H305" s="510">
        <v>346</v>
      </c>
      <c r="I305" s="509">
        <v>0</v>
      </c>
      <c r="J305" s="509">
        <v>0</v>
      </c>
      <c r="K305" s="509">
        <v>0</v>
      </c>
      <c r="L305" s="509">
        <v>0</v>
      </c>
      <c r="M305" s="510">
        <v>5</v>
      </c>
      <c r="N305" s="510">
        <v>0</v>
      </c>
      <c r="O305" s="509">
        <v>0</v>
      </c>
      <c r="P305" s="510">
        <v>0</v>
      </c>
      <c r="Q305" s="509">
        <v>0</v>
      </c>
      <c r="R305" s="510">
        <v>1</v>
      </c>
      <c r="S305" s="509">
        <v>0</v>
      </c>
      <c r="T305" s="509">
        <v>0</v>
      </c>
      <c r="U305" s="509">
        <v>0</v>
      </c>
      <c r="V305" s="509">
        <v>0</v>
      </c>
      <c r="W305" s="510">
        <v>0</v>
      </c>
      <c r="X305" s="509">
        <f t="shared" si="63"/>
        <v>357</v>
      </c>
      <c r="Y305" s="510">
        <f t="shared" si="64"/>
        <v>5</v>
      </c>
      <c r="Z305" s="511">
        <f t="shared" si="65"/>
        <v>362</v>
      </c>
    </row>
    <row r="306" spans="1:26" ht="25.5" hidden="1" outlineLevel="1">
      <c r="A306" s="747"/>
      <c r="B306" s="747" t="s">
        <v>399</v>
      </c>
      <c r="C306" s="508" t="s">
        <v>400</v>
      </c>
      <c r="D306" s="509">
        <v>2</v>
      </c>
      <c r="E306" s="509">
        <v>12</v>
      </c>
      <c r="F306" s="510">
        <v>12</v>
      </c>
      <c r="G306" s="509">
        <v>16</v>
      </c>
      <c r="H306" s="510">
        <v>353</v>
      </c>
      <c r="I306" s="509">
        <v>0</v>
      </c>
      <c r="J306" s="509">
        <v>0</v>
      </c>
      <c r="K306" s="509">
        <v>3</v>
      </c>
      <c r="L306" s="509">
        <v>0</v>
      </c>
      <c r="M306" s="510">
        <v>0</v>
      </c>
      <c r="N306" s="509">
        <v>0</v>
      </c>
      <c r="O306" s="509">
        <v>0</v>
      </c>
      <c r="P306" s="510">
        <v>0</v>
      </c>
      <c r="Q306" s="509">
        <v>0</v>
      </c>
      <c r="R306" s="510">
        <v>0</v>
      </c>
      <c r="S306" s="509">
        <v>0</v>
      </c>
      <c r="T306" s="509">
        <v>0</v>
      </c>
      <c r="U306" s="509">
        <v>0</v>
      </c>
      <c r="V306" s="509">
        <v>0</v>
      </c>
      <c r="W306" s="510">
        <v>0</v>
      </c>
      <c r="X306" s="509">
        <f t="shared" si="63"/>
        <v>395</v>
      </c>
      <c r="Y306" s="510">
        <f t="shared" si="64"/>
        <v>3</v>
      </c>
      <c r="Z306" s="511">
        <f t="shared" si="65"/>
        <v>398</v>
      </c>
    </row>
    <row r="307" spans="1:26" ht="38.25" hidden="1" outlineLevel="1">
      <c r="A307" s="747"/>
      <c r="B307" s="747"/>
      <c r="C307" s="508" t="s">
        <v>401</v>
      </c>
      <c r="D307" s="510">
        <v>13</v>
      </c>
      <c r="E307" s="510">
        <v>52</v>
      </c>
      <c r="F307" s="510">
        <v>66</v>
      </c>
      <c r="G307" s="510">
        <v>28</v>
      </c>
      <c r="H307" s="510">
        <v>3172</v>
      </c>
      <c r="I307" s="509">
        <v>0</v>
      </c>
      <c r="J307" s="509">
        <v>0</v>
      </c>
      <c r="K307" s="509">
        <v>0</v>
      </c>
      <c r="L307" s="509">
        <v>0</v>
      </c>
      <c r="M307" s="509">
        <v>9</v>
      </c>
      <c r="N307" s="510">
        <v>0</v>
      </c>
      <c r="O307" s="510">
        <v>0</v>
      </c>
      <c r="P307" s="510">
        <v>0</v>
      </c>
      <c r="Q307" s="510">
        <v>0</v>
      </c>
      <c r="R307" s="510">
        <v>90</v>
      </c>
      <c r="S307" s="509">
        <v>0</v>
      </c>
      <c r="T307" s="509">
        <v>0</v>
      </c>
      <c r="U307" s="509">
        <v>0</v>
      </c>
      <c r="V307" s="509">
        <v>0</v>
      </c>
      <c r="W307" s="509">
        <v>0</v>
      </c>
      <c r="X307" s="509">
        <f t="shared" si="63"/>
        <v>3421</v>
      </c>
      <c r="Y307" s="509">
        <f t="shared" si="64"/>
        <v>9</v>
      </c>
      <c r="Z307" s="511">
        <f t="shared" si="65"/>
        <v>3430</v>
      </c>
    </row>
    <row r="308" spans="1:26" ht="38.25" hidden="1" outlineLevel="1">
      <c r="A308" s="747"/>
      <c r="B308" s="747"/>
      <c r="C308" s="508" t="s">
        <v>402</v>
      </c>
      <c r="D308" s="510">
        <v>7</v>
      </c>
      <c r="E308" s="509">
        <v>20</v>
      </c>
      <c r="F308" s="510">
        <v>39</v>
      </c>
      <c r="G308" s="510">
        <v>4</v>
      </c>
      <c r="H308" s="510">
        <v>1193</v>
      </c>
      <c r="I308" s="509">
        <v>0</v>
      </c>
      <c r="J308" s="509">
        <v>0</v>
      </c>
      <c r="K308" s="509">
        <v>3</v>
      </c>
      <c r="L308" s="509">
        <v>0</v>
      </c>
      <c r="M308" s="509">
        <v>0</v>
      </c>
      <c r="N308" s="510">
        <v>0</v>
      </c>
      <c r="O308" s="509">
        <v>0</v>
      </c>
      <c r="P308" s="510">
        <v>0</v>
      </c>
      <c r="Q308" s="510">
        <v>0</v>
      </c>
      <c r="R308" s="510">
        <v>15</v>
      </c>
      <c r="S308" s="509">
        <v>0</v>
      </c>
      <c r="T308" s="509">
        <v>0</v>
      </c>
      <c r="U308" s="509">
        <v>0</v>
      </c>
      <c r="V308" s="509">
        <v>0</v>
      </c>
      <c r="W308" s="509">
        <v>0</v>
      </c>
      <c r="X308" s="509">
        <f t="shared" si="63"/>
        <v>1278</v>
      </c>
      <c r="Y308" s="509">
        <f t="shared" si="64"/>
        <v>3</v>
      </c>
      <c r="Z308" s="511">
        <f t="shared" si="65"/>
        <v>1281</v>
      </c>
    </row>
    <row r="309" spans="1:26" ht="51" hidden="1" outlineLevel="1">
      <c r="A309" s="747"/>
      <c r="B309" s="747"/>
      <c r="C309" s="508" t="s">
        <v>403</v>
      </c>
      <c r="D309" s="510">
        <v>5</v>
      </c>
      <c r="E309" s="510">
        <v>26</v>
      </c>
      <c r="F309" s="510">
        <v>29</v>
      </c>
      <c r="G309" s="510">
        <v>8</v>
      </c>
      <c r="H309" s="510">
        <v>1547</v>
      </c>
      <c r="I309" s="509">
        <v>0</v>
      </c>
      <c r="J309" s="509">
        <v>0</v>
      </c>
      <c r="K309" s="509">
        <v>0</v>
      </c>
      <c r="L309" s="509">
        <v>0</v>
      </c>
      <c r="M309" s="510">
        <v>27</v>
      </c>
      <c r="N309" s="510">
        <v>0</v>
      </c>
      <c r="O309" s="510">
        <v>0</v>
      </c>
      <c r="P309" s="510">
        <v>1</v>
      </c>
      <c r="Q309" s="510">
        <v>0</v>
      </c>
      <c r="R309" s="510">
        <v>86</v>
      </c>
      <c r="S309" s="509">
        <v>0</v>
      </c>
      <c r="T309" s="509">
        <v>0</v>
      </c>
      <c r="U309" s="509">
        <v>0</v>
      </c>
      <c r="V309" s="509">
        <v>0</v>
      </c>
      <c r="W309" s="510">
        <v>0</v>
      </c>
      <c r="X309" s="509">
        <f t="shared" si="63"/>
        <v>1702</v>
      </c>
      <c r="Y309" s="510">
        <f t="shared" si="64"/>
        <v>27</v>
      </c>
      <c r="Z309" s="511">
        <f t="shared" si="65"/>
        <v>1729</v>
      </c>
    </row>
    <row r="310" spans="1:26" ht="38.25" hidden="1" outlineLevel="1">
      <c r="A310" s="747"/>
      <c r="B310" s="747"/>
      <c r="C310" s="508" t="s">
        <v>404</v>
      </c>
      <c r="D310" s="509">
        <v>0</v>
      </c>
      <c r="E310" s="509">
        <v>0</v>
      </c>
      <c r="F310" s="509">
        <v>6</v>
      </c>
      <c r="G310" s="509">
        <v>0</v>
      </c>
      <c r="H310" s="510">
        <v>88</v>
      </c>
      <c r="I310" s="509">
        <v>0</v>
      </c>
      <c r="J310" s="509">
        <v>0</v>
      </c>
      <c r="K310" s="509">
        <v>0</v>
      </c>
      <c r="L310" s="509">
        <v>0</v>
      </c>
      <c r="M310" s="509">
        <v>0</v>
      </c>
      <c r="N310" s="509">
        <v>0</v>
      </c>
      <c r="O310" s="509">
        <v>0</v>
      </c>
      <c r="P310" s="509">
        <v>0</v>
      </c>
      <c r="Q310" s="509">
        <v>0</v>
      </c>
      <c r="R310" s="510">
        <v>3</v>
      </c>
      <c r="S310" s="509">
        <v>0</v>
      </c>
      <c r="T310" s="509">
        <v>0</v>
      </c>
      <c r="U310" s="509">
        <v>0</v>
      </c>
      <c r="V310" s="509">
        <v>0</v>
      </c>
      <c r="W310" s="509">
        <v>0</v>
      </c>
      <c r="X310" s="509">
        <f t="shared" si="63"/>
        <v>97</v>
      </c>
      <c r="Y310" s="509">
        <f t="shared" si="64"/>
        <v>0</v>
      </c>
      <c r="Z310" s="511">
        <f t="shared" si="65"/>
        <v>97</v>
      </c>
    </row>
    <row r="311" spans="1:26" ht="25.5" hidden="1" outlineLevel="1">
      <c r="A311" s="747"/>
      <c r="B311" s="747"/>
      <c r="C311" s="508" t="s">
        <v>405</v>
      </c>
      <c r="D311" s="509">
        <v>0</v>
      </c>
      <c r="E311" s="510">
        <v>6</v>
      </c>
      <c r="F311" s="510">
        <v>3</v>
      </c>
      <c r="G311" s="510">
        <v>4</v>
      </c>
      <c r="H311" s="510">
        <v>306</v>
      </c>
      <c r="I311" s="509">
        <v>0</v>
      </c>
      <c r="J311" s="509">
        <v>0</v>
      </c>
      <c r="K311" s="509">
        <v>0</v>
      </c>
      <c r="L311" s="509">
        <v>0</v>
      </c>
      <c r="M311" s="509">
        <v>0</v>
      </c>
      <c r="N311" s="509">
        <v>0</v>
      </c>
      <c r="O311" s="510">
        <v>0</v>
      </c>
      <c r="P311" s="510">
        <v>0</v>
      </c>
      <c r="Q311" s="510">
        <v>0</v>
      </c>
      <c r="R311" s="510">
        <v>6</v>
      </c>
      <c r="S311" s="509">
        <v>0</v>
      </c>
      <c r="T311" s="509">
        <v>0</v>
      </c>
      <c r="U311" s="509">
        <v>0</v>
      </c>
      <c r="V311" s="509">
        <v>0</v>
      </c>
      <c r="W311" s="509">
        <v>0</v>
      </c>
      <c r="X311" s="509">
        <f t="shared" si="63"/>
        <v>325</v>
      </c>
      <c r="Y311" s="509">
        <f t="shared" si="64"/>
        <v>0</v>
      </c>
      <c r="Z311" s="511">
        <f t="shared" si="65"/>
        <v>325</v>
      </c>
    </row>
    <row r="312" spans="1:26" ht="51" hidden="1" outlineLevel="1">
      <c r="A312" s="747"/>
      <c r="B312" s="747"/>
      <c r="C312" s="508" t="s">
        <v>406</v>
      </c>
      <c r="D312" s="510">
        <v>3</v>
      </c>
      <c r="E312" s="510">
        <v>34</v>
      </c>
      <c r="F312" s="510">
        <v>54</v>
      </c>
      <c r="G312" s="510">
        <v>20</v>
      </c>
      <c r="H312" s="510">
        <v>3200</v>
      </c>
      <c r="I312" s="509">
        <v>0</v>
      </c>
      <c r="J312" s="509">
        <v>0</v>
      </c>
      <c r="K312" s="509">
        <v>0</v>
      </c>
      <c r="L312" s="510">
        <v>0</v>
      </c>
      <c r="M312" s="510">
        <v>34</v>
      </c>
      <c r="N312" s="510">
        <v>0</v>
      </c>
      <c r="O312" s="510">
        <v>0</v>
      </c>
      <c r="P312" s="510">
        <v>0</v>
      </c>
      <c r="Q312" s="510">
        <v>0</v>
      </c>
      <c r="R312" s="510">
        <v>60</v>
      </c>
      <c r="S312" s="509">
        <v>0</v>
      </c>
      <c r="T312" s="509">
        <v>0</v>
      </c>
      <c r="U312" s="509">
        <v>0</v>
      </c>
      <c r="V312" s="510">
        <v>0</v>
      </c>
      <c r="W312" s="510">
        <v>0</v>
      </c>
      <c r="X312" s="510">
        <f t="shared" si="63"/>
        <v>3371</v>
      </c>
      <c r="Y312" s="510">
        <f t="shared" si="64"/>
        <v>34</v>
      </c>
      <c r="Z312" s="511">
        <f t="shared" si="65"/>
        <v>3405</v>
      </c>
    </row>
    <row r="313" spans="1:26" ht="30" customHeight="1" collapsed="1">
      <c r="A313" s="743" t="s">
        <v>407</v>
      </c>
      <c r="B313" s="743"/>
      <c r="C313" s="743"/>
      <c r="D313" s="506">
        <f t="shared" ref="D313:Z313" si="66">SUM(D314:D317)</f>
        <v>235</v>
      </c>
      <c r="E313" s="506">
        <f t="shared" si="66"/>
        <v>647</v>
      </c>
      <c r="F313" s="506">
        <f t="shared" si="66"/>
        <v>1101</v>
      </c>
      <c r="G313" s="506">
        <f t="shared" si="66"/>
        <v>416</v>
      </c>
      <c r="H313" s="506">
        <f t="shared" si="66"/>
        <v>44994</v>
      </c>
      <c r="I313" s="506">
        <f t="shared" si="66"/>
        <v>21</v>
      </c>
      <c r="J313" s="506">
        <f t="shared" si="66"/>
        <v>36</v>
      </c>
      <c r="K313" s="506">
        <f t="shared" si="66"/>
        <v>66</v>
      </c>
      <c r="L313" s="506">
        <f t="shared" si="66"/>
        <v>28</v>
      </c>
      <c r="M313" s="506">
        <f t="shared" si="66"/>
        <v>1964</v>
      </c>
      <c r="N313" s="506">
        <f t="shared" si="66"/>
        <v>0</v>
      </c>
      <c r="O313" s="506">
        <f t="shared" si="66"/>
        <v>3</v>
      </c>
      <c r="P313" s="506">
        <f t="shared" si="66"/>
        <v>0</v>
      </c>
      <c r="Q313" s="506">
        <f t="shared" si="66"/>
        <v>8</v>
      </c>
      <c r="R313" s="506">
        <f t="shared" si="66"/>
        <v>1089</v>
      </c>
      <c r="S313" s="506">
        <f t="shared" si="66"/>
        <v>0</v>
      </c>
      <c r="T313" s="506">
        <f t="shared" si="66"/>
        <v>0</v>
      </c>
      <c r="U313" s="506">
        <f t="shared" si="66"/>
        <v>0</v>
      </c>
      <c r="V313" s="506">
        <f t="shared" si="66"/>
        <v>0</v>
      </c>
      <c r="W313" s="506">
        <f t="shared" si="66"/>
        <v>11</v>
      </c>
      <c r="X313" s="506">
        <f t="shared" si="66"/>
        <v>48493</v>
      </c>
      <c r="Y313" s="506">
        <f t="shared" si="66"/>
        <v>2126</v>
      </c>
      <c r="Z313" s="507">
        <f t="shared" si="66"/>
        <v>50619</v>
      </c>
    </row>
    <row r="314" spans="1:26" ht="51" hidden="1" outlineLevel="1">
      <c r="A314" s="747" t="s">
        <v>407</v>
      </c>
      <c r="B314" s="508" t="s">
        <v>408</v>
      </c>
      <c r="C314" s="508" t="s">
        <v>409</v>
      </c>
      <c r="D314" s="510">
        <v>72</v>
      </c>
      <c r="E314" s="510">
        <v>144</v>
      </c>
      <c r="F314" s="510">
        <v>201</v>
      </c>
      <c r="G314" s="510">
        <v>48</v>
      </c>
      <c r="H314" s="510">
        <v>6336</v>
      </c>
      <c r="I314" s="509">
        <v>4</v>
      </c>
      <c r="J314" s="510">
        <v>6</v>
      </c>
      <c r="K314" s="510">
        <v>6</v>
      </c>
      <c r="L314" s="510">
        <v>4</v>
      </c>
      <c r="M314" s="510">
        <v>236</v>
      </c>
      <c r="N314" s="510">
        <v>0</v>
      </c>
      <c r="O314" s="510">
        <v>0</v>
      </c>
      <c r="P314" s="510">
        <v>0</v>
      </c>
      <c r="Q314" s="510">
        <v>0</v>
      </c>
      <c r="R314" s="510">
        <v>111</v>
      </c>
      <c r="S314" s="509">
        <v>0</v>
      </c>
      <c r="T314" s="510">
        <v>0</v>
      </c>
      <c r="U314" s="510">
        <v>0</v>
      </c>
      <c r="V314" s="510">
        <v>0</v>
      </c>
      <c r="W314" s="510">
        <v>1</v>
      </c>
      <c r="X314" s="510">
        <f>D314+E314+F314+G314+H314+N314+O314+P314+Q314+R314</f>
        <v>6912</v>
      </c>
      <c r="Y314" s="510">
        <f>I314+J314+K314+L314+M314+S314+T314+U314+V314+W314</f>
        <v>257</v>
      </c>
      <c r="Z314" s="511">
        <f t="shared" si="65"/>
        <v>7169</v>
      </c>
    </row>
    <row r="315" spans="1:26" ht="153" hidden="1" outlineLevel="1">
      <c r="A315" s="747"/>
      <c r="B315" s="508" t="s">
        <v>410</v>
      </c>
      <c r="C315" s="508" t="s">
        <v>411</v>
      </c>
      <c r="D315" s="510">
        <v>16</v>
      </c>
      <c r="E315" s="510">
        <v>52</v>
      </c>
      <c r="F315" s="510">
        <v>120</v>
      </c>
      <c r="G315" s="510">
        <v>32</v>
      </c>
      <c r="H315" s="510">
        <v>5824</v>
      </c>
      <c r="I315" s="509">
        <v>2</v>
      </c>
      <c r="J315" s="509">
        <v>0</v>
      </c>
      <c r="K315" s="509">
        <v>0</v>
      </c>
      <c r="L315" s="509">
        <v>4</v>
      </c>
      <c r="M315" s="510">
        <v>34</v>
      </c>
      <c r="N315" s="510">
        <v>0</v>
      </c>
      <c r="O315" s="510">
        <v>0</v>
      </c>
      <c r="P315" s="510">
        <v>0</v>
      </c>
      <c r="Q315" s="510">
        <v>0</v>
      </c>
      <c r="R315" s="510">
        <v>142</v>
      </c>
      <c r="S315" s="509">
        <v>0</v>
      </c>
      <c r="T315" s="509">
        <v>0</v>
      </c>
      <c r="U315" s="509">
        <v>0</v>
      </c>
      <c r="V315" s="509">
        <v>0</v>
      </c>
      <c r="W315" s="510">
        <v>0</v>
      </c>
      <c r="X315" s="510">
        <f>D315+E315+F315+G315+H315+N315+O315+P315+Q315+R315</f>
        <v>6186</v>
      </c>
      <c r="Y315" s="510">
        <f>I315+J315+K315+L315+M315+S315+T315+U315+V315+W315</f>
        <v>40</v>
      </c>
      <c r="Z315" s="511">
        <f t="shared" si="65"/>
        <v>6226</v>
      </c>
    </row>
    <row r="316" spans="1:26" ht="63.75" hidden="1" outlineLevel="1">
      <c r="A316" s="747"/>
      <c r="B316" s="747" t="s">
        <v>412</v>
      </c>
      <c r="C316" s="508" t="s">
        <v>413</v>
      </c>
      <c r="D316" s="510">
        <v>4</v>
      </c>
      <c r="E316" s="510">
        <v>16</v>
      </c>
      <c r="F316" s="510">
        <v>15</v>
      </c>
      <c r="G316" s="509">
        <v>6</v>
      </c>
      <c r="H316" s="510">
        <v>456</v>
      </c>
      <c r="I316" s="510">
        <v>6</v>
      </c>
      <c r="J316" s="510">
        <v>6</v>
      </c>
      <c r="K316" s="510">
        <v>6</v>
      </c>
      <c r="L316" s="510">
        <v>0</v>
      </c>
      <c r="M316" s="510">
        <v>95</v>
      </c>
      <c r="N316" s="510">
        <v>0</v>
      </c>
      <c r="O316" s="510">
        <v>0</v>
      </c>
      <c r="P316" s="510">
        <v>0</v>
      </c>
      <c r="Q316" s="509">
        <v>2</v>
      </c>
      <c r="R316" s="510">
        <v>6</v>
      </c>
      <c r="S316" s="510">
        <v>0</v>
      </c>
      <c r="T316" s="510">
        <v>0</v>
      </c>
      <c r="U316" s="510">
        <v>0</v>
      </c>
      <c r="V316" s="510">
        <v>0</v>
      </c>
      <c r="W316" s="510">
        <v>0</v>
      </c>
      <c r="X316" s="509">
        <f>D316+E316+F316+G316+H316+N316+O316+P316+Q316+R316</f>
        <v>505</v>
      </c>
      <c r="Y316" s="509">
        <f>I316+J316+K316+L316+M316+S316+T316+U316+V316+W316</f>
        <v>113</v>
      </c>
      <c r="Z316" s="511">
        <f t="shared" si="65"/>
        <v>618</v>
      </c>
    </row>
    <row r="317" spans="1:26" ht="51" hidden="1" outlineLevel="1">
      <c r="A317" s="747"/>
      <c r="B317" s="747"/>
      <c r="C317" s="508" t="s">
        <v>414</v>
      </c>
      <c r="D317" s="510">
        <v>143</v>
      </c>
      <c r="E317" s="510">
        <v>435</v>
      </c>
      <c r="F317" s="510">
        <v>765</v>
      </c>
      <c r="G317" s="510">
        <v>330</v>
      </c>
      <c r="H317" s="510">
        <v>32378</v>
      </c>
      <c r="I317" s="510">
        <v>9</v>
      </c>
      <c r="J317" s="510">
        <v>24</v>
      </c>
      <c r="K317" s="510">
        <v>54</v>
      </c>
      <c r="L317" s="510">
        <v>20</v>
      </c>
      <c r="M317" s="510">
        <v>1599</v>
      </c>
      <c r="N317" s="510">
        <v>0</v>
      </c>
      <c r="O317" s="510">
        <v>3</v>
      </c>
      <c r="P317" s="510">
        <v>0</v>
      </c>
      <c r="Q317" s="510">
        <v>6</v>
      </c>
      <c r="R317" s="510">
        <v>830</v>
      </c>
      <c r="S317" s="510">
        <v>0</v>
      </c>
      <c r="T317" s="510">
        <v>0</v>
      </c>
      <c r="U317" s="510">
        <v>0</v>
      </c>
      <c r="V317" s="510">
        <v>0</v>
      </c>
      <c r="W317" s="510">
        <v>10</v>
      </c>
      <c r="X317" s="510">
        <f>D317+E317+F317+G317+H317+N317+O317+P317+Q317+R317</f>
        <v>34890</v>
      </c>
      <c r="Y317" s="510">
        <f>I317+J317+K317+L317+M317+S317+T317+U317+V317+W317</f>
        <v>1716</v>
      </c>
      <c r="Z317" s="511">
        <f t="shared" si="65"/>
        <v>36606</v>
      </c>
    </row>
    <row r="318" spans="1:26" ht="12.95" customHeight="1" collapsed="1">
      <c r="A318" s="743" t="s">
        <v>415</v>
      </c>
      <c r="B318" s="743"/>
      <c r="C318" s="743"/>
      <c r="D318" s="506">
        <f t="shared" ref="D318:Z318" si="67">SUM(D319:D326)</f>
        <v>64</v>
      </c>
      <c r="E318" s="506">
        <f t="shared" si="67"/>
        <v>160</v>
      </c>
      <c r="F318" s="506">
        <f t="shared" si="67"/>
        <v>318</v>
      </c>
      <c r="G318" s="506">
        <f t="shared" si="67"/>
        <v>110</v>
      </c>
      <c r="H318" s="506">
        <f t="shared" si="67"/>
        <v>10333</v>
      </c>
      <c r="I318" s="506">
        <f t="shared" si="67"/>
        <v>0</v>
      </c>
      <c r="J318" s="506">
        <f t="shared" si="67"/>
        <v>2</v>
      </c>
      <c r="K318" s="506">
        <f t="shared" si="67"/>
        <v>0</v>
      </c>
      <c r="L318" s="506">
        <f t="shared" si="67"/>
        <v>0</v>
      </c>
      <c r="M318" s="506">
        <f t="shared" si="67"/>
        <v>160</v>
      </c>
      <c r="N318" s="506">
        <f t="shared" si="67"/>
        <v>0</v>
      </c>
      <c r="O318" s="506">
        <f t="shared" si="67"/>
        <v>0</v>
      </c>
      <c r="P318" s="506">
        <f t="shared" si="67"/>
        <v>0</v>
      </c>
      <c r="Q318" s="506">
        <f t="shared" si="67"/>
        <v>2</v>
      </c>
      <c r="R318" s="506">
        <f t="shared" si="67"/>
        <v>255</v>
      </c>
      <c r="S318" s="506">
        <f t="shared" si="67"/>
        <v>0</v>
      </c>
      <c r="T318" s="506">
        <f t="shared" si="67"/>
        <v>0</v>
      </c>
      <c r="U318" s="506">
        <f t="shared" si="67"/>
        <v>0</v>
      </c>
      <c r="V318" s="506">
        <f t="shared" si="67"/>
        <v>0</v>
      </c>
      <c r="W318" s="506">
        <f t="shared" si="67"/>
        <v>8</v>
      </c>
      <c r="X318" s="506">
        <f t="shared" si="67"/>
        <v>11242</v>
      </c>
      <c r="Y318" s="506">
        <f t="shared" si="67"/>
        <v>170</v>
      </c>
      <c r="Z318" s="507">
        <f t="shared" si="67"/>
        <v>11412</v>
      </c>
    </row>
    <row r="319" spans="1:26" ht="25.5" hidden="1" outlineLevel="1">
      <c r="A319" s="747" t="s">
        <v>415</v>
      </c>
      <c r="B319" s="747" t="s">
        <v>416</v>
      </c>
      <c r="C319" s="508" t="s">
        <v>417</v>
      </c>
      <c r="D319" s="510">
        <v>34</v>
      </c>
      <c r="E319" s="510">
        <v>80</v>
      </c>
      <c r="F319" s="510">
        <v>174</v>
      </c>
      <c r="G319" s="510">
        <v>44</v>
      </c>
      <c r="H319" s="510">
        <v>5460</v>
      </c>
      <c r="I319" s="509">
        <v>0</v>
      </c>
      <c r="J319" s="509">
        <v>2</v>
      </c>
      <c r="K319" s="509">
        <v>0</v>
      </c>
      <c r="L319" s="509">
        <v>0</v>
      </c>
      <c r="M319" s="510">
        <v>0</v>
      </c>
      <c r="N319" s="510">
        <v>0</v>
      </c>
      <c r="O319" s="510">
        <v>0</v>
      </c>
      <c r="P319" s="510">
        <v>0</v>
      </c>
      <c r="Q319" s="510">
        <v>0</v>
      </c>
      <c r="R319" s="510">
        <v>65</v>
      </c>
      <c r="S319" s="509">
        <v>0</v>
      </c>
      <c r="T319" s="509">
        <v>0</v>
      </c>
      <c r="U319" s="509">
        <v>0</v>
      </c>
      <c r="V319" s="509">
        <v>0</v>
      </c>
      <c r="W319" s="510">
        <v>0</v>
      </c>
      <c r="X319" s="509">
        <f t="shared" ref="X319:X326" si="68">D319+E319+F319+G319+H319+N319+O319+P319+Q319+R319</f>
        <v>5857</v>
      </c>
      <c r="Y319" s="510">
        <f t="shared" ref="Y319:Y326" si="69">I319+J319+K319+L319+M319+S319+T319+U319+V319+W319</f>
        <v>2</v>
      </c>
      <c r="Z319" s="511">
        <f t="shared" si="65"/>
        <v>5859</v>
      </c>
    </row>
    <row r="320" spans="1:26" ht="38.25" hidden="1" outlineLevel="1">
      <c r="A320" s="747"/>
      <c r="B320" s="747"/>
      <c r="C320" s="508" t="s">
        <v>418</v>
      </c>
      <c r="D320" s="510">
        <v>6</v>
      </c>
      <c r="E320" s="510">
        <v>26</v>
      </c>
      <c r="F320" s="510">
        <v>33</v>
      </c>
      <c r="G320" s="510">
        <v>24</v>
      </c>
      <c r="H320" s="510">
        <v>939</v>
      </c>
      <c r="I320" s="509">
        <v>0</v>
      </c>
      <c r="J320" s="509">
        <v>0</v>
      </c>
      <c r="K320" s="509">
        <v>0</v>
      </c>
      <c r="L320" s="509">
        <v>0</v>
      </c>
      <c r="M320" s="509">
        <v>0</v>
      </c>
      <c r="N320" s="510">
        <v>0</v>
      </c>
      <c r="O320" s="510">
        <v>0</v>
      </c>
      <c r="P320" s="510">
        <v>0</v>
      </c>
      <c r="Q320" s="510">
        <v>0</v>
      </c>
      <c r="R320" s="510">
        <v>12</v>
      </c>
      <c r="S320" s="509">
        <v>0</v>
      </c>
      <c r="T320" s="509">
        <v>0</v>
      </c>
      <c r="U320" s="509">
        <v>0</v>
      </c>
      <c r="V320" s="509">
        <v>0</v>
      </c>
      <c r="W320" s="509">
        <v>0</v>
      </c>
      <c r="X320" s="510">
        <f t="shared" si="68"/>
        <v>1040</v>
      </c>
      <c r="Y320" s="510">
        <f t="shared" si="69"/>
        <v>0</v>
      </c>
      <c r="Z320" s="511">
        <f t="shared" si="65"/>
        <v>1040</v>
      </c>
    </row>
    <row r="321" spans="1:26" ht="76.5" hidden="1" outlineLevel="1">
      <c r="A321" s="747"/>
      <c r="B321" s="508" t="s">
        <v>419</v>
      </c>
      <c r="C321" s="508" t="s">
        <v>420</v>
      </c>
      <c r="D321" s="510">
        <v>11</v>
      </c>
      <c r="E321" s="510">
        <v>10</v>
      </c>
      <c r="F321" s="510">
        <v>54</v>
      </c>
      <c r="G321" s="510">
        <v>12</v>
      </c>
      <c r="H321" s="510">
        <v>1505</v>
      </c>
      <c r="I321" s="509">
        <v>0</v>
      </c>
      <c r="J321" s="509">
        <v>0</v>
      </c>
      <c r="K321" s="510">
        <v>0</v>
      </c>
      <c r="L321" s="509">
        <v>0</v>
      </c>
      <c r="M321" s="510">
        <v>0</v>
      </c>
      <c r="N321" s="510">
        <v>0</v>
      </c>
      <c r="O321" s="510">
        <v>0</v>
      </c>
      <c r="P321" s="510">
        <v>0</v>
      </c>
      <c r="Q321" s="510">
        <v>0</v>
      </c>
      <c r="R321" s="510">
        <v>152</v>
      </c>
      <c r="S321" s="509">
        <v>0</v>
      </c>
      <c r="T321" s="509">
        <v>0</v>
      </c>
      <c r="U321" s="510">
        <v>0</v>
      </c>
      <c r="V321" s="509">
        <v>0</v>
      </c>
      <c r="W321" s="510">
        <v>0</v>
      </c>
      <c r="X321" s="510">
        <f t="shared" si="68"/>
        <v>1744</v>
      </c>
      <c r="Y321" s="510">
        <f t="shared" si="69"/>
        <v>0</v>
      </c>
      <c r="Z321" s="511">
        <f t="shared" si="65"/>
        <v>1744</v>
      </c>
    </row>
    <row r="322" spans="1:26" ht="76.5" hidden="1" outlineLevel="1">
      <c r="A322" s="747"/>
      <c r="B322" s="508" t="s">
        <v>421</v>
      </c>
      <c r="C322" s="508" t="s">
        <v>422</v>
      </c>
      <c r="D322" s="510">
        <v>4</v>
      </c>
      <c r="E322" s="510">
        <v>32</v>
      </c>
      <c r="F322" s="510">
        <v>36</v>
      </c>
      <c r="G322" s="510">
        <v>6</v>
      </c>
      <c r="H322" s="510">
        <v>619</v>
      </c>
      <c r="I322" s="509">
        <v>0</v>
      </c>
      <c r="J322" s="509">
        <v>0</v>
      </c>
      <c r="K322" s="509">
        <v>0</v>
      </c>
      <c r="L322" s="509">
        <v>0</v>
      </c>
      <c r="M322" s="510">
        <v>55</v>
      </c>
      <c r="N322" s="510">
        <v>0</v>
      </c>
      <c r="O322" s="510">
        <v>0</v>
      </c>
      <c r="P322" s="510">
        <v>0</v>
      </c>
      <c r="Q322" s="510">
        <v>2</v>
      </c>
      <c r="R322" s="510">
        <v>18</v>
      </c>
      <c r="S322" s="509">
        <v>0</v>
      </c>
      <c r="T322" s="509">
        <v>0</v>
      </c>
      <c r="U322" s="509">
        <v>0</v>
      </c>
      <c r="V322" s="509">
        <v>0</v>
      </c>
      <c r="W322" s="510">
        <v>0</v>
      </c>
      <c r="X322" s="509">
        <f t="shared" si="68"/>
        <v>717</v>
      </c>
      <c r="Y322" s="509">
        <f t="shared" si="69"/>
        <v>55</v>
      </c>
      <c r="Z322" s="511">
        <f t="shared" si="65"/>
        <v>772</v>
      </c>
    </row>
    <row r="323" spans="1:26" ht="51" hidden="1" outlineLevel="1">
      <c r="A323" s="747"/>
      <c r="B323" s="508" t="s">
        <v>423</v>
      </c>
      <c r="C323" s="508" t="s">
        <v>424</v>
      </c>
      <c r="D323" s="510">
        <v>8</v>
      </c>
      <c r="E323" s="510">
        <v>4</v>
      </c>
      <c r="F323" s="510">
        <v>15</v>
      </c>
      <c r="G323" s="510">
        <v>16</v>
      </c>
      <c r="H323" s="510">
        <v>884</v>
      </c>
      <c r="I323" s="509">
        <v>0</v>
      </c>
      <c r="J323" s="509">
        <v>0</v>
      </c>
      <c r="K323" s="509">
        <v>0</v>
      </c>
      <c r="L323" s="509">
        <v>0</v>
      </c>
      <c r="M323" s="509">
        <v>0</v>
      </c>
      <c r="N323" s="510">
        <v>0</v>
      </c>
      <c r="O323" s="510">
        <v>0</v>
      </c>
      <c r="P323" s="510">
        <v>0</v>
      </c>
      <c r="Q323" s="510">
        <v>0</v>
      </c>
      <c r="R323" s="510">
        <v>2</v>
      </c>
      <c r="S323" s="509">
        <v>0</v>
      </c>
      <c r="T323" s="509">
        <v>0</v>
      </c>
      <c r="U323" s="509">
        <v>0</v>
      </c>
      <c r="V323" s="509">
        <v>0</v>
      </c>
      <c r="W323" s="509">
        <v>0</v>
      </c>
      <c r="X323" s="510">
        <f t="shared" si="68"/>
        <v>929</v>
      </c>
      <c r="Y323" s="510">
        <f t="shared" si="69"/>
        <v>0</v>
      </c>
      <c r="Z323" s="511">
        <f t="shared" si="65"/>
        <v>929</v>
      </c>
    </row>
    <row r="324" spans="1:26" hidden="1" outlineLevel="1">
      <c r="A324" s="747"/>
      <c r="B324" s="747" t="s">
        <v>425</v>
      </c>
      <c r="C324" s="508" t="s">
        <v>426</v>
      </c>
      <c r="D324" s="510">
        <v>0</v>
      </c>
      <c r="E324" s="510">
        <v>0</v>
      </c>
      <c r="F324" s="510">
        <v>0</v>
      </c>
      <c r="G324" s="510">
        <v>0</v>
      </c>
      <c r="H324" s="510">
        <v>152</v>
      </c>
      <c r="I324" s="509">
        <v>0</v>
      </c>
      <c r="J324" s="509">
        <v>0</v>
      </c>
      <c r="K324" s="509">
        <v>0</v>
      </c>
      <c r="L324" s="509">
        <v>0</v>
      </c>
      <c r="M324" s="509">
        <v>0</v>
      </c>
      <c r="N324" s="510">
        <v>0</v>
      </c>
      <c r="O324" s="510">
        <v>0</v>
      </c>
      <c r="P324" s="510">
        <v>0</v>
      </c>
      <c r="Q324" s="510">
        <v>0</v>
      </c>
      <c r="R324" s="510">
        <v>0</v>
      </c>
      <c r="S324" s="509">
        <v>0</v>
      </c>
      <c r="T324" s="509">
        <v>0</v>
      </c>
      <c r="U324" s="509">
        <v>0</v>
      </c>
      <c r="V324" s="509">
        <v>0</v>
      </c>
      <c r="W324" s="509">
        <v>0</v>
      </c>
      <c r="X324" s="509">
        <f t="shared" si="68"/>
        <v>152</v>
      </c>
      <c r="Y324" s="509">
        <f t="shared" si="69"/>
        <v>0</v>
      </c>
      <c r="Z324" s="511">
        <f t="shared" si="65"/>
        <v>152</v>
      </c>
    </row>
    <row r="325" spans="1:26" ht="25.5" hidden="1" outlineLevel="1">
      <c r="A325" s="747"/>
      <c r="B325" s="747"/>
      <c r="C325" s="508" t="s">
        <v>427</v>
      </c>
      <c r="D325" s="509">
        <v>1</v>
      </c>
      <c r="E325" s="509">
        <v>6</v>
      </c>
      <c r="F325" s="510">
        <v>3</v>
      </c>
      <c r="G325" s="509">
        <v>8</v>
      </c>
      <c r="H325" s="510">
        <v>485</v>
      </c>
      <c r="I325" s="509">
        <v>0</v>
      </c>
      <c r="J325" s="509">
        <v>0</v>
      </c>
      <c r="K325" s="509">
        <v>0</v>
      </c>
      <c r="L325" s="509">
        <v>0</v>
      </c>
      <c r="M325" s="509">
        <v>105</v>
      </c>
      <c r="N325" s="509">
        <v>0</v>
      </c>
      <c r="O325" s="509">
        <v>0</v>
      </c>
      <c r="P325" s="510">
        <v>0</v>
      </c>
      <c r="Q325" s="509">
        <v>0</v>
      </c>
      <c r="R325" s="510">
        <v>6</v>
      </c>
      <c r="S325" s="509">
        <v>0</v>
      </c>
      <c r="T325" s="509">
        <v>0</v>
      </c>
      <c r="U325" s="509">
        <v>0</v>
      </c>
      <c r="V325" s="509">
        <v>0</v>
      </c>
      <c r="W325" s="509">
        <v>8</v>
      </c>
      <c r="X325" s="509">
        <f t="shared" si="68"/>
        <v>509</v>
      </c>
      <c r="Y325" s="510">
        <f t="shared" si="69"/>
        <v>113</v>
      </c>
      <c r="Z325" s="511">
        <f t="shared" si="65"/>
        <v>622</v>
      </c>
    </row>
    <row r="326" spans="1:26" ht="51" hidden="1" outlineLevel="1">
      <c r="A326" s="747"/>
      <c r="B326" s="747"/>
      <c r="C326" s="508" t="s">
        <v>428</v>
      </c>
      <c r="D326" s="509">
        <v>0</v>
      </c>
      <c r="E326" s="510">
        <v>2</v>
      </c>
      <c r="F326" s="510">
        <v>3</v>
      </c>
      <c r="G326" s="509">
        <v>0</v>
      </c>
      <c r="H326" s="510">
        <v>289</v>
      </c>
      <c r="I326" s="509">
        <v>0</v>
      </c>
      <c r="J326" s="509">
        <v>0</v>
      </c>
      <c r="K326" s="509">
        <v>0</v>
      </c>
      <c r="L326" s="509">
        <v>0</v>
      </c>
      <c r="M326" s="509">
        <v>0</v>
      </c>
      <c r="N326" s="509">
        <v>0</v>
      </c>
      <c r="O326" s="510">
        <v>0</v>
      </c>
      <c r="P326" s="510">
        <v>0</v>
      </c>
      <c r="Q326" s="509">
        <v>0</v>
      </c>
      <c r="R326" s="510">
        <v>0</v>
      </c>
      <c r="S326" s="509">
        <v>0</v>
      </c>
      <c r="T326" s="509">
        <v>0</v>
      </c>
      <c r="U326" s="509">
        <v>0</v>
      </c>
      <c r="V326" s="509">
        <v>0</v>
      </c>
      <c r="W326" s="509">
        <v>0</v>
      </c>
      <c r="X326" s="509">
        <f t="shared" si="68"/>
        <v>294</v>
      </c>
      <c r="Y326" s="510">
        <f t="shared" si="69"/>
        <v>0</v>
      </c>
      <c r="Z326" s="511">
        <f t="shared" si="65"/>
        <v>294</v>
      </c>
    </row>
    <row r="327" spans="1:26" ht="12.95" customHeight="1" collapsed="1">
      <c r="A327" s="743" t="s">
        <v>429</v>
      </c>
      <c r="B327" s="743"/>
      <c r="C327" s="743"/>
      <c r="D327" s="506">
        <f t="shared" ref="D327:Z327" si="70">SUM(D328:D332)</f>
        <v>134</v>
      </c>
      <c r="E327" s="506">
        <f t="shared" si="70"/>
        <v>443</v>
      </c>
      <c r="F327" s="506">
        <f t="shared" si="70"/>
        <v>873</v>
      </c>
      <c r="G327" s="506">
        <f t="shared" si="70"/>
        <v>400</v>
      </c>
      <c r="H327" s="506">
        <f t="shared" si="70"/>
        <v>46535</v>
      </c>
      <c r="I327" s="506">
        <f t="shared" si="70"/>
        <v>5</v>
      </c>
      <c r="J327" s="506">
        <f t="shared" si="70"/>
        <v>22</v>
      </c>
      <c r="K327" s="506">
        <f t="shared" si="70"/>
        <v>33</v>
      </c>
      <c r="L327" s="506">
        <f t="shared" si="70"/>
        <v>8</v>
      </c>
      <c r="M327" s="506">
        <f t="shared" si="70"/>
        <v>1710</v>
      </c>
      <c r="N327" s="506">
        <f t="shared" si="70"/>
        <v>0</v>
      </c>
      <c r="O327" s="506">
        <f t="shared" si="70"/>
        <v>1</v>
      </c>
      <c r="P327" s="506">
        <f t="shared" si="70"/>
        <v>0</v>
      </c>
      <c r="Q327" s="506">
        <f t="shared" si="70"/>
        <v>4</v>
      </c>
      <c r="R327" s="506">
        <f t="shared" si="70"/>
        <v>2054</v>
      </c>
      <c r="S327" s="506">
        <f t="shared" si="70"/>
        <v>0</v>
      </c>
      <c r="T327" s="506">
        <f t="shared" si="70"/>
        <v>0</v>
      </c>
      <c r="U327" s="506">
        <f t="shared" si="70"/>
        <v>0</v>
      </c>
      <c r="V327" s="506">
        <f t="shared" si="70"/>
        <v>0</v>
      </c>
      <c r="W327" s="506">
        <f t="shared" si="70"/>
        <v>103</v>
      </c>
      <c r="X327" s="506">
        <f t="shared" si="70"/>
        <v>50444</v>
      </c>
      <c r="Y327" s="506">
        <f t="shared" si="70"/>
        <v>1881</v>
      </c>
      <c r="Z327" s="507">
        <f t="shared" si="70"/>
        <v>52325</v>
      </c>
    </row>
    <row r="328" spans="1:26" ht="25.5" hidden="1" outlineLevel="1">
      <c r="A328" s="747" t="s">
        <v>429</v>
      </c>
      <c r="B328" s="747" t="s">
        <v>430</v>
      </c>
      <c r="C328" s="508" t="s">
        <v>431</v>
      </c>
      <c r="D328" s="510">
        <v>46</v>
      </c>
      <c r="E328" s="510">
        <v>138</v>
      </c>
      <c r="F328" s="510">
        <v>243</v>
      </c>
      <c r="G328" s="510">
        <v>82</v>
      </c>
      <c r="H328" s="510">
        <v>17400</v>
      </c>
      <c r="I328" s="509">
        <v>2</v>
      </c>
      <c r="J328" s="509">
        <v>10</v>
      </c>
      <c r="K328" s="510">
        <v>12</v>
      </c>
      <c r="L328" s="509">
        <v>0</v>
      </c>
      <c r="M328" s="510">
        <v>378</v>
      </c>
      <c r="N328" s="510">
        <v>0</v>
      </c>
      <c r="O328" s="510">
        <v>0</v>
      </c>
      <c r="P328" s="510">
        <v>0</v>
      </c>
      <c r="Q328" s="510">
        <v>2</v>
      </c>
      <c r="R328" s="510">
        <v>713</v>
      </c>
      <c r="S328" s="509">
        <v>0</v>
      </c>
      <c r="T328" s="509">
        <v>0</v>
      </c>
      <c r="U328" s="510">
        <v>0</v>
      </c>
      <c r="V328" s="509">
        <v>0</v>
      </c>
      <c r="W328" s="510">
        <v>2</v>
      </c>
      <c r="X328" s="509">
        <f>D328+E328+F328+G328+H328+N328+O328+P328+Q328+R328</f>
        <v>18624</v>
      </c>
      <c r="Y328" s="510">
        <f>I328+J328+K328+L328+M328+S328+T328+U328+V328+W328</f>
        <v>404</v>
      </c>
      <c r="Z328" s="511">
        <f t="shared" si="65"/>
        <v>19028</v>
      </c>
    </row>
    <row r="329" spans="1:26" ht="25.5" hidden="1" outlineLevel="1">
      <c r="A329" s="747"/>
      <c r="B329" s="747"/>
      <c r="C329" s="508" t="s">
        <v>432</v>
      </c>
      <c r="D329" s="510">
        <v>8</v>
      </c>
      <c r="E329" s="510">
        <v>26</v>
      </c>
      <c r="F329" s="510">
        <v>48</v>
      </c>
      <c r="G329" s="510">
        <v>28</v>
      </c>
      <c r="H329" s="510">
        <v>4102</v>
      </c>
      <c r="I329" s="509">
        <v>0</v>
      </c>
      <c r="J329" s="509">
        <v>0</v>
      </c>
      <c r="K329" s="509">
        <v>3</v>
      </c>
      <c r="L329" s="509">
        <v>0</v>
      </c>
      <c r="M329" s="510">
        <v>164</v>
      </c>
      <c r="N329" s="510">
        <v>0</v>
      </c>
      <c r="O329" s="510">
        <v>0</v>
      </c>
      <c r="P329" s="510">
        <v>0</v>
      </c>
      <c r="Q329" s="510">
        <v>0</v>
      </c>
      <c r="R329" s="510">
        <v>191</v>
      </c>
      <c r="S329" s="509">
        <v>0</v>
      </c>
      <c r="T329" s="509">
        <v>0</v>
      </c>
      <c r="U329" s="509">
        <v>0</v>
      </c>
      <c r="V329" s="509">
        <v>0</v>
      </c>
      <c r="W329" s="510">
        <v>0</v>
      </c>
      <c r="X329" s="510">
        <f>D329+E329+F329+G329+H329+N329+O329+P329+Q329+R329</f>
        <v>4403</v>
      </c>
      <c r="Y329" s="510">
        <f>I329+J329+K329+L329+M329+S329+T329+U329+V329+W329</f>
        <v>167</v>
      </c>
      <c r="Z329" s="511">
        <f t="shared" si="65"/>
        <v>4570</v>
      </c>
    </row>
    <row r="330" spans="1:26" hidden="1" outlineLevel="1">
      <c r="A330" s="747"/>
      <c r="B330" s="747"/>
      <c r="C330" s="508" t="s">
        <v>433</v>
      </c>
      <c r="D330" s="510">
        <v>12</v>
      </c>
      <c r="E330" s="510">
        <v>38</v>
      </c>
      <c r="F330" s="510">
        <v>42</v>
      </c>
      <c r="G330" s="510">
        <v>32</v>
      </c>
      <c r="H330" s="510">
        <v>1367</v>
      </c>
      <c r="I330" s="509">
        <v>1</v>
      </c>
      <c r="J330" s="509">
        <v>4</v>
      </c>
      <c r="K330" s="509">
        <v>0</v>
      </c>
      <c r="L330" s="509">
        <v>0</v>
      </c>
      <c r="M330" s="510">
        <v>213</v>
      </c>
      <c r="N330" s="510">
        <v>0</v>
      </c>
      <c r="O330" s="510">
        <v>0</v>
      </c>
      <c r="P330" s="510">
        <v>0</v>
      </c>
      <c r="Q330" s="510">
        <v>0</v>
      </c>
      <c r="R330" s="510">
        <v>14</v>
      </c>
      <c r="S330" s="509">
        <v>0</v>
      </c>
      <c r="T330" s="509">
        <v>0</v>
      </c>
      <c r="U330" s="509">
        <v>0</v>
      </c>
      <c r="V330" s="509">
        <v>0</v>
      </c>
      <c r="W330" s="510">
        <v>3</v>
      </c>
      <c r="X330" s="510">
        <f>D330+E330+F330+G330+H330+N330+O330+P330+Q330+R330</f>
        <v>1505</v>
      </c>
      <c r="Y330" s="510">
        <f>I330+J330+K330+L330+M330+S330+T330+U330+V330+W330</f>
        <v>221</v>
      </c>
      <c r="Z330" s="511">
        <f t="shared" si="65"/>
        <v>1726</v>
      </c>
    </row>
    <row r="331" spans="1:26" hidden="1" outlineLevel="1">
      <c r="A331" s="747"/>
      <c r="B331" s="747"/>
      <c r="C331" s="508" t="s">
        <v>434</v>
      </c>
      <c r="D331" s="509">
        <v>0</v>
      </c>
      <c r="E331" s="510">
        <v>2</v>
      </c>
      <c r="F331" s="510">
        <v>3</v>
      </c>
      <c r="G331" s="510">
        <v>0</v>
      </c>
      <c r="H331" s="510">
        <v>145</v>
      </c>
      <c r="I331" s="509">
        <v>0</v>
      </c>
      <c r="J331" s="510">
        <v>0</v>
      </c>
      <c r="K331" s="509">
        <v>0</v>
      </c>
      <c r="L331" s="509">
        <v>0</v>
      </c>
      <c r="M331" s="510">
        <v>0</v>
      </c>
      <c r="N331" s="509">
        <v>0</v>
      </c>
      <c r="O331" s="510">
        <v>0</v>
      </c>
      <c r="P331" s="510">
        <v>0</v>
      </c>
      <c r="Q331" s="510">
        <v>0</v>
      </c>
      <c r="R331" s="510">
        <v>1</v>
      </c>
      <c r="S331" s="509">
        <v>0</v>
      </c>
      <c r="T331" s="510">
        <v>0</v>
      </c>
      <c r="U331" s="509">
        <v>0</v>
      </c>
      <c r="V331" s="509">
        <v>0</v>
      </c>
      <c r="W331" s="510">
        <v>0</v>
      </c>
      <c r="X331" s="509">
        <f>D331+E331+F331+G331+H331+N331+O331+P331+Q331+R331</f>
        <v>151</v>
      </c>
      <c r="Y331" s="509">
        <f>I331+J331+K331+L331+M331+S331+T331+U331+V331+W331</f>
        <v>0</v>
      </c>
      <c r="Z331" s="511">
        <f t="shared" si="65"/>
        <v>151</v>
      </c>
    </row>
    <row r="332" spans="1:26" ht="25.5" hidden="1" outlineLevel="1">
      <c r="A332" s="747"/>
      <c r="B332" s="747"/>
      <c r="C332" s="508" t="s">
        <v>435</v>
      </c>
      <c r="D332" s="510">
        <v>68</v>
      </c>
      <c r="E332" s="510">
        <v>239</v>
      </c>
      <c r="F332" s="510">
        <v>537</v>
      </c>
      <c r="G332" s="510">
        <v>258</v>
      </c>
      <c r="H332" s="510">
        <v>23521</v>
      </c>
      <c r="I332" s="510">
        <v>2</v>
      </c>
      <c r="J332" s="510">
        <v>8</v>
      </c>
      <c r="K332" s="510">
        <v>18</v>
      </c>
      <c r="L332" s="510">
        <v>8</v>
      </c>
      <c r="M332" s="510">
        <v>955</v>
      </c>
      <c r="N332" s="510">
        <v>0</v>
      </c>
      <c r="O332" s="510">
        <v>1</v>
      </c>
      <c r="P332" s="510">
        <v>0</v>
      </c>
      <c r="Q332" s="510">
        <v>2</v>
      </c>
      <c r="R332" s="510">
        <v>1135</v>
      </c>
      <c r="S332" s="510">
        <v>0</v>
      </c>
      <c r="T332" s="510">
        <v>0</v>
      </c>
      <c r="U332" s="510">
        <v>0</v>
      </c>
      <c r="V332" s="510">
        <v>0</v>
      </c>
      <c r="W332" s="510">
        <v>98</v>
      </c>
      <c r="X332" s="510">
        <f>D332+E332+F332+G332+H332+N332+O332+P332+Q332+R332</f>
        <v>25761</v>
      </c>
      <c r="Y332" s="510">
        <f>I332+J332+K332+L332+M332+S332+T332+U332+V332+W332</f>
        <v>1089</v>
      </c>
      <c r="Z332" s="511">
        <f t="shared" si="65"/>
        <v>26850</v>
      </c>
    </row>
    <row r="333" spans="1:26" ht="12.95" customHeight="1" collapsed="1">
      <c r="A333" s="743" t="s">
        <v>436</v>
      </c>
      <c r="B333" s="743"/>
      <c r="C333" s="743"/>
      <c r="D333" s="506">
        <f t="shared" ref="D333:Z333" si="71">SUM(D334:D345)</f>
        <v>13</v>
      </c>
      <c r="E333" s="506">
        <f t="shared" si="71"/>
        <v>49</v>
      </c>
      <c r="F333" s="506">
        <f t="shared" si="71"/>
        <v>69</v>
      </c>
      <c r="G333" s="506">
        <f t="shared" si="71"/>
        <v>24</v>
      </c>
      <c r="H333" s="506">
        <f t="shared" si="71"/>
        <v>6691</v>
      </c>
      <c r="I333" s="506">
        <f t="shared" si="71"/>
        <v>3</v>
      </c>
      <c r="J333" s="506">
        <f t="shared" si="71"/>
        <v>6</v>
      </c>
      <c r="K333" s="506">
        <f t="shared" si="71"/>
        <v>15</v>
      </c>
      <c r="L333" s="506">
        <f t="shared" si="71"/>
        <v>20</v>
      </c>
      <c r="M333" s="506">
        <f t="shared" si="71"/>
        <v>931</v>
      </c>
      <c r="N333" s="506">
        <f t="shared" si="71"/>
        <v>0</v>
      </c>
      <c r="O333" s="506">
        <f t="shared" si="71"/>
        <v>1</v>
      </c>
      <c r="P333" s="506">
        <f t="shared" si="71"/>
        <v>0</v>
      </c>
      <c r="Q333" s="506">
        <f t="shared" si="71"/>
        <v>0</v>
      </c>
      <c r="R333" s="506">
        <f t="shared" si="71"/>
        <v>133</v>
      </c>
      <c r="S333" s="506">
        <f t="shared" si="71"/>
        <v>0</v>
      </c>
      <c r="T333" s="506">
        <f t="shared" si="71"/>
        <v>0</v>
      </c>
      <c r="U333" s="506">
        <f t="shared" si="71"/>
        <v>0</v>
      </c>
      <c r="V333" s="506">
        <f t="shared" si="71"/>
        <v>0</v>
      </c>
      <c r="W333" s="506">
        <f t="shared" si="71"/>
        <v>43</v>
      </c>
      <c r="X333" s="506">
        <f t="shared" si="71"/>
        <v>6980</v>
      </c>
      <c r="Y333" s="506">
        <f t="shared" si="71"/>
        <v>1018</v>
      </c>
      <c r="Z333" s="507">
        <f t="shared" si="71"/>
        <v>7998</v>
      </c>
    </row>
    <row r="334" spans="1:26" ht="25.5" hidden="1" outlineLevel="1">
      <c r="A334" s="750" t="s">
        <v>436</v>
      </c>
      <c r="B334" s="747" t="s">
        <v>437</v>
      </c>
      <c r="C334" s="508" t="s">
        <v>438</v>
      </c>
      <c r="D334" s="509">
        <v>0</v>
      </c>
      <c r="E334" s="509">
        <v>0</v>
      </c>
      <c r="F334" s="509">
        <v>0</v>
      </c>
      <c r="G334" s="509">
        <v>0</v>
      </c>
      <c r="H334" s="509">
        <v>365</v>
      </c>
      <c r="I334" s="509">
        <v>0</v>
      </c>
      <c r="J334" s="509">
        <v>0</v>
      </c>
      <c r="K334" s="509">
        <v>0</v>
      </c>
      <c r="L334" s="509">
        <v>0</v>
      </c>
      <c r="M334" s="509">
        <v>0</v>
      </c>
      <c r="N334" s="509">
        <v>0</v>
      </c>
      <c r="O334" s="509">
        <v>0</v>
      </c>
      <c r="P334" s="509">
        <v>0</v>
      </c>
      <c r="Q334" s="509">
        <v>0</v>
      </c>
      <c r="R334" s="509">
        <v>0</v>
      </c>
      <c r="S334" s="509">
        <v>0</v>
      </c>
      <c r="T334" s="509">
        <v>0</v>
      </c>
      <c r="U334" s="509">
        <v>0</v>
      </c>
      <c r="V334" s="509">
        <v>0</v>
      </c>
      <c r="W334" s="509">
        <v>0</v>
      </c>
      <c r="X334" s="509">
        <f t="shared" ref="X334:X345" si="72">D334+E334+F334+G334+H334+N334+O334+P334+Q334+R334</f>
        <v>365</v>
      </c>
      <c r="Y334" s="510">
        <f t="shared" ref="Y334:Y345" si="73">I334+J334+K334+L334+M334+S334+T334+U334+V334+W334</f>
        <v>0</v>
      </c>
      <c r="Z334" s="511">
        <f t="shared" si="65"/>
        <v>365</v>
      </c>
    </row>
    <row r="335" spans="1:26" ht="25.5" hidden="1" outlineLevel="1">
      <c r="A335" s="750"/>
      <c r="B335" s="747"/>
      <c r="C335" s="508" t="s">
        <v>439</v>
      </c>
      <c r="D335" s="509">
        <v>0</v>
      </c>
      <c r="E335" s="509">
        <v>2</v>
      </c>
      <c r="F335" s="510">
        <v>0</v>
      </c>
      <c r="G335" s="509">
        <v>0</v>
      </c>
      <c r="H335" s="510">
        <v>910</v>
      </c>
      <c r="I335" s="509">
        <v>0</v>
      </c>
      <c r="J335" s="509">
        <v>0</v>
      </c>
      <c r="K335" s="509">
        <v>0</v>
      </c>
      <c r="L335" s="509">
        <v>0</v>
      </c>
      <c r="M335" s="510">
        <v>0</v>
      </c>
      <c r="N335" s="509">
        <v>0</v>
      </c>
      <c r="O335" s="509">
        <v>0</v>
      </c>
      <c r="P335" s="510">
        <v>0</v>
      </c>
      <c r="Q335" s="509">
        <v>0</v>
      </c>
      <c r="R335" s="510">
        <v>18</v>
      </c>
      <c r="S335" s="509">
        <v>0</v>
      </c>
      <c r="T335" s="509">
        <v>0</v>
      </c>
      <c r="U335" s="509">
        <v>0</v>
      </c>
      <c r="V335" s="509">
        <v>0</v>
      </c>
      <c r="W335" s="510">
        <v>0</v>
      </c>
      <c r="X335" s="510">
        <f t="shared" si="72"/>
        <v>930</v>
      </c>
      <c r="Y335" s="510">
        <f t="shared" si="73"/>
        <v>0</v>
      </c>
      <c r="Z335" s="511">
        <f t="shared" si="65"/>
        <v>930</v>
      </c>
    </row>
    <row r="336" spans="1:26" ht="38.25" hidden="1" outlineLevel="1">
      <c r="A336" s="750"/>
      <c r="B336" s="747"/>
      <c r="C336" s="508" t="s">
        <v>440</v>
      </c>
      <c r="D336" s="509">
        <v>0</v>
      </c>
      <c r="E336" s="509">
        <v>0</v>
      </c>
      <c r="F336" s="509">
        <v>0</v>
      </c>
      <c r="G336" s="509">
        <v>0</v>
      </c>
      <c r="H336" s="510">
        <v>10</v>
      </c>
      <c r="I336" s="509">
        <v>0</v>
      </c>
      <c r="J336" s="509">
        <v>0</v>
      </c>
      <c r="K336" s="509">
        <v>0</v>
      </c>
      <c r="L336" s="509">
        <v>0</v>
      </c>
      <c r="M336" s="509">
        <v>78</v>
      </c>
      <c r="N336" s="509">
        <v>0</v>
      </c>
      <c r="O336" s="509">
        <v>0</v>
      </c>
      <c r="P336" s="509">
        <v>0</v>
      </c>
      <c r="Q336" s="509">
        <v>0</v>
      </c>
      <c r="R336" s="510">
        <v>0</v>
      </c>
      <c r="S336" s="509">
        <v>0</v>
      </c>
      <c r="T336" s="509">
        <v>0</v>
      </c>
      <c r="U336" s="509">
        <v>0</v>
      </c>
      <c r="V336" s="509">
        <v>0</v>
      </c>
      <c r="W336" s="509">
        <v>0</v>
      </c>
      <c r="X336" s="510">
        <f t="shared" si="72"/>
        <v>10</v>
      </c>
      <c r="Y336" s="510">
        <f t="shared" si="73"/>
        <v>78</v>
      </c>
      <c r="Z336" s="511">
        <f t="shared" si="65"/>
        <v>88</v>
      </c>
    </row>
    <row r="337" spans="1:26" hidden="1" outlineLevel="1">
      <c r="A337" s="750"/>
      <c r="B337" s="508"/>
      <c r="C337" s="508" t="s">
        <v>441</v>
      </c>
      <c r="D337" s="509">
        <v>0</v>
      </c>
      <c r="E337" s="509">
        <v>0</v>
      </c>
      <c r="F337" s="509">
        <v>0</v>
      </c>
      <c r="G337" s="509">
        <v>0</v>
      </c>
      <c r="H337" s="510">
        <v>0</v>
      </c>
      <c r="I337" s="509">
        <v>0</v>
      </c>
      <c r="J337" s="509">
        <v>0</v>
      </c>
      <c r="K337" s="509">
        <v>0</v>
      </c>
      <c r="L337" s="509">
        <v>0</v>
      </c>
      <c r="M337" s="509">
        <v>0</v>
      </c>
      <c r="N337" s="509">
        <v>0</v>
      </c>
      <c r="O337" s="509">
        <v>0</v>
      </c>
      <c r="P337" s="509">
        <v>0</v>
      </c>
      <c r="Q337" s="509">
        <v>0</v>
      </c>
      <c r="R337" s="510">
        <v>0</v>
      </c>
      <c r="S337" s="509">
        <v>0</v>
      </c>
      <c r="T337" s="509">
        <v>0</v>
      </c>
      <c r="U337" s="509">
        <v>0</v>
      </c>
      <c r="V337" s="509">
        <v>0</v>
      </c>
      <c r="W337" s="509">
        <v>0</v>
      </c>
      <c r="X337" s="509">
        <f t="shared" si="72"/>
        <v>0</v>
      </c>
      <c r="Y337" s="509">
        <f t="shared" si="73"/>
        <v>0</v>
      </c>
      <c r="Z337" s="511">
        <f t="shared" si="65"/>
        <v>0</v>
      </c>
    </row>
    <row r="338" spans="1:26" ht="38.25" hidden="1" outlineLevel="1">
      <c r="A338" s="750"/>
      <c r="B338" s="508" t="s">
        <v>442</v>
      </c>
      <c r="C338" s="508" t="s">
        <v>443</v>
      </c>
      <c r="D338" s="509">
        <v>0</v>
      </c>
      <c r="E338" s="509">
        <v>0</v>
      </c>
      <c r="F338" s="509">
        <v>0</v>
      </c>
      <c r="G338" s="509">
        <v>0</v>
      </c>
      <c r="H338" s="510">
        <v>30</v>
      </c>
      <c r="I338" s="509">
        <v>0</v>
      </c>
      <c r="J338" s="509">
        <v>0</v>
      </c>
      <c r="K338" s="509">
        <v>0</v>
      </c>
      <c r="L338" s="509">
        <v>0</v>
      </c>
      <c r="M338" s="509">
        <v>0</v>
      </c>
      <c r="N338" s="509">
        <v>0</v>
      </c>
      <c r="O338" s="509">
        <v>0</v>
      </c>
      <c r="P338" s="509">
        <v>0</v>
      </c>
      <c r="Q338" s="509">
        <v>0</v>
      </c>
      <c r="R338" s="510">
        <v>0</v>
      </c>
      <c r="S338" s="509">
        <v>0</v>
      </c>
      <c r="T338" s="509">
        <v>0</v>
      </c>
      <c r="U338" s="509">
        <v>0</v>
      </c>
      <c r="V338" s="509">
        <v>0</v>
      </c>
      <c r="W338" s="509">
        <v>0</v>
      </c>
      <c r="X338" s="510">
        <f t="shared" si="72"/>
        <v>30</v>
      </c>
      <c r="Y338" s="510">
        <f t="shared" si="73"/>
        <v>0</v>
      </c>
      <c r="Z338" s="511">
        <f t="shared" si="65"/>
        <v>30</v>
      </c>
    </row>
    <row r="339" spans="1:26" ht="38.25" hidden="1" outlineLevel="1">
      <c r="A339" s="750"/>
      <c r="B339" s="508" t="s">
        <v>444</v>
      </c>
      <c r="C339" s="508" t="s">
        <v>445</v>
      </c>
      <c r="D339" s="509">
        <v>0</v>
      </c>
      <c r="E339" s="509">
        <v>0</v>
      </c>
      <c r="F339" s="509">
        <v>3</v>
      </c>
      <c r="G339" s="510">
        <v>0</v>
      </c>
      <c r="H339" s="510">
        <v>145</v>
      </c>
      <c r="I339" s="509">
        <v>0</v>
      </c>
      <c r="J339" s="509">
        <v>0</v>
      </c>
      <c r="K339" s="509">
        <v>0</v>
      </c>
      <c r="L339" s="509">
        <v>0</v>
      </c>
      <c r="M339" s="509">
        <v>0</v>
      </c>
      <c r="N339" s="509">
        <v>0</v>
      </c>
      <c r="O339" s="509">
        <v>0</v>
      </c>
      <c r="P339" s="509">
        <v>0</v>
      </c>
      <c r="Q339" s="510">
        <v>0</v>
      </c>
      <c r="R339" s="510">
        <v>1</v>
      </c>
      <c r="S339" s="509">
        <v>0</v>
      </c>
      <c r="T339" s="509">
        <v>0</v>
      </c>
      <c r="U339" s="509">
        <v>0</v>
      </c>
      <c r="V339" s="509">
        <v>0</v>
      </c>
      <c r="W339" s="509">
        <v>0</v>
      </c>
      <c r="X339" s="509">
        <f t="shared" si="72"/>
        <v>149</v>
      </c>
      <c r="Y339" s="509">
        <f t="shared" si="73"/>
        <v>0</v>
      </c>
      <c r="Z339" s="511">
        <f t="shared" si="65"/>
        <v>149</v>
      </c>
    </row>
    <row r="340" spans="1:26" ht="38.25" hidden="1" outlineLevel="1">
      <c r="A340" s="750"/>
      <c r="B340" s="508" t="s">
        <v>446</v>
      </c>
      <c r="C340" s="508" t="s">
        <v>447</v>
      </c>
      <c r="D340" s="509">
        <v>0</v>
      </c>
      <c r="E340" s="509">
        <v>2</v>
      </c>
      <c r="F340" s="510">
        <v>6</v>
      </c>
      <c r="G340" s="510">
        <v>4</v>
      </c>
      <c r="H340" s="510">
        <v>481</v>
      </c>
      <c r="I340" s="509">
        <v>0</v>
      </c>
      <c r="J340" s="509">
        <v>0</v>
      </c>
      <c r="K340" s="509">
        <v>0</v>
      </c>
      <c r="L340" s="510">
        <v>0</v>
      </c>
      <c r="M340" s="510">
        <v>60</v>
      </c>
      <c r="N340" s="509">
        <v>0</v>
      </c>
      <c r="O340" s="509">
        <v>0</v>
      </c>
      <c r="P340" s="510">
        <v>0</v>
      </c>
      <c r="Q340" s="510">
        <v>0</v>
      </c>
      <c r="R340" s="510">
        <v>8</v>
      </c>
      <c r="S340" s="509">
        <v>0</v>
      </c>
      <c r="T340" s="509">
        <v>0</v>
      </c>
      <c r="U340" s="509">
        <v>0</v>
      </c>
      <c r="V340" s="510">
        <v>0</v>
      </c>
      <c r="W340" s="510">
        <v>11</v>
      </c>
      <c r="X340" s="509">
        <f t="shared" si="72"/>
        <v>501</v>
      </c>
      <c r="Y340" s="510">
        <f t="shared" si="73"/>
        <v>71</v>
      </c>
      <c r="Z340" s="511">
        <f t="shared" si="65"/>
        <v>572</v>
      </c>
    </row>
    <row r="341" spans="1:26" ht="63.75" hidden="1" outlineLevel="1">
      <c r="A341" s="750"/>
      <c r="B341" s="508" t="s">
        <v>448</v>
      </c>
      <c r="C341" s="508" t="s">
        <v>449</v>
      </c>
      <c r="D341" s="509">
        <v>2</v>
      </c>
      <c r="E341" s="510">
        <v>15</v>
      </c>
      <c r="F341" s="510">
        <v>12</v>
      </c>
      <c r="G341" s="510">
        <v>4</v>
      </c>
      <c r="H341" s="510">
        <v>684</v>
      </c>
      <c r="I341" s="510">
        <v>2</v>
      </c>
      <c r="J341" s="509">
        <v>2</v>
      </c>
      <c r="K341" s="509">
        <v>9</v>
      </c>
      <c r="L341" s="510">
        <v>20</v>
      </c>
      <c r="M341" s="510">
        <v>427</v>
      </c>
      <c r="N341" s="509">
        <v>0</v>
      </c>
      <c r="O341" s="510">
        <v>1</v>
      </c>
      <c r="P341" s="510">
        <v>0</v>
      </c>
      <c r="Q341" s="510">
        <v>0</v>
      </c>
      <c r="R341" s="510">
        <v>28</v>
      </c>
      <c r="S341" s="510">
        <v>0</v>
      </c>
      <c r="T341" s="509">
        <v>0</v>
      </c>
      <c r="U341" s="509">
        <v>0</v>
      </c>
      <c r="V341" s="510">
        <v>0</v>
      </c>
      <c r="W341" s="510">
        <v>29</v>
      </c>
      <c r="X341" s="509">
        <f t="shared" si="72"/>
        <v>746</v>
      </c>
      <c r="Y341" s="510">
        <f t="shared" si="73"/>
        <v>489</v>
      </c>
      <c r="Z341" s="511">
        <f t="shared" si="65"/>
        <v>1235</v>
      </c>
    </row>
    <row r="342" spans="1:26" ht="25.5" hidden="1" outlineLevel="1">
      <c r="A342" s="750"/>
      <c r="B342" s="747" t="s">
        <v>450</v>
      </c>
      <c r="C342" s="508" t="s">
        <v>451</v>
      </c>
      <c r="D342" s="509">
        <v>0</v>
      </c>
      <c r="E342" s="510">
        <v>0</v>
      </c>
      <c r="F342" s="509">
        <v>9</v>
      </c>
      <c r="G342" s="509">
        <v>4</v>
      </c>
      <c r="H342" s="510">
        <v>659</v>
      </c>
      <c r="I342" s="509">
        <v>0</v>
      </c>
      <c r="J342" s="509">
        <v>2</v>
      </c>
      <c r="K342" s="509">
        <v>0</v>
      </c>
      <c r="L342" s="509">
        <v>0</v>
      </c>
      <c r="M342" s="510">
        <v>14</v>
      </c>
      <c r="N342" s="509">
        <v>0</v>
      </c>
      <c r="O342" s="510">
        <v>0</v>
      </c>
      <c r="P342" s="509">
        <v>0</v>
      </c>
      <c r="Q342" s="509">
        <v>0</v>
      </c>
      <c r="R342" s="510">
        <v>22</v>
      </c>
      <c r="S342" s="509">
        <v>0</v>
      </c>
      <c r="T342" s="509">
        <v>0</v>
      </c>
      <c r="U342" s="509">
        <v>0</v>
      </c>
      <c r="V342" s="509">
        <v>0</v>
      </c>
      <c r="W342" s="510">
        <v>0</v>
      </c>
      <c r="X342" s="509">
        <f t="shared" si="72"/>
        <v>694</v>
      </c>
      <c r="Y342" s="510">
        <f t="shared" si="73"/>
        <v>16</v>
      </c>
      <c r="Z342" s="511">
        <f t="shared" si="65"/>
        <v>710</v>
      </c>
    </row>
    <row r="343" spans="1:26" ht="63.75" hidden="1" outlineLevel="1">
      <c r="A343" s="750"/>
      <c r="B343" s="747"/>
      <c r="C343" s="508" t="s">
        <v>452</v>
      </c>
      <c r="D343" s="510">
        <v>0</v>
      </c>
      <c r="E343" s="509">
        <v>0</v>
      </c>
      <c r="F343" s="510">
        <v>0</v>
      </c>
      <c r="G343" s="509">
        <v>4</v>
      </c>
      <c r="H343" s="510">
        <v>123</v>
      </c>
      <c r="I343" s="509">
        <v>0</v>
      </c>
      <c r="J343" s="509">
        <v>0</v>
      </c>
      <c r="K343" s="510">
        <v>0</v>
      </c>
      <c r="L343" s="509">
        <v>0</v>
      </c>
      <c r="M343" s="510">
        <v>0</v>
      </c>
      <c r="N343" s="510">
        <v>0</v>
      </c>
      <c r="O343" s="509">
        <v>0</v>
      </c>
      <c r="P343" s="510">
        <v>0</v>
      </c>
      <c r="Q343" s="509">
        <v>0</v>
      </c>
      <c r="R343" s="510">
        <v>0</v>
      </c>
      <c r="S343" s="509">
        <v>0</v>
      </c>
      <c r="T343" s="509">
        <v>0</v>
      </c>
      <c r="U343" s="510">
        <v>0</v>
      </c>
      <c r="V343" s="509">
        <v>0</v>
      </c>
      <c r="W343" s="510">
        <v>0</v>
      </c>
      <c r="X343" s="510">
        <f t="shared" si="72"/>
        <v>127</v>
      </c>
      <c r="Y343" s="510">
        <f t="shared" si="73"/>
        <v>0</v>
      </c>
      <c r="Z343" s="511">
        <f t="shared" si="65"/>
        <v>127</v>
      </c>
    </row>
    <row r="344" spans="1:26" ht="63.75" hidden="1" outlineLevel="1">
      <c r="A344" s="750"/>
      <c r="B344" s="747"/>
      <c r="C344" s="508" t="s">
        <v>453</v>
      </c>
      <c r="D344" s="509">
        <v>0</v>
      </c>
      <c r="E344" s="509">
        <v>0</v>
      </c>
      <c r="F344" s="509">
        <v>0</v>
      </c>
      <c r="G344" s="509">
        <v>0</v>
      </c>
      <c r="H344" s="510">
        <v>0</v>
      </c>
      <c r="I344" s="509">
        <v>0</v>
      </c>
      <c r="J344" s="509">
        <v>0</v>
      </c>
      <c r="K344" s="509">
        <v>0</v>
      </c>
      <c r="L344" s="509">
        <v>0</v>
      </c>
      <c r="M344" s="509">
        <v>0</v>
      </c>
      <c r="N344" s="509">
        <v>0</v>
      </c>
      <c r="O344" s="509">
        <v>0</v>
      </c>
      <c r="P344" s="509">
        <v>0</v>
      </c>
      <c r="Q344" s="509">
        <v>0</v>
      </c>
      <c r="R344" s="510">
        <v>0</v>
      </c>
      <c r="S344" s="509">
        <v>0</v>
      </c>
      <c r="T344" s="509">
        <v>0</v>
      </c>
      <c r="U344" s="509">
        <v>0</v>
      </c>
      <c r="V344" s="509">
        <v>0</v>
      </c>
      <c r="W344" s="509">
        <v>0</v>
      </c>
      <c r="X344" s="510">
        <f t="shared" si="72"/>
        <v>0</v>
      </c>
      <c r="Y344" s="510">
        <f t="shared" si="73"/>
        <v>0</v>
      </c>
      <c r="Z344" s="511">
        <f t="shared" si="65"/>
        <v>0</v>
      </c>
    </row>
    <row r="345" spans="1:26" ht="38.25" hidden="1" outlineLevel="1">
      <c r="A345" s="750"/>
      <c r="B345" s="747"/>
      <c r="C345" s="508" t="s">
        <v>454</v>
      </c>
      <c r="D345" s="510">
        <v>11</v>
      </c>
      <c r="E345" s="510">
        <v>30</v>
      </c>
      <c r="F345" s="510">
        <v>39</v>
      </c>
      <c r="G345" s="509">
        <v>8</v>
      </c>
      <c r="H345" s="510">
        <v>3284</v>
      </c>
      <c r="I345" s="510">
        <v>1</v>
      </c>
      <c r="J345" s="509">
        <v>2</v>
      </c>
      <c r="K345" s="509">
        <v>6</v>
      </c>
      <c r="L345" s="509">
        <v>0</v>
      </c>
      <c r="M345" s="510">
        <v>352</v>
      </c>
      <c r="N345" s="510">
        <v>0</v>
      </c>
      <c r="O345" s="510">
        <v>0</v>
      </c>
      <c r="P345" s="510">
        <v>0</v>
      </c>
      <c r="Q345" s="509">
        <v>0</v>
      </c>
      <c r="R345" s="510">
        <v>56</v>
      </c>
      <c r="S345" s="510">
        <v>0</v>
      </c>
      <c r="T345" s="509">
        <v>0</v>
      </c>
      <c r="U345" s="509">
        <v>0</v>
      </c>
      <c r="V345" s="509">
        <v>0</v>
      </c>
      <c r="W345" s="510">
        <v>3</v>
      </c>
      <c r="X345" s="509">
        <f t="shared" si="72"/>
        <v>3428</v>
      </c>
      <c r="Y345" s="509">
        <f t="shared" si="73"/>
        <v>364</v>
      </c>
      <c r="Z345" s="511">
        <f t="shared" si="65"/>
        <v>3792</v>
      </c>
    </row>
    <row r="346" spans="1:26" ht="12.95" customHeight="1" collapsed="1">
      <c r="A346" s="743" t="s">
        <v>455</v>
      </c>
      <c r="B346" s="743"/>
      <c r="C346" s="743"/>
      <c r="D346" s="506">
        <f t="shared" ref="D346:Z346" si="74">SUM(D347:D355)</f>
        <v>88</v>
      </c>
      <c r="E346" s="506">
        <f t="shared" si="74"/>
        <v>279</v>
      </c>
      <c r="F346" s="506">
        <f t="shared" si="74"/>
        <v>567</v>
      </c>
      <c r="G346" s="506">
        <f t="shared" si="74"/>
        <v>200</v>
      </c>
      <c r="H346" s="506">
        <f t="shared" si="74"/>
        <v>31686</v>
      </c>
      <c r="I346" s="506">
        <f t="shared" si="74"/>
        <v>1</v>
      </c>
      <c r="J346" s="506">
        <f t="shared" si="74"/>
        <v>2</v>
      </c>
      <c r="K346" s="506">
        <f t="shared" si="74"/>
        <v>0</v>
      </c>
      <c r="L346" s="506">
        <f t="shared" si="74"/>
        <v>4</v>
      </c>
      <c r="M346" s="506">
        <f t="shared" si="74"/>
        <v>366</v>
      </c>
      <c r="N346" s="506">
        <f t="shared" si="74"/>
        <v>0</v>
      </c>
      <c r="O346" s="506">
        <f t="shared" si="74"/>
        <v>1</v>
      </c>
      <c r="P346" s="506">
        <f t="shared" si="74"/>
        <v>0</v>
      </c>
      <c r="Q346" s="506">
        <f t="shared" si="74"/>
        <v>0</v>
      </c>
      <c r="R346" s="506">
        <f t="shared" si="74"/>
        <v>919</v>
      </c>
      <c r="S346" s="506">
        <f t="shared" si="74"/>
        <v>0</v>
      </c>
      <c r="T346" s="506">
        <f t="shared" si="74"/>
        <v>0</v>
      </c>
      <c r="U346" s="506">
        <f t="shared" si="74"/>
        <v>0</v>
      </c>
      <c r="V346" s="506">
        <f t="shared" si="74"/>
        <v>0</v>
      </c>
      <c r="W346" s="506">
        <f t="shared" si="74"/>
        <v>6</v>
      </c>
      <c r="X346" s="506">
        <f t="shared" si="74"/>
        <v>33740</v>
      </c>
      <c r="Y346" s="506">
        <f t="shared" si="74"/>
        <v>379</v>
      </c>
      <c r="Z346" s="507">
        <f t="shared" si="74"/>
        <v>34119</v>
      </c>
    </row>
    <row r="347" spans="1:26" ht="25.5" hidden="1" outlineLevel="1">
      <c r="A347" s="747" t="s">
        <v>455</v>
      </c>
      <c r="B347" s="747" t="s">
        <v>456</v>
      </c>
      <c r="C347" s="508" t="s">
        <v>457</v>
      </c>
      <c r="D347" s="510">
        <v>4</v>
      </c>
      <c r="E347" s="510">
        <v>14</v>
      </c>
      <c r="F347" s="510">
        <v>39</v>
      </c>
      <c r="G347" s="510">
        <v>0</v>
      </c>
      <c r="H347" s="510">
        <v>2948</v>
      </c>
      <c r="I347" s="509">
        <v>1</v>
      </c>
      <c r="J347" s="509">
        <v>0</v>
      </c>
      <c r="K347" s="509">
        <v>0</v>
      </c>
      <c r="L347" s="509">
        <v>0</v>
      </c>
      <c r="M347" s="509">
        <v>19</v>
      </c>
      <c r="N347" s="510">
        <v>0</v>
      </c>
      <c r="O347" s="510">
        <v>0</v>
      </c>
      <c r="P347" s="510">
        <v>0</v>
      </c>
      <c r="Q347" s="510">
        <v>0</v>
      </c>
      <c r="R347" s="510">
        <v>65</v>
      </c>
      <c r="S347" s="509">
        <v>0</v>
      </c>
      <c r="T347" s="509">
        <v>0</v>
      </c>
      <c r="U347" s="509">
        <v>0</v>
      </c>
      <c r="V347" s="509">
        <v>0</v>
      </c>
      <c r="W347" s="509">
        <v>0</v>
      </c>
      <c r="X347" s="509">
        <f t="shared" ref="X347:X355" si="75">D347+E347+F347+G347+H347+N347+O347+P347+Q347+R347</f>
        <v>3070</v>
      </c>
      <c r="Y347" s="510">
        <f t="shared" ref="Y347:Y355" si="76">I347+J347+K347+L347+M347+S347+T347+U347+V347+W347</f>
        <v>20</v>
      </c>
      <c r="Z347" s="511">
        <f t="shared" si="65"/>
        <v>3090</v>
      </c>
    </row>
    <row r="348" spans="1:26" ht="25.5" hidden="1" outlineLevel="1">
      <c r="A348" s="747"/>
      <c r="B348" s="747"/>
      <c r="C348" s="508" t="s">
        <v>458</v>
      </c>
      <c r="D348" s="510">
        <v>23</v>
      </c>
      <c r="E348" s="510">
        <v>52</v>
      </c>
      <c r="F348" s="510">
        <v>60</v>
      </c>
      <c r="G348" s="510">
        <v>36</v>
      </c>
      <c r="H348" s="510">
        <v>5403</v>
      </c>
      <c r="I348" s="510">
        <v>0</v>
      </c>
      <c r="J348" s="510">
        <v>0</v>
      </c>
      <c r="K348" s="510">
        <v>0</v>
      </c>
      <c r="L348" s="510">
        <v>0</v>
      </c>
      <c r="M348" s="510">
        <v>20</v>
      </c>
      <c r="N348" s="510">
        <v>0</v>
      </c>
      <c r="O348" s="510">
        <v>0</v>
      </c>
      <c r="P348" s="510">
        <v>0</v>
      </c>
      <c r="Q348" s="510">
        <v>0</v>
      </c>
      <c r="R348" s="510">
        <v>190</v>
      </c>
      <c r="S348" s="510">
        <v>0</v>
      </c>
      <c r="T348" s="510">
        <v>0</v>
      </c>
      <c r="U348" s="510">
        <v>0</v>
      </c>
      <c r="V348" s="510">
        <v>0</v>
      </c>
      <c r="W348" s="510">
        <v>0</v>
      </c>
      <c r="X348" s="510">
        <f t="shared" si="75"/>
        <v>5764</v>
      </c>
      <c r="Y348" s="510">
        <f t="shared" si="76"/>
        <v>20</v>
      </c>
      <c r="Z348" s="511">
        <f t="shared" si="65"/>
        <v>5784</v>
      </c>
    </row>
    <row r="349" spans="1:26" ht="38.25" hidden="1" outlineLevel="1">
      <c r="A349" s="747"/>
      <c r="B349" s="747"/>
      <c r="C349" s="508" t="s">
        <v>459</v>
      </c>
      <c r="D349" s="510">
        <v>1</v>
      </c>
      <c r="E349" s="509">
        <v>2</v>
      </c>
      <c r="F349" s="509">
        <v>3</v>
      </c>
      <c r="G349" s="509">
        <v>4</v>
      </c>
      <c r="H349" s="510">
        <v>392</v>
      </c>
      <c r="I349" s="509">
        <v>0</v>
      </c>
      <c r="J349" s="509">
        <v>0</v>
      </c>
      <c r="K349" s="509">
        <v>0</v>
      </c>
      <c r="L349" s="509">
        <v>0</v>
      </c>
      <c r="M349" s="509">
        <v>0</v>
      </c>
      <c r="N349" s="510">
        <v>0</v>
      </c>
      <c r="O349" s="509">
        <v>0</v>
      </c>
      <c r="P349" s="509">
        <v>0</v>
      </c>
      <c r="Q349" s="509">
        <v>0</v>
      </c>
      <c r="R349" s="510">
        <v>28</v>
      </c>
      <c r="S349" s="509">
        <v>0</v>
      </c>
      <c r="T349" s="509">
        <v>0</v>
      </c>
      <c r="U349" s="509">
        <v>0</v>
      </c>
      <c r="V349" s="509">
        <v>0</v>
      </c>
      <c r="W349" s="509">
        <v>0</v>
      </c>
      <c r="X349" s="510">
        <f t="shared" si="75"/>
        <v>430</v>
      </c>
      <c r="Y349" s="510">
        <f t="shared" si="76"/>
        <v>0</v>
      </c>
      <c r="Z349" s="511">
        <f t="shared" si="65"/>
        <v>430</v>
      </c>
    </row>
    <row r="350" spans="1:26" ht="25.5" hidden="1" outlineLevel="1">
      <c r="A350" s="747"/>
      <c r="B350" s="747"/>
      <c r="C350" s="508" t="s">
        <v>460</v>
      </c>
      <c r="D350" s="509">
        <v>3</v>
      </c>
      <c r="E350" s="510">
        <v>16</v>
      </c>
      <c r="F350" s="510">
        <v>30</v>
      </c>
      <c r="G350" s="509">
        <v>4</v>
      </c>
      <c r="H350" s="510">
        <v>2071</v>
      </c>
      <c r="I350" s="509">
        <v>0</v>
      </c>
      <c r="J350" s="509">
        <v>0</v>
      </c>
      <c r="K350" s="509">
        <v>0</v>
      </c>
      <c r="L350" s="509">
        <v>0</v>
      </c>
      <c r="M350" s="509">
        <v>11</v>
      </c>
      <c r="N350" s="509">
        <v>0</v>
      </c>
      <c r="O350" s="510">
        <v>0</v>
      </c>
      <c r="P350" s="510">
        <v>0</v>
      </c>
      <c r="Q350" s="509">
        <v>0</v>
      </c>
      <c r="R350" s="510">
        <v>44</v>
      </c>
      <c r="S350" s="509">
        <v>0</v>
      </c>
      <c r="T350" s="509">
        <v>0</v>
      </c>
      <c r="U350" s="509">
        <v>0</v>
      </c>
      <c r="V350" s="509">
        <v>0</v>
      </c>
      <c r="W350" s="509">
        <v>0</v>
      </c>
      <c r="X350" s="509">
        <f t="shared" si="75"/>
        <v>2168</v>
      </c>
      <c r="Y350" s="509">
        <f t="shared" si="76"/>
        <v>11</v>
      </c>
      <c r="Z350" s="511">
        <f t="shared" si="65"/>
        <v>2179</v>
      </c>
    </row>
    <row r="351" spans="1:26" ht="25.5" hidden="1" outlineLevel="1">
      <c r="A351" s="747"/>
      <c r="B351" s="747"/>
      <c r="C351" s="508" t="s">
        <v>461</v>
      </c>
      <c r="D351" s="510">
        <v>26</v>
      </c>
      <c r="E351" s="510">
        <v>78</v>
      </c>
      <c r="F351" s="510">
        <v>168</v>
      </c>
      <c r="G351" s="510">
        <v>64</v>
      </c>
      <c r="H351" s="510">
        <v>6767</v>
      </c>
      <c r="I351" s="509">
        <v>0</v>
      </c>
      <c r="J351" s="509">
        <v>0</v>
      </c>
      <c r="K351" s="509">
        <v>0</v>
      </c>
      <c r="L351" s="509">
        <v>0</v>
      </c>
      <c r="M351" s="509">
        <v>0</v>
      </c>
      <c r="N351" s="510">
        <v>0</v>
      </c>
      <c r="O351" s="510">
        <v>0</v>
      </c>
      <c r="P351" s="510">
        <v>0</v>
      </c>
      <c r="Q351" s="510">
        <v>0</v>
      </c>
      <c r="R351" s="510">
        <v>219</v>
      </c>
      <c r="S351" s="509">
        <v>0</v>
      </c>
      <c r="T351" s="509">
        <v>0</v>
      </c>
      <c r="U351" s="509">
        <v>0</v>
      </c>
      <c r="V351" s="509">
        <v>0</v>
      </c>
      <c r="W351" s="509">
        <v>0</v>
      </c>
      <c r="X351" s="510">
        <f t="shared" si="75"/>
        <v>7322</v>
      </c>
      <c r="Y351" s="510">
        <f t="shared" si="76"/>
        <v>0</v>
      </c>
      <c r="Z351" s="511">
        <f t="shared" si="65"/>
        <v>7322</v>
      </c>
    </row>
    <row r="352" spans="1:26" ht="38.25" hidden="1" outlineLevel="1">
      <c r="A352" s="747"/>
      <c r="B352" s="747"/>
      <c r="C352" s="508" t="s">
        <v>462</v>
      </c>
      <c r="D352" s="510">
        <v>11</v>
      </c>
      <c r="E352" s="510">
        <v>44</v>
      </c>
      <c r="F352" s="510">
        <v>51</v>
      </c>
      <c r="G352" s="510">
        <v>24</v>
      </c>
      <c r="H352" s="510">
        <v>1575</v>
      </c>
      <c r="I352" s="509">
        <v>0</v>
      </c>
      <c r="J352" s="510">
        <v>2</v>
      </c>
      <c r="K352" s="509">
        <v>0</v>
      </c>
      <c r="L352" s="509">
        <v>0</v>
      </c>
      <c r="M352" s="510">
        <v>34</v>
      </c>
      <c r="N352" s="510">
        <v>0</v>
      </c>
      <c r="O352" s="510">
        <v>0</v>
      </c>
      <c r="P352" s="510">
        <v>0</v>
      </c>
      <c r="Q352" s="510">
        <v>0</v>
      </c>
      <c r="R352" s="510">
        <v>17</v>
      </c>
      <c r="S352" s="509">
        <v>0</v>
      </c>
      <c r="T352" s="510">
        <v>0</v>
      </c>
      <c r="U352" s="509">
        <v>0</v>
      </c>
      <c r="V352" s="509">
        <v>0</v>
      </c>
      <c r="W352" s="510">
        <v>0</v>
      </c>
      <c r="X352" s="509">
        <f t="shared" si="75"/>
        <v>1722</v>
      </c>
      <c r="Y352" s="509">
        <f t="shared" si="76"/>
        <v>36</v>
      </c>
      <c r="Z352" s="511">
        <f t="shared" si="65"/>
        <v>1758</v>
      </c>
    </row>
    <row r="353" spans="1:26" ht="38.25" hidden="1" outlineLevel="1">
      <c r="A353" s="747"/>
      <c r="B353" s="747"/>
      <c r="C353" s="508" t="s">
        <v>463</v>
      </c>
      <c r="D353" s="510">
        <v>13</v>
      </c>
      <c r="E353" s="510">
        <v>49</v>
      </c>
      <c r="F353" s="510">
        <v>99</v>
      </c>
      <c r="G353" s="510">
        <v>32</v>
      </c>
      <c r="H353" s="510">
        <v>6108</v>
      </c>
      <c r="I353" s="509">
        <v>0</v>
      </c>
      <c r="J353" s="510">
        <v>0</v>
      </c>
      <c r="K353" s="510">
        <v>0</v>
      </c>
      <c r="L353" s="509">
        <v>0</v>
      </c>
      <c r="M353" s="510">
        <v>138</v>
      </c>
      <c r="N353" s="510">
        <v>0</v>
      </c>
      <c r="O353" s="510">
        <v>1</v>
      </c>
      <c r="P353" s="510">
        <v>0</v>
      </c>
      <c r="Q353" s="510">
        <v>0</v>
      </c>
      <c r="R353" s="510">
        <v>184</v>
      </c>
      <c r="S353" s="509">
        <v>0</v>
      </c>
      <c r="T353" s="510">
        <v>0</v>
      </c>
      <c r="U353" s="510">
        <v>0</v>
      </c>
      <c r="V353" s="509">
        <v>0</v>
      </c>
      <c r="W353" s="510">
        <v>6</v>
      </c>
      <c r="X353" s="509">
        <f t="shared" si="75"/>
        <v>6486</v>
      </c>
      <c r="Y353" s="510">
        <f t="shared" si="76"/>
        <v>144</v>
      </c>
      <c r="Z353" s="511">
        <f t="shared" si="65"/>
        <v>6630</v>
      </c>
    </row>
    <row r="354" spans="1:26" ht="25.5" hidden="1" outlineLevel="1">
      <c r="A354" s="747"/>
      <c r="B354" s="747"/>
      <c r="C354" s="508" t="s">
        <v>464</v>
      </c>
      <c r="D354" s="509">
        <v>0</v>
      </c>
      <c r="E354" s="510">
        <v>0</v>
      </c>
      <c r="F354" s="509">
        <v>3</v>
      </c>
      <c r="G354" s="509">
        <v>0</v>
      </c>
      <c r="H354" s="510">
        <v>125</v>
      </c>
      <c r="I354" s="509">
        <v>0</v>
      </c>
      <c r="J354" s="509">
        <v>0</v>
      </c>
      <c r="K354" s="509">
        <v>0</v>
      </c>
      <c r="L354" s="509">
        <v>0</v>
      </c>
      <c r="M354" s="509">
        <v>10</v>
      </c>
      <c r="N354" s="509">
        <v>0</v>
      </c>
      <c r="O354" s="510">
        <v>0</v>
      </c>
      <c r="P354" s="509">
        <v>0</v>
      </c>
      <c r="Q354" s="509">
        <v>0</v>
      </c>
      <c r="R354" s="510">
        <v>0</v>
      </c>
      <c r="S354" s="509">
        <v>0</v>
      </c>
      <c r="T354" s="509">
        <v>0</v>
      </c>
      <c r="U354" s="509">
        <v>0</v>
      </c>
      <c r="V354" s="509">
        <v>0</v>
      </c>
      <c r="W354" s="509">
        <v>0</v>
      </c>
      <c r="X354" s="509">
        <f t="shared" si="75"/>
        <v>128</v>
      </c>
      <c r="Y354" s="510">
        <f t="shared" si="76"/>
        <v>10</v>
      </c>
      <c r="Z354" s="511">
        <f t="shared" si="65"/>
        <v>138</v>
      </c>
    </row>
    <row r="355" spans="1:26" ht="63.75" hidden="1" outlineLevel="1">
      <c r="A355" s="747"/>
      <c r="B355" s="508" t="s">
        <v>465</v>
      </c>
      <c r="C355" s="508" t="s">
        <v>466</v>
      </c>
      <c r="D355" s="510">
        <v>7</v>
      </c>
      <c r="E355" s="510">
        <v>24</v>
      </c>
      <c r="F355" s="510">
        <v>114</v>
      </c>
      <c r="G355" s="510">
        <v>36</v>
      </c>
      <c r="H355" s="510">
        <v>6297</v>
      </c>
      <c r="I355" s="509">
        <v>0</v>
      </c>
      <c r="J355" s="509">
        <v>0</v>
      </c>
      <c r="K355" s="509">
        <v>0</v>
      </c>
      <c r="L355" s="509">
        <v>4</v>
      </c>
      <c r="M355" s="509">
        <v>134</v>
      </c>
      <c r="N355" s="510">
        <v>0</v>
      </c>
      <c r="O355" s="510">
        <v>0</v>
      </c>
      <c r="P355" s="510">
        <v>0</v>
      </c>
      <c r="Q355" s="510">
        <v>0</v>
      </c>
      <c r="R355" s="510">
        <v>172</v>
      </c>
      <c r="S355" s="509">
        <v>0</v>
      </c>
      <c r="T355" s="509">
        <v>0</v>
      </c>
      <c r="U355" s="509">
        <v>0</v>
      </c>
      <c r="V355" s="509">
        <v>0</v>
      </c>
      <c r="W355" s="509">
        <v>0</v>
      </c>
      <c r="X355" s="509">
        <f t="shared" si="75"/>
        <v>6650</v>
      </c>
      <c r="Y355" s="510">
        <f t="shared" si="76"/>
        <v>138</v>
      </c>
      <c r="Z355" s="511">
        <f t="shared" si="65"/>
        <v>6788</v>
      </c>
    </row>
    <row r="356" spans="1:26" ht="25.5" customHeight="1" collapsed="1">
      <c r="A356" s="743" t="s">
        <v>467</v>
      </c>
      <c r="B356" s="743"/>
      <c r="C356" s="743"/>
      <c r="D356" s="506">
        <f t="shared" ref="D356:Z356" si="77">SUM(D357:D364)</f>
        <v>26</v>
      </c>
      <c r="E356" s="506">
        <f t="shared" si="77"/>
        <v>109</v>
      </c>
      <c r="F356" s="506">
        <f t="shared" si="77"/>
        <v>135</v>
      </c>
      <c r="G356" s="506">
        <f t="shared" si="77"/>
        <v>63</v>
      </c>
      <c r="H356" s="506">
        <f t="shared" si="77"/>
        <v>9381</v>
      </c>
      <c r="I356" s="506">
        <f t="shared" si="77"/>
        <v>1</v>
      </c>
      <c r="J356" s="506">
        <f t="shared" si="77"/>
        <v>0</v>
      </c>
      <c r="K356" s="506">
        <f t="shared" si="77"/>
        <v>9</v>
      </c>
      <c r="L356" s="506">
        <f t="shared" si="77"/>
        <v>0</v>
      </c>
      <c r="M356" s="506">
        <f t="shared" si="77"/>
        <v>94</v>
      </c>
      <c r="N356" s="506">
        <f t="shared" si="77"/>
        <v>0</v>
      </c>
      <c r="O356" s="506">
        <f t="shared" si="77"/>
        <v>1</v>
      </c>
      <c r="P356" s="506">
        <f t="shared" si="77"/>
        <v>0</v>
      </c>
      <c r="Q356" s="506">
        <f t="shared" si="77"/>
        <v>5</v>
      </c>
      <c r="R356" s="506">
        <f t="shared" si="77"/>
        <v>1008</v>
      </c>
      <c r="S356" s="506">
        <f t="shared" si="77"/>
        <v>0</v>
      </c>
      <c r="T356" s="506">
        <f t="shared" si="77"/>
        <v>0</v>
      </c>
      <c r="U356" s="506">
        <f t="shared" si="77"/>
        <v>0</v>
      </c>
      <c r="V356" s="506">
        <f t="shared" si="77"/>
        <v>0</v>
      </c>
      <c r="W356" s="506">
        <f t="shared" si="77"/>
        <v>0</v>
      </c>
      <c r="X356" s="506">
        <f>SUM(X357:X364)</f>
        <v>10728</v>
      </c>
      <c r="Y356" s="506">
        <f>SUM(Y357:Y364)</f>
        <v>104</v>
      </c>
      <c r="Z356" s="507">
        <f t="shared" si="77"/>
        <v>10832</v>
      </c>
    </row>
    <row r="357" spans="1:26" ht="25.5" hidden="1" outlineLevel="1">
      <c r="A357" s="747" t="s">
        <v>467</v>
      </c>
      <c r="B357" s="747" t="s">
        <v>468</v>
      </c>
      <c r="C357" s="508" t="s">
        <v>469</v>
      </c>
      <c r="D357" s="510">
        <v>15</v>
      </c>
      <c r="E357" s="510">
        <v>66</v>
      </c>
      <c r="F357" s="510">
        <v>75</v>
      </c>
      <c r="G357" s="510">
        <v>43</v>
      </c>
      <c r="H357" s="510">
        <v>3353</v>
      </c>
      <c r="I357" s="509">
        <v>1</v>
      </c>
      <c r="J357" s="509">
        <v>0</v>
      </c>
      <c r="K357" s="510">
        <v>9</v>
      </c>
      <c r="L357" s="509">
        <v>0</v>
      </c>
      <c r="M357" s="509">
        <v>0</v>
      </c>
      <c r="N357" s="510">
        <v>0</v>
      </c>
      <c r="O357" s="510">
        <v>0</v>
      </c>
      <c r="P357" s="510">
        <v>0</v>
      </c>
      <c r="Q357" s="510">
        <v>1</v>
      </c>
      <c r="R357" s="510">
        <v>184</v>
      </c>
      <c r="S357" s="509">
        <v>0</v>
      </c>
      <c r="T357" s="509">
        <v>0</v>
      </c>
      <c r="U357" s="510">
        <v>0</v>
      </c>
      <c r="V357" s="509">
        <v>0</v>
      </c>
      <c r="W357" s="509">
        <v>0</v>
      </c>
      <c r="X357" s="509">
        <f t="shared" ref="X357:X366" si="78">D357+E357+F357+G357+H357+N357+O357+P357+Q357+R357</f>
        <v>3737</v>
      </c>
      <c r="Y357" s="510">
        <f t="shared" ref="Y357:Y366" si="79">I357+J357+K357+L357+M357+S357+T357+U357+V357+W357</f>
        <v>10</v>
      </c>
      <c r="Z357" s="511">
        <f t="shared" si="65"/>
        <v>3747</v>
      </c>
    </row>
    <row r="358" spans="1:26" ht="25.5" hidden="1" outlineLevel="1">
      <c r="A358" s="747"/>
      <c r="B358" s="747"/>
      <c r="C358" s="508" t="s">
        <v>470</v>
      </c>
      <c r="D358" s="509">
        <v>0</v>
      </c>
      <c r="E358" s="510">
        <v>4</v>
      </c>
      <c r="F358" s="510">
        <v>6</v>
      </c>
      <c r="G358" s="509">
        <v>4</v>
      </c>
      <c r="H358" s="510">
        <v>815</v>
      </c>
      <c r="I358" s="509">
        <v>0</v>
      </c>
      <c r="J358" s="509">
        <v>0</v>
      </c>
      <c r="K358" s="509">
        <v>0</v>
      </c>
      <c r="L358" s="509">
        <v>0</v>
      </c>
      <c r="M358" s="509">
        <v>0</v>
      </c>
      <c r="N358" s="509">
        <v>0</v>
      </c>
      <c r="O358" s="510">
        <v>0</v>
      </c>
      <c r="P358" s="510">
        <v>0</v>
      </c>
      <c r="Q358" s="509">
        <v>0</v>
      </c>
      <c r="R358" s="510">
        <v>104</v>
      </c>
      <c r="S358" s="509">
        <v>0</v>
      </c>
      <c r="T358" s="509">
        <v>0</v>
      </c>
      <c r="U358" s="509">
        <v>0</v>
      </c>
      <c r="V358" s="509">
        <v>0</v>
      </c>
      <c r="W358" s="509">
        <v>0</v>
      </c>
      <c r="X358" s="510">
        <f t="shared" si="78"/>
        <v>933</v>
      </c>
      <c r="Y358" s="510">
        <f t="shared" si="79"/>
        <v>0</v>
      </c>
      <c r="Z358" s="511">
        <f t="shared" si="65"/>
        <v>933</v>
      </c>
    </row>
    <row r="359" spans="1:26" ht="25.5" hidden="1" outlineLevel="1">
      <c r="A359" s="747"/>
      <c r="B359" s="747"/>
      <c r="C359" s="508" t="s">
        <v>471</v>
      </c>
      <c r="D359" s="510">
        <v>8</v>
      </c>
      <c r="E359" s="510">
        <v>23</v>
      </c>
      <c r="F359" s="510">
        <v>27</v>
      </c>
      <c r="G359" s="510">
        <v>12</v>
      </c>
      <c r="H359" s="510">
        <v>2664</v>
      </c>
      <c r="I359" s="509">
        <v>0</v>
      </c>
      <c r="J359" s="509">
        <v>0</v>
      </c>
      <c r="K359" s="509">
        <v>0</v>
      </c>
      <c r="L359" s="509">
        <v>0</v>
      </c>
      <c r="M359" s="509">
        <v>0</v>
      </c>
      <c r="N359" s="510">
        <v>0</v>
      </c>
      <c r="O359" s="510">
        <v>1</v>
      </c>
      <c r="P359" s="510">
        <v>0</v>
      </c>
      <c r="Q359" s="510">
        <v>4</v>
      </c>
      <c r="R359" s="510">
        <v>357</v>
      </c>
      <c r="S359" s="509">
        <v>0</v>
      </c>
      <c r="T359" s="509">
        <v>0</v>
      </c>
      <c r="U359" s="509">
        <v>0</v>
      </c>
      <c r="V359" s="509">
        <v>0</v>
      </c>
      <c r="W359" s="509">
        <v>0</v>
      </c>
      <c r="X359" s="510">
        <f t="shared" si="78"/>
        <v>3096</v>
      </c>
      <c r="Y359" s="510">
        <f t="shared" si="79"/>
        <v>0</v>
      </c>
      <c r="Z359" s="511">
        <f t="shared" si="65"/>
        <v>3096</v>
      </c>
    </row>
    <row r="360" spans="1:26" ht="25.5" hidden="1" outlineLevel="1">
      <c r="A360" s="747"/>
      <c r="B360" s="747"/>
      <c r="C360" s="508" t="s">
        <v>472</v>
      </c>
      <c r="D360" s="509">
        <v>1</v>
      </c>
      <c r="E360" s="509">
        <v>0</v>
      </c>
      <c r="F360" s="509">
        <v>3</v>
      </c>
      <c r="G360" s="509">
        <v>0</v>
      </c>
      <c r="H360" s="510">
        <v>123</v>
      </c>
      <c r="I360" s="509">
        <v>0</v>
      </c>
      <c r="J360" s="509">
        <v>0</v>
      </c>
      <c r="K360" s="509">
        <v>0</v>
      </c>
      <c r="L360" s="509">
        <v>0</v>
      </c>
      <c r="M360" s="509">
        <v>0</v>
      </c>
      <c r="N360" s="509">
        <v>0</v>
      </c>
      <c r="O360" s="509">
        <v>0</v>
      </c>
      <c r="P360" s="509">
        <v>0</v>
      </c>
      <c r="Q360" s="509">
        <v>0</v>
      </c>
      <c r="R360" s="510">
        <v>4</v>
      </c>
      <c r="S360" s="509">
        <v>0</v>
      </c>
      <c r="T360" s="509">
        <v>0</v>
      </c>
      <c r="U360" s="509">
        <v>0</v>
      </c>
      <c r="V360" s="509">
        <v>0</v>
      </c>
      <c r="W360" s="509">
        <v>0</v>
      </c>
      <c r="X360" s="509">
        <f t="shared" si="78"/>
        <v>131</v>
      </c>
      <c r="Y360" s="509">
        <f t="shared" si="79"/>
        <v>0</v>
      </c>
      <c r="Z360" s="511">
        <f t="shared" ref="Z360:Z430" si="80">+Y360+X360</f>
        <v>131</v>
      </c>
    </row>
    <row r="361" spans="1:26" hidden="1" outlineLevel="1">
      <c r="A361" s="747"/>
      <c r="B361" s="747" t="s">
        <v>473</v>
      </c>
      <c r="C361" s="508" t="s">
        <v>474</v>
      </c>
      <c r="D361" s="509">
        <v>0</v>
      </c>
      <c r="E361" s="509">
        <v>2</v>
      </c>
      <c r="F361" s="509">
        <v>0</v>
      </c>
      <c r="G361" s="509">
        <v>0</v>
      </c>
      <c r="H361" s="510">
        <v>0</v>
      </c>
      <c r="I361" s="509">
        <v>0</v>
      </c>
      <c r="J361" s="509">
        <v>0</v>
      </c>
      <c r="K361" s="509">
        <v>0</v>
      </c>
      <c r="L361" s="509">
        <v>0</v>
      </c>
      <c r="M361" s="509">
        <v>0</v>
      </c>
      <c r="N361" s="509">
        <v>0</v>
      </c>
      <c r="O361" s="509">
        <v>0</v>
      </c>
      <c r="P361" s="509">
        <v>0</v>
      </c>
      <c r="Q361" s="509">
        <v>0</v>
      </c>
      <c r="R361" s="510">
        <v>0</v>
      </c>
      <c r="S361" s="509">
        <v>0</v>
      </c>
      <c r="T361" s="509">
        <v>0</v>
      </c>
      <c r="U361" s="509">
        <v>0</v>
      </c>
      <c r="V361" s="509">
        <v>0</v>
      </c>
      <c r="W361" s="509">
        <v>0</v>
      </c>
      <c r="X361" s="510">
        <f t="shared" si="78"/>
        <v>2</v>
      </c>
      <c r="Y361" s="510">
        <f t="shared" si="79"/>
        <v>0</v>
      </c>
      <c r="Z361" s="511">
        <f t="shared" si="80"/>
        <v>2</v>
      </c>
    </row>
    <row r="362" spans="1:26" ht="38.25" hidden="1" outlineLevel="1">
      <c r="A362" s="747"/>
      <c r="B362" s="747"/>
      <c r="C362" s="508" t="s">
        <v>475</v>
      </c>
      <c r="D362" s="509">
        <v>0</v>
      </c>
      <c r="E362" s="509">
        <v>6</v>
      </c>
      <c r="F362" s="510">
        <v>9</v>
      </c>
      <c r="G362" s="509">
        <v>0</v>
      </c>
      <c r="H362" s="510">
        <v>424</v>
      </c>
      <c r="I362" s="509">
        <v>0</v>
      </c>
      <c r="J362" s="509">
        <v>0</v>
      </c>
      <c r="K362" s="509">
        <v>0</v>
      </c>
      <c r="L362" s="509">
        <v>0</v>
      </c>
      <c r="M362" s="510">
        <v>19</v>
      </c>
      <c r="N362" s="509">
        <v>0</v>
      </c>
      <c r="O362" s="509">
        <v>0</v>
      </c>
      <c r="P362" s="510">
        <v>0</v>
      </c>
      <c r="Q362" s="509">
        <v>0</v>
      </c>
      <c r="R362" s="510">
        <v>10</v>
      </c>
      <c r="S362" s="509">
        <v>0</v>
      </c>
      <c r="T362" s="509">
        <v>0</v>
      </c>
      <c r="U362" s="509">
        <v>0</v>
      </c>
      <c r="V362" s="509">
        <v>0</v>
      </c>
      <c r="W362" s="510">
        <v>0</v>
      </c>
      <c r="X362" s="509">
        <f t="shared" si="78"/>
        <v>449</v>
      </c>
      <c r="Y362" s="509">
        <f t="shared" si="79"/>
        <v>19</v>
      </c>
      <c r="Z362" s="511">
        <f t="shared" si="80"/>
        <v>468</v>
      </c>
    </row>
    <row r="363" spans="1:26" ht="25.5" hidden="1" outlineLevel="1">
      <c r="A363" s="747"/>
      <c r="B363" s="747"/>
      <c r="C363" s="508" t="s">
        <v>476</v>
      </c>
      <c r="D363" s="509">
        <v>1</v>
      </c>
      <c r="E363" s="510">
        <v>2</v>
      </c>
      <c r="F363" s="510">
        <v>3</v>
      </c>
      <c r="G363" s="509">
        <v>0</v>
      </c>
      <c r="H363" s="510">
        <v>374</v>
      </c>
      <c r="I363" s="509">
        <v>0</v>
      </c>
      <c r="J363" s="509">
        <v>0</v>
      </c>
      <c r="K363" s="509">
        <v>0</v>
      </c>
      <c r="L363" s="509">
        <v>0</v>
      </c>
      <c r="M363" s="509">
        <v>0</v>
      </c>
      <c r="N363" s="509">
        <v>0</v>
      </c>
      <c r="O363" s="510">
        <v>0</v>
      </c>
      <c r="P363" s="510">
        <v>0</v>
      </c>
      <c r="Q363" s="509">
        <v>0</v>
      </c>
      <c r="R363" s="510">
        <v>29</v>
      </c>
      <c r="S363" s="509">
        <v>0</v>
      </c>
      <c r="T363" s="509">
        <v>0</v>
      </c>
      <c r="U363" s="509">
        <v>0</v>
      </c>
      <c r="V363" s="509">
        <v>0</v>
      </c>
      <c r="W363" s="509">
        <v>0</v>
      </c>
      <c r="X363" s="509">
        <f t="shared" si="78"/>
        <v>409</v>
      </c>
      <c r="Y363" s="510">
        <f t="shared" si="79"/>
        <v>0</v>
      </c>
      <c r="Z363" s="511">
        <f t="shared" si="80"/>
        <v>409</v>
      </c>
    </row>
    <row r="364" spans="1:26" ht="38.25" hidden="1" outlineLevel="1">
      <c r="A364" s="747"/>
      <c r="B364" s="508" t="s">
        <v>477</v>
      </c>
      <c r="C364" s="508" t="s">
        <v>478</v>
      </c>
      <c r="D364" s="509">
        <v>1</v>
      </c>
      <c r="E364" s="510">
        <v>6</v>
      </c>
      <c r="F364" s="510">
        <v>12</v>
      </c>
      <c r="G364" s="509">
        <v>4</v>
      </c>
      <c r="H364" s="510">
        <v>1628</v>
      </c>
      <c r="I364" s="509">
        <v>0</v>
      </c>
      <c r="J364" s="509">
        <v>0</v>
      </c>
      <c r="K364" s="510">
        <v>0</v>
      </c>
      <c r="L364" s="509">
        <v>0</v>
      </c>
      <c r="M364" s="510">
        <v>75</v>
      </c>
      <c r="N364" s="509">
        <v>0</v>
      </c>
      <c r="O364" s="510">
        <v>0</v>
      </c>
      <c r="P364" s="510">
        <v>0</v>
      </c>
      <c r="Q364" s="509">
        <v>0</v>
      </c>
      <c r="R364" s="510">
        <v>320</v>
      </c>
      <c r="S364" s="509">
        <v>0</v>
      </c>
      <c r="T364" s="509">
        <v>0</v>
      </c>
      <c r="U364" s="510">
        <v>0</v>
      </c>
      <c r="V364" s="509">
        <v>0</v>
      </c>
      <c r="W364" s="510">
        <v>0</v>
      </c>
      <c r="X364" s="509">
        <f t="shared" si="78"/>
        <v>1971</v>
      </c>
      <c r="Y364" s="510">
        <f t="shared" si="79"/>
        <v>75</v>
      </c>
      <c r="Z364" s="511">
        <f t="shared" si="80"/>
        <v>2046</v>
      </c>
    </row>
    <row r="365" spans="1:26" ht="12.95" customHeight="1" collapsed="1">
      <c r="A365" s="743" t="s">
        <v>479</v>
      </c>
      <c r="B365" s="743"/>
      <c r="C365" s="743"/>
      <c r="D365" s="506">
        <v>3</v>
      </c>
      <c r="E365" s="506">
        <v>20</v>
      </c>
      <c r="F365" s="506">
        <v>33</v>
      </c>
      <c r="G365" s="506">
        <v>24</v>
      </c>
      <c r="H365" s="506">
        <v>2783</v>
      </c>
      <c r="I365" s="506">
        <v>0</v>
      </c>
      <c r="J365" s="506">
        <v>0</v>
      </c>
      <c r="K365" s="506">
        <v>0</v>
      </c>
      <c r="L365" s="506">
        <v>0</v>
      </c>
      <c r="M365" s="506">
        <v>0</v>
      </c>
      <c r="N365" s="506">
        <v>0</v>
      </c>
      <c r="O365" s="506">
        <v>0</v>
      </c>
      <c r="P365" s="506">
        <v>0</v>
      </c>
      <c r="Q365" s="506">
        <v>0</v>
      </c>
      <c r="R365" s="506">
        <v>116</v>
      </c>
      <c r="S365" s="506">
        <v>0</v>
      </c>
      <c r="T365" s="506">
        <v>0</v>
      </c>
      <c r="U365" s="506">
        <v>0</v>
      </c>
      <c r="V365" s="506">
        <v>0</v>
      </c>
      <c r="W365" s="506">
        <v>0</v>
      </c>
      <c r="X365" s="506">
        <f t="shared" si="78"/>
        <v>2979</v>
      </c>
      <c r="Y365" s="506">
        <f t="shared" si="79"/>
        <v>0</v>
      </c>
      <c r="Z365" s="507">
        <f t="shared" si="80"/>
        <v>2979</v>
      </c>
    </row>
    <row r="366" spans="1:26" ht="12.95" customHeight="1" collapsed="1">
      <c r="A366" s="743" t="s">
        <v>480</v>
      </c>
      <c r="B366" s="743"/>
      <c r="C366" s="743"/>
      <c r="D366" s="506">
        <v>2</v>
      </c>
      <c r="E366" s="506">
        <v>10</v>
      </c>
      <c r="F366" s="506">
        <v>21</v>
      </c>
      <c r="G366" s="506">
        <v>4</v>
      </c>
      <c r="H366" s="506">
        <v>1381</v>
      </c>
      <c r="I366" s="506">
        <v>0</v>
      </c>
      <c r="J366" s="506">
        <v>0</v>
      </c>
      <c r="K366" s="506">
        <v>0</v>
      </c>
      <c r="L366" s="506">
        <v>0</v>
      </c>
      <c r="M366" s="506">
        <v>10</v>
      </c>
      <c r="N366" s="506">
        <v>0</v>
      </c>
      <c r="O366" s="506">
        <v>0</v>
      </c>
      <c r="P366" s="506">
        <v>0</v>
      </c>
      <c r="Q366" s="506">
        <v>0</v>
      </c>
      <c r="R366" s="506">
        <v>98</v>
      </c>
      <c r="S366" s="506">
        <v>0</v>
      </c>
      <c r="T366" s="506">
        <v>0</v>
      </c>
      <c r="U366" s="506">
        <v>0</v>
      </c>
      <c r="V366" s="506">
        <v>0</v>
      </c>
      <c r="W366" s="506">
        <v>0</v>
      </c>
      <c r="X366" s="506">
        <f t="shared" si="78"/>
        <v>1516</v>
      </c>
      <c r="Y366" s="506">
        <f t="shared" si="79"/>
        <v>10</v>
      </c>
      <c r="Z366" s="507">
        <f t="shared" si="80"/>
        <v>1526</v>
      </c>
    </row>
    <row r="367" spans="1:26" ht="12.95" customHeight="1">
      <c r="A367" s="743" t="s">
        <v>481</v>
      </c>
      <c r="B367" s="743"/>
      <c r="C367" s="743"/>
      <c r="D367" s="506">
        <f t="shared" ref="D367:Z367" si="81">SUM(D368:D373)</f>
        <v>35</v>
      </c>
      <c r="E367" s="506">
        <f t="shared" si="81"/>
        <v>136</v>
      </c>
      <c r="F367" s="506">
        <f t="shared" si="81"/>
        <v>330</v>
      </c>
      <c r="G367" s="506">
        <f t="shared" si="81"/>
        <v>146</v>
      </c>
      <c r="H367" s="506">
        <f t="shared" si="81"/>
        <v>16682</v>
      </c>
      <c r="I367" s="506">
        <f t="shared" si="81"/>
        <v>1</v>
      </c>
      <c r="J367" s="506">
        <f t="shared" si="81"/>
        <v>0</v>
      </c>
      <c r="K367" s="506">
        <f t="shared" si="81"/>
        <v>18</v>
      </c>
      <c r="L367" s="506">
        <f t="shared" si="81"/>
        <v>0</v>
      </c>
      <c r="M367" s="506">
        <f t="shared" si="81"/>
        <v>270</v>
      </c>
      <c r="N367" s="506">
        <f t="shared" si="81"/>
        <v>0</v>
      </c>
      <c r="O367" s="506">
        <f t="shared" si="81"/>
        <v>0</v>
      </c>
      <c r="P367" s="506">
        <f t="shared" si="81"/>
        <v>0</v>
      </c>
      <c r="Q367" s="506">
        <f t="shared" si="81"/>
        <v>6</v>
      </c>
      <c r="R367" s="506">
        <f t="shared" si="81"/>
        <v>702</v>
      </c>
      <c r="S367" s="506">
        <f t="shared" si="81"/>
        <v>0</v>
      </c>
      <c r="T367" s="506">
        <f t="shared" si="81"/>
        <v>0</v>
      </c>
      <c r="U367" s="506">
        <f t="shared" si="81"/>
        <v>0</v>
      </c>
      <c r="V367" s="506">
        <f t="shared" si="81"/>
        <v>0</v>
      </c>
      <c r="W367" s="506">
        <f t="shared" si="81"/>
        <v>0</v>
      </c>
      <c r="X367" s="506">
        <f>SUM(X368:X373)</f>
        <v>18037</v>
      </c>
      <c r="Y367" s="506">
        <f>SUM(Y368:Y373)</f>
        <v>289</v>
      </c>
      <c r="Z367" s="507">
        <f t="shared" si="81"/>
        <v>18326</v>
      </c>
    </row>
    <row r="368" spans="1:26" ht="25.5" hidden="1" outlineLevel="1">
      <c r="A368" s="747" t="s">
        <v>481</v>
      </c>
      <c r="B368" s="747" t="s">
        <v>482</v>
      </c>
      <c r="C368" s="508" t="s">
        <v>483</v>
      </c>
      <c r="D368" s="510">
        <v>23</v>
      </c>
      <c r="E368" s="510">
        <v>102</v>
      </c>
      <c r="F368" s="510">
        <v>231</v>
      </c>
      <c r="G368" s="510">
        <v>78</v>
      </c>
      <c r="H368" s="510">
        <v>9471</v>
      </c>
      <c r="I368" s="510">
        <v>0</v>
      </c>
      <c r="J368" s="510">
        <v>0</v>
      </c>
      <c r="K368" s="509">
        <v>3</v>
      </c>
      <c r="L368" s="510">
        <v>0</v>
      </c>
      <c r="M368" s="510">
        <v>112</v>
      </c>
      <c r="N368" s="510">
        <v>0</v>
      </c>
      <c r="O368" s="510">
        <v>0</v>
      </c>
      <c r="P368" s="510">
        <v>0</v>
      </c>
      <c r="Q368" s="510">
        <v>6</v>
      </c>
      <c r="R368" s="510">
        <v>347</v>
      </c>
      <c r="S368" s="510">
        <v>0</v>
      </c>
      <c r="T368" s="510">
        <v>0</v>
      </c>
      <c r="U368" s="509">
        <v>0</v>
      </c>
      <c r="V368" s="510">
        <v>0</v>
      </c>
      <c r="W368" s="510">
        <v>0</v>
      </c>
      <c r="X368" s="509">
        <f t="shared" ref="X368:X373" si="82">D368+E368+F368+G368+H368+N368+O368+P368+Q368+R368</f>
        <v>10258</v>
      </c>
      <c r="Y368" s="510">
        <f t="shared" ref="Y368:Y373" si="83">I368+J368+K368+L368+M368+S368+T368+U368+V368+W368</f>
        <v>115</v>
      </c>
      <c r="Z368" s="511">
        <f t="shared" si="80"/>
        <v>10373</v>
      </c>
    </row>
    <row r="369" spans="1:26" ht="25.5" hidden="1" outlineLevel="1">
      <c r="A369" s="747"/>
      <c r="B369" s="747"/>
      <c r="C369" s="508" t="s">
        <v>484</v>
      </c>
      <c r="D369" s="509">
        <v>0</v>
      </c>
      <c r="E369" s="509">
        <v>2</v>
      </c>
      <c r="F369" s="510">
        <v>3</v>
      </c>
      <c r="G369" s="509">
        <v>0</v>
      </c>
      <c r="H369" s="510">
        <v>282</v>
      </c>
      <c r="I369" s="509">
        <v>0</v>
      </c>
      <c r="J369" s="509">
        <v>0</v>
      </c>
      <c r="K369" s="509">
        <v>0</v>
      </c>
      <c r="L369" s="509">
        <v>0</v>
      </c>
      <c r="M369" s="509">
        <v>0</v>
      </c>
      <c r="N369" s="509">
        <v>0</v>
      </c>
      <c r="O369" s="509">
        <v>0</v>
      </c>
      <c r="P369" s="510">
        <v>0</v>
      </c>
      <c r="Q369" s="509">
        <v>0</v>
      </c>
      <c r="R369" s="510">
        <v>10</v>
      </c>
      <c r="S369" s="509">
        <v>0</v>
      </c>
      <c r="T369" s="509">
        <v>0</v>
      </c>
      <c r="U369" s="509">
        <v>0</v>
      </c>
      <c r="V369" s="509">
        <v>0</v>
      </c>
      <c r="W369" s="509">
        <v>0</v>
      </c>
      <c r="X369" s="510">
        <f t="shared" si="82"/>
        <v>297</v>
      </c>
      <c r="Y369" s="510">
        <f t="shared" si="83"/>
        <v>0</v>
      </c>
      <c r="Z369" s="511">
        <f t="shared" si="80"/>
        <v>297</v>
      </c>
    </row>
    <row r="370" spans="1:26" ht="38.25" hidden="1" outlineLevel="1">
      <c r="A370" s="747"/>
      <c r="B370" s="747" t="s">
        <v>485</v>
      </c>
      <c r="C370" s="508" t="s">
        <v>486</v>
      </c>
      <c r="D370" s="509">
        <v>2</v>
      </c>
      <c r="E370" s="510">
        <v>6</v>
      </c>
      <c r="F370" s="510">
        <v>33</v>
      </c>
      <c r="G370" s="510">
        <v>16</v>
      </c>
      <c r="H370" s="510">
        <v>2275</v>
      </c>
      <c r="I370" s="509">
        <v>0</v>
      </c>
      <c r="J370" s="509">
        <v>0</v>
      </c>
      <c r="K370" s="510">
        <v>3</v>
      </c>
      <c r="L370" s="509">
        <v>0</v>
      </c>
      <c r="M370" s="509">
        <v>74</v>
      </c>
      <c r="N370" s="509">
        <v>0</v>
      </c>
      <c r="O370" s="510">
        <v>0</v>
      </c>
      <c r="P370" s="510">
        <v>0</v>
      </c>
      <c r="Q370" s="510">
        <v>0</v>
      </c>
      <c r="R370" s="510">
        <v>112</v>
      </c>
      <c r="S370" s="509">
        <v>0</v>
      </c>
      <c r="T370" s="509">
        <v>0</v>
      </c>
      <c r="U370" s="510">
        <v>0</v>
      </c>
      <c r="V370" s="509">
        <v>0</v>
      </c>
      <c r="W370" s="509">
        <v>0</v>
      </c>
      <c r="X370" s="510">
        <f t="shared" si="82"/>
        <v>2444</v>
      </c>
      <c r="Y370" s="510">
        <f t="shared" si="83"/>
        <v>77</v>
      </c>
      <c r="Z370" s="511">
        <f t="shared" si="80"/>
        <v>2521</v>
      </c>
    </row>
    <row r="371" spans="1:26" ht="38.25" hidden="1" outlineLevel="1">
      <c r="A371" s="747"/>
      <c r="B371" s="747"/>
      <c r="C371" s="508" t="s">
        <v>487</v>
      </c>
      <c r="D371" s="509">
        <v>0</v>
      </c>
      <c r="E371" s="509">
        <v>4</v>
      </c>
      <c r="F371" s="509">
        <v>9</v>
      </c>
      <c r="G371" s="509">
        <v>0</v>
      </c>
      <c r="H371" s="510">
        <v>193</v>
      </c>
      <c r="I371" s="509">
        <v>1</v>
      </c>
      <c r="J371" s="509">
        <v>0</v>
      </c>
      <c r="K371" s="509">
        <v>0</v>
      </c>
      <c r="L371" s="509">
        <v>0</v>
      </c>
      <c r="M371" s="509">
        <v>5</v>
      </c>
      <c r="N371" s="509">
        <v>0</v>
      </c>
      <c r="O371" s="509">
        <v>0</v>
      </c>
      <c r="P371" s="509">
        <v>0</v>
      </c>
      <c r="Q371" s="509">
        <v>0</v>
      </c>
      <c r="R371" s="510">
        <v>0</v>
      </c>
      <c r="S371" s="509">
        <v>0</v>
      </c>
      <c r="T371" s="509">
        <v>0</v>
      </c>
      <c r="U371" s="509">
        <v>0</v>
      </c>
      <c r="V371" s="509">
        <v>0</v>
      </c>
      <c r="W371" s="509">
        <v>0</v>
      </c>
      <c r="X371" s="509">
        <f t="shared" si="82"/>
        <v>206</v>
      </c>
      <c r="Y371" s="509">
        <f t="shared" si="83"/>
        <v>6</v>
      </c>
      <c r="Z371" s="511">
        <f t="shared" si="80"/>
        <v>212</v>
      </c>
    </row>
    <row r="372" spans="1:26" ht="25.5" hidden="1" outlineLevel="1">
      <c r="A372" s="747"/>
      <c r="B372" s="747" t="s">
        <v>488</v>
      </c>
      <c r="C372" s="508" t="s">
        <v>489</v>
      </c>
      <c r="D372" s="510">
        <v>1</v>
      </c>
      <c r="E372" s="510">
        <v>4</v>
      </c>
      <c r="F372" s="510">
        <v>21</v>
      </c>
      <c r="G372" s="510">
        <v>8</v>
      </c>
      <c r="H372" s="510">
        <v>1286</v>
      </c>
      <c r="I372" s="509">
        <v>0</v>
      </c>
      <c r="J372" s="510">
        <v>0</v>
      </c>
      <c r="K372" s="510">
        <v>0</v>
      </c>
      <c r="L372" s="509">
        <v>0</v>
      </c>
      <c r="M372" s="510">
        <v>0</v>
      </c>
      <c r="N372" s="510">
        <v>0</v>
      </c>
      <c r="O372" s="510">
        <v>0</v>
      </c>
      <c r="P372" s="510">
        <v>0</v>
      </c>
      <c r="Q372" s="510">
        <v>0</v>
      </c>
      <c r="R372" s="510">
        <v>78</v>
      </c>
      <c r="S372" s="509">
        <v>0</v>
      </c>
      <c r="T372" s="510">
        <v>0</v>
      </c>
      <c r="U372" s="510">
        <v>0</v>
      </c>
      <c r="V372" s="509">
        <v>0</v>
      </c>
      <c r="W372" s="510">
        <v>0</v>
      </c>
      <c r="X372" s="510">
        <f t="shared" si="82"/>
        <v>1398</v>
      </c>
      <c r="Y372" s="510">
        <f t="shared" si="83"/>
        <v>0</v>
      </c>
      <c r="Z372" s="511">
        <f t="shared" si="80"/>
        <v>1398</v>
      </c>
    </row>
    <row r="373" spans="1:26" ht="38.25" hidden="1" outlineLevel="1">
      <c r="A373" s="747"/>
      <c r="B373" s="747"/>
      <c r="C373" s="508" t="s">
        <v>490</v>
      </c>
      <c r="D373" s="510">
        <v>9</v>
      </c>
      <c r="E373" s="510">
        <v>18</v>
      </c>
      <c r="F373" s="510">
        <v>33</v>
      </c>
      <c r="G373" s="510">
        <v>44</v>
      </c>
      <c r="H373" s="510">
        <v>3175</v>
      </c>
      <c r="I373" s="509">
        <v>0</v>
      </c>
      <c r="J373" s="510">
        <v>0</v>
      </c>
      <c r="K373" s="510">
        <v>12</v>
      </c>
      <c r="L373" s="509">
        <v>0</v>
      </c>
      <c r="M373" s="510">
        <v>79</v>
      </c>
      <c r="N373" s="510">
        <v>0</v>
      </c>
      <c r="O373" s="510">
        <v>0</v>
      </c>
      <c r="P373" s="510">
        <v>0</v>
      </c>
      <c r="Q373" s="510">
        <v>0</v>
      </c>
      <c r="R373" s="510">
        <v>155</v>
      </c>
      <c r="S373" s="509">
        <v>0</v>
      </c>
      <c r="T373" s="510">
        <v>0</v>
      </c>
      <c r="U373" s="510">
        <v>0</v>
      </c>
      <c r="V373" s="509">
        <v>0</v>
      </c>
      <c r="W373" s="510">
        <v>0</v>
      </c>
      <c r="X373" s="509">
        <f t="shared" si="82"/>
        <v>3434</v>
      </c>
      <c r="Y373" s="509">
        <f t="shared" si="83"/>
        <v>91</v>
      </c>
      <c r="Z373" s="511">
        <f t="shared" si="80"/>
        <v>3525</v>
      </c>
    </row>
    <row r="374" spans="1:26" ht="24.75" customHeight="1" collapsed="1">
      <c r="A374" s="743" t="s">
        <v>491</v>
      </c>
      <c r="B374" s="743"/>
      <c r="C374" s="743"/>
      <c r="D374" s="506">
        <f t="shared" ref="D374:Z374" si="84">+D375+D376</f>
        <v>0</v>
      </c>
      <c r="E374" s="506">
        <f t="shared" si="84"/>
        <v>0</v>
      </c>
      <c r="F374" s="506">
        <f t="shared" si="84"/>
        <v>3</v>
      </c>
      <c r="G374" s="506">
        <f t="shared" si="84"/>
        <v>0</v>
      </c>
      <c r="H374" s="506">
        <f t="shared" si="84"/>
        <v>227</v>
      </c>
      <c r="I374" s="506">
        <f t="shared" si="84"/>
        <v>0</v>
      </c>
      <c r="J374" s="506">
        <f t="shared" si="84"/>
        <v>0</v>
      </c>
      <c r="K374" s="506">
        <f t="shared" si="84"/>
        <v>0</v>
      </c>
      <c r="L374" s="506">
        <f t="shared" si="84"/>
        <v>0</v>
      </c>
      <c r="M374" s="506">
        <f t="shared" si="84"/>
        <v>0</v>
      </c>
      <c r="N374" s="506">
        <f t="shared" si="84"/>
        <v>0</v>
      </c>
      <c r="O374" s="506">
        <f t="shared" si="84"/>
        <v>0</v>
      </c>
      <c r="P374" s="506">
        <f t="shared" si="84"/>
        <v>0</v>
      </c>
      <c r="Q374" s="506">
        <f t="shared" si="84"/>
        <v>0</v>
      </c>
      <c r="R374" s="506">
        <f t="shared" si="84"/>
        <v>21</v>
      </c>
      <c r="S374" s="506">
        <f t="shared" si="84"/>
        <v>0</v>
      </c>
      <c r="T374" s="506">
        <f t="shared" si="84"/>
        <v>0</v>
      </c>
      <c r="U374" s="506">
        <f t="shared" si="84"/>
        <v>0</v>
      </c>
      <c r="V374" s="506">
        <f t="shared" si="84"/>
        <v>0</v>
      </c>
      <c r="W374" s="506">
        <f t="shared" si="84"/>
        <v>0</v>
      </c>
      <c r="X374" s="506">
        <f t="shared" si="84"/>
        <v>251</v>
      </c>
      <c r="Y374" s="506">
        <f t="shared" si="84"/>
        <v>0</v>
      </c>
      <c r="Z374" s="507">
        <f t="shared" si="84"/>
        <v>251</v>
      </c>
    </row>
    <row r="375" spans="1:26" ht="51" hidden="1" outlineLevel="1">
      <c r="A375" s="747" t="s">
        <v>491</v>
      </c>
      <c r="B375" s="747" t="s">
        <v>492</v>
      </c>
      <c r="C375" s="508" t="s">
        <v>492</v>
      </c>
      <c r="D375" s="510">
        <v>0</v>
      </c>
      <c r="E375" s="509">
        <v>0</v>
      </c>
      <c r="F375" s="509">
        <v>3</v>
      </c>
      <c r="G375" s="509">
        <v>0</v>
      </c>
      <c r="H375" s="510">
        <v>227</v>
      </c>
      <c r="I375" s="509">
        <v>0</v>
      </c>
      <c r="J375" s="509">
        <v>0</v>
      </c>
      <c r="K375" s="509">
        <v>0</v>
      </c>
      <c r="L375" s="509">
        <v>0</v>
      </c>
      <c r="M375" s="510">
        <v>0</v>
      </c>
      <c r="N375" s="510">
        <v>0</v>
      </c>
      <c r="O375" s="509">
        <v>0</v>
      </c>
      <c r="P375" s="509">
        <v>0</v>
      </c>
      <c r="Q375" s="509">
        <v>0</v>
      </c>
      <c r="R375" s="510">
        <v>21</v>
      </c>
      <c r="S375" s="509">
        <v>0</v>
      </c>
      <c r="T375" s="509">
        <v>0</v>
      </c>
      <c r="U375" s="509">
        <v>0</v>
      </c>
      <c r="V375" s="509">
        <v>0</v>
      </c>
      <c r="W375" s="510">
        <v>0</v>
      </c>
      <c r="X375" s="509">
        <f>D375+E375+F375+G375+H375+N375+O375+P375+Q375+R375</f>
        <v>251</v>
      </c>
      <c r="Y375" s="510">
        <f>I375+J375+K375+L375+M375+S375+T375+U375+V375+W375</f>
        <v>0</v>
      </c>
      <c r="Z375" s="511">
        <f t="shared" si="80"/>
        <v>251</v>
      </c>
    </row>
    <row r="376" spans="1:26" ht="25.5" hidden="1" outlineLevel="1">
      <c r="A376" s="747"/>
      <c r="B376" s="747"/>
      <c r="C376" s="508" t="s">
        <v>493</v>
      </c>
      <c r="D376" s="509">
        <v>0</v>
      </c>
      <c r="E376" s="509">
        <v>0</v>
      </c>
      <c r="F376" s="509">
        <v>0</v>
      </c>
      <c r="G376" s="509">
        <v>0</v>
      </c>
      <c r="H376" s="509">
        <v>0</v>
      </c>
      <c r="I376" s="509">
        <v>0</v>
      </c>
      <c r="J376" s="509">
        <v>0</v>
      </c>
      <c r="K376" s="509">
        <v>0</v>
      </c>
      <c r="L376" s="509">
        <v>0</v>
      </c>
      <c r="M376" s="509">
        <v>0</v>
      </c>
      <c r="N376" s="509">
        <v>0</v>
      </c>
      <c r="O376" s="509">
        <v>0</v>
      </c>
      <c r="P376" s="509">
        <v>0</v>
      </c>
      <c r="Q376" s="509">
        <v>0</v>
      </c>
      <c r="R376" s="509">
        <v>0</v>
      </c>
      <c r="S376" s="509">
        <v>0</v>
      </c>
      <c r="T376" s="509">
        <v>0</v>
      </c>
      <c r="U376" s="509">
        <v>0</v>
      </c>
      <c r="V376" s="509">
        <v>0</v>
      </c>
      <c r="W376" s="509">
        <v>0</v>
      </c>
      <c r="X376" s="510">
        <f>D376+E376+F376+G376+H376+N376+O376+P376+Q376+R376</f>
        <v>0</v>
      </c>
      <c r="Y376" s="510">
        <f>I376+J376+K376+L376+M376+S376+T376+U376+V376+W376</f>
        <v>0</v>
      </c>
      <c r="Z376" s="511">
        <f t="shared" si="80"/>
        <v>0</v>
      </c>
    </row>
    <row r="377" spans="1:26" ht="12.95" customHeight="1" collapsed="1">
      <c r="A377" s="743" t="s">
        <v>494</v>
      </c>
      <c r="B377" s="743"/>
      <c r="C377" s="743"/>
      <c r="D377" s="506">
        <f t="shared" ref="D377:W377" si="85">+D378+D379</f>
        <v>123</v>
      </c>
      <c r="E377" s="506">
        <f t="shared" si="85"/>
        <v>502</v>
      </c>
      <c r="F377" s="506">
        <f t="shared" si="85"/>
        <v>1332</v>
      </c>
      <c r="G377" s="506">
        <f t="shared" si="85"/>
        <v>463</v>
      </c>
      <c r="H377" s="506">
        <f t="shared" si="85"/>
        <v>169339</v>
      </c>
      <c r="I377" s="506">
        <f t="shared" si="85"/>
        <v>0</v>
      </c>
      <c r="J377" s="506">
        <f t="shared" si="85"/>
        <v>4</v>
      </c>
      <c r="K377" s="506">
        <f t="shared" si="85"/>
        <v>6</v>
      </c>
      <c r="L377" s="506">
        <f t="shared" si="85"/>
        <v>0</v>
      </c>
      <c r="M377" s="506">
        <f t="shared" si="85"/>
        <v>321</v>
      </c>
      <c r="N377" s="506">
        <f t="shared" si="85"/>
        <v>1</v>
      </c>
      <c r="O377" s="506">
        <f t="shared" si="85"/>
        <v>4</v>
      </c>
      <c r="P377" s="506">
        <f t="shared" si="85"/>
        <v>3</v>
      </c>
      <c r="Q377" s="506">
        <f t="shared" si="85"/>
        <v>5</v>
      </c>
      <c r="R377" s="506">
        <f t="shared" si="85"/>
        <v>10128</v>
      </c>
      <c r="S377" s="506">
        <f t="shared" si="85"/>
        <v>0</v>
      </c>
      <c r="T377" s="506">
        <f t="shared" si="85"/>
        <v>0</v>
      </c>
      <c r="U377" s="506">
        <f t="shared" si="85"/>
        <v>0</v>
      </c>
      <c r="V377" s="506">
        <f t="shared" si="85"/>
        <v>0</v>
      </c>
      <c r="W377" s="506">
        <f t="shared" si="85"/>
        <v>7</v>
      </c>
      <c r="X377" s="506">
        <f>X378+X379</f>
        <v>181900</v>
      </c>
      <c r="Y377" s="506">
        <f>Y378+Y379</f>
        <v>338</v>
      </c>
      <c r="Z377" s="507">
        <f>Z378+Z379</f>
        <v>182238</v>
      </c>
    </row>
    <row r="378" spans="1:26" ht="63.75" hidden="1" outlineLevel="1">
      <c r="A378" s="747" t="s">
        <v>494</v>
      </c>
      <c r="B378" s="508" t="s">
        <v>495</v>
      </c>
      <c r="C378" s="508" t="s">
        <v>496</v>
      </c>
      <c r="D378" s="509">
        <v>1</v>
      </c>
      <c r="E378" s="509">
        <v>8</v>
      </c>
      <c r="F378" s="509">
        <v>21</v>
      </c>
      <c r="G378" s="509">
        <v>8</v>
      </c>
      <c r="H378" s="510">
        <v>1452</v>
      </c>
      <c r="I378" s="509">
        <v>0</v>
      </c>
      <c r="J378" s="509">
        <v>0</v>
      </c>
      <c r="K378" s="509">
        <v>0</v>
      </c>
      <c r="L378" s="509">
        <v>0</v>
      </c>
      <c r="M378" s="509">
        <v>0</v>
      </c>
      <c r="N378" s="509">
        <v>0</v>
      </c>
      <c r="O378" s="509">
        <v>0</v>
      </c>
      <c r="P378" s="509">
        <v>0</v>
      </c>
      <c r="Q378" s="509">
        <v>0</v>
      </c>
      <c r="R378" s="510">
        <v>105</v>
      </c>
      <c r="S378" s="509">
        <v>0</v>
      </c>
      <c r="T378" s="509">
        <v>0</v>
      </c>
      <c r="U378" s="509">
        <v>0</v>
      </c>
      <c r="V378" s="509">
        <v>0</v>
      </c>
      <c r="W378" s="509">
        <v>0</v>
      </c>
      <c r="X378" s="509">
        <f>D378+E378+F378+G378+H378+N378+O378+P378+Q378+R378</f>
        <v>1595</v>
      </c>
      <c r="Y378" s="510">
        <f>I378+J378+K378+L378+M378+S378+T378+U378+V378+W378</f>
        <v>0</v>
      </c>
      <c r="Z378" s="511">
        <f t="shared" si="80"/>
        <v>1595</v>
      </c>
    </row>
    <row r="379" spans="1:26" ht="89.25" hidden="1" outlineLevel="1">
      <c r="A379" s="747"/>
      <c r="B379" s="508" t="s">
        <v>497</v>
      </c>
      <c r="C379" s="508" t="s">
        <v>498</v>
      </c>
      <c r="D379" s="510">
        <v>122</v>
      </c>
      <c r="E379" s="510">
        <v>494</v>
      </c>
      <c r="F379" s="510">
        <v>1311</v>
      </c>
      <c r="G379" s="510">
        <v>455</v>
      </c>
      <c r="H379" s="510">
        <v>167887</v>
      </c>
      <c r="I379" s="510">
        <v>0</v>
      </c>
      <c r="J379" s="509">
        <v>4</v>
      </c>
      <c r="K379" s="509">
        <v>6</v>
      </c>
      <c r="L379" s="510">
        <v>0</v>
      </c>
      <c r="M379" s="510">
        <v>321</v>
      </c>
      <c r="N379" s="510">
        <v>1</v>
      </c>
      <c r="O379" s="510">
        <v>4</v>
      </c>
      <c r="P379" s="510">
        <v>3</v>
      </c>
      <c r="Q379" s="510">
        <v>5</v>
      </c>
      <c r="R379" s="510">
        <v>10023</v>
      </c>
      <c r="S379" s="510">
        <v>0</v>
      </c>
      <c r="T379" s="509">
        <v>0</v>
      </c>
      <c r="U379" s="509">
        <v>0</v>
      </c>
      <c r="V379" s="510">
        <v>0</v>
      </c>
      <c r="W379" s="510">
        <v>7</v>
      </c>
      <c r="X379" s="510">
        <f>D379+E379+F379+G379+H379+N379+O379+P379+Q379+R379</f>
        <v>180305</v>
      </c>
      <c r="Y379" s="510">
        <f>I379+J379+K379+L379+M379+S379+T379+U379+V379+W379</f>
        <v>338</v>
      </c>
      <c r="Z379" s="511">
        <f t="shared" si="80"/>
        <v>180643</v>
      </c>
    </row>
    <row r="380" spans="1:26" ht="12.95" customHeight="1" collapsed="1">
      <c r="A380" s="743" t="s">
        <v>499</v>
      </c>
      <c r="B380" s="743"/>
      <c r="C380" s="743"/>
      <c r="D380" s="506">
        <f t="shared" ref="D380:W380" si="86">SUM(D381:D390)</f>
        <v>107</v>
      </c>
      <c r="E380" s="506">
        <f t="shared" si="86"/>
        <v>418</v>
      </c>
      <c r="F380" s="506">
        <f t="shared" si="86"/>
        <v>795</v>
      </c>
      <c r="G380" s="506">
        <f t="shared" si="86"/>
        <v>258</v>
      </c>
      <c r="H380" s="506">
        <f t="shared" si="86"/>
        <v>71772</v>
      </c>
      <c r="I380" s="506">
        <f t="shared" si="86"/>
        <v>0</v>
      </c>
      <c r="J380" s="506">
        <f t="shared" si="86"/>
        <v>0</v>
      </c>
      <c r="K380" s="506">
        <f t="shared" si="86"/>
        <v>3</v>
      </c>
      <c r="L380" s="506">
        <f t="shared" si="86"/>
        <v>0</v>
      </c>
      <c r="M380" s="506">
        <f t="shared" si="86"/>
        <v>116</v>
      </c>
      <c r="N380" s="506">
        <f t="shared" si="86"/>
        <v>0</v>
      </c>
      <c r="O380" s="506">
        <f t="shared" si="86"/>
        <v>0</v>
      </c>
      <c r="P380" s="506">
        <f t="shared" si="86"/>
        <v>3</v>
      </c>
      <c r="Q380" s="506">
        <f t="shared" si="86"/>
        <v>6</v>
      </c>
      <c r="R380" s="506">
        <f t="shared" si="86"/>
        <v>4623</v>
      </c>
      <c r="S380" s="506">
        <f t="shared" si="86"/>
        <v>0</v>
      </c>
      <c r="T380" s="506">
        <f t="shared" si="86"/>
        <v>0</v>
      </c>
      <c r="U380" s="506">
        <f t="shared" si="86"/>
        <v>0</v>
      </c>
      <c r="V380" s="506">
        <f t="shared" si="86"/>
        <v>0</v>
      </c>
      <c r="W380" s="506">
        <f t="shared" si="86"/>
        <v>5</v>
      </c>
      <c r="X380" s="506">
        <f>SUM(X381:X390)</f>
        <v>77982</v>
      </c>
      <c r="Y380" s="506">
        <f>SUM(Y381:Y390)</f>
        <v>124</v>
      </c>
      <c r="Z380" s="507">
        <f>SUM(Z381:Z390)</f>
        <v>78106</v>
      </c>
    </row>
    <row r="381" spans="1:26" ht="25.5" hidden="1" outlineLevel="1">
      <c r="A381" s="747" t="s">
        <v>499</v>
      </c>
      <c r="B381" s="747" t="s">
        <v>500</v>
      </c>
      <c r="C381" s="508" t="s">
        <v>501</v>
      </c>
      <c r="D381" s="510">
        <v>32</v>
      </c>
      <c r="E381" s="510">
        <v>58</v>
      </c>
      <c r="F381" s="510">
        <v>149</v>
      </c>
      <c r="G381" s="510">
        <v>24</v>
      </c>
      <c r="H381" s="510">
        <v>16293</v>
      </c>
      <c r="I381" s="509">
        <v>0</v>
      </c>
      <c r="J381" s="509">
        <v>0</v>
      </c>
      <c r="K381" s="509">
        <v>0</v>
      </c>
      <c r="L381" s="509">
        <v>0</v>
      </c>
      <c r="M381" s="509">
        <v>90</v>
      </c>
      <c r="N381" s="510">
        <v>0</v>
      </c>
      <c r="O381" s="510">
        <v>0</v>
      </c>
      <c r="P381" s="510">
        <v>1</v>
      </c>
      <c r="Q381" s="510">
        <v>0</v>
      </c>
      <c r="R381" s="510">
        <v>1145</v>
      </c>
      <c r="S381" s="509">
        <v>0</v>
      </c>
      <c r="T381" s="509">
        <v>0</v>
      </c>
      <c r="U381" s="509">
        <v>0</v>
      </c>
      <c r="V381" s="509">
        <v>0</v>
      </c>
      <c r="W381" s="509">
        <v>5</v>
      </c>
      <c r="X381" s="509">
        <f t="shared" ref="X381:X390" si="87">D381+E381+F381+G381+H381+N381+O381+P381+Q381+R381</f>
        <v>17702</v>
      </c>
      <c r="Y381" s="510">
        <f t="shared" ref="Y381:Y390" si="88">I381+J381+K381+L381+M381+S381+T381+U381+V381+W381</f>
        <v>95</v>
      </c>
      <c r="Z381" s="511">
        <f t="shared" si="80"/>
        <v>17797</v>
      </c>
    </row>
    <row r="382" spans="1:26" ht="51" hidden="1" outlineLevel="1">
      <c r="A382" s="747"/>
      <c r="B382" s="747"/>
      <c r="C382" s="508" t="s">
        <v>502</v>
      </c>
      <c r="D382" s="510">
        <v>11</v>
      </c>
      <c r="E382" s="510">
        <v>50</v>
      </c>
      <c r="F382" s="510">
        <v>75</v>
      </c>
      <c r="G382" s="510">
        <v>36</v>
      </c>
      <c r="H382" s="510">
        <v>6137</v>
      </c>
      <c r="I382" s="509">
        <v>0</v>
      </c>
      <c r="J382" s="509">
        <v>0</v>
      </c>
      <c r="K382" s="509">
        <v>0</v>
      </c>
      <c r="L382" s="509">
        <v>0</v>
      </c>
      <c r="M382" s="509">
        <v>0</v>
      </c>
      <c r="N382" s="510">
        <v>0</v>
      </c>
      <c r="O382" s="510">
        <v>0</v>
      </c>
      <c r="P382" s="510">
        <v>0</v>
      </c>
      <c r="Q382" s="510">
        <v>0</v>
      </c>
      <c r="R382" s="510">
        <v>277</v>
      </c>
      <c r="S382" s="509">
        <v>0</v>
      </c>
      <c r="T382" s="509">
        <v>0</v>
      </c>
      <c r="U382" s="509">
        <v>0</v>
      </c>
      <c r="V382" s="509">
        <v>0</v>
      </c>
      <c r="W382" s="509">
        <v>0</v>
      </c>
      <c r="X382" s="510">
        <f t="shared" si="87"/>
        <v>6586</v>
      </c>
      <c r="Y382" s="510">
        <f t="shared" si="88"/>
        <v>0</v>
      </c>
      <c r="Z382" s="511">
        <f t="shared" si="80"/>
        <v>6586</v>
      </c>
    </row>
    <row r="383" spans="1:26" ht="25.5" hidden="1" outlineLevel="1">
      <c r="A383" s="747"/>
      <c r="B383" s="747"/>
      <c r="C383" s="508" t="s">
        <v>503</v>
      </c>
      <c r="D383" s="510">
        <v>11</v>
      </c>
      <c r="E383" s="510">
        <v>40</v>
      </c>
      <c r="F383" s="510">
        <v>111</v>
      </c>
      <c r="G383" s="510">
        <v>20</v>
      </c>
      <c r="H383" s="510">
        <v>8531</v>
      </c>
      <c r="I383" s="509">
        <v>0</v>
      </c>
      <c r="J383" s="509">
        <v>0</v>
      </c>
      <c r="K383" s="509">
        <v>0</v>
      </c>
      <c r="L383" s="509">
        <v>0</v>
      </c>
      <c r="M383" s="510">
        <v>5</v>
      </c>
      <c r="N383" s="510">
        <v>0</v>
      </c>
      <c r="O383" s="510">
        <v>0</v>
      </c>
      <c r="P383" s="510">
        <v>0</v>
      </c>
      <c r="Q383" s="510">
        <v>0</v>
      </c>
      <c r="R383" s="510">
        <v>397</v>
      </c>
      <c r="S383" s="509">
        <v>0</v>
      </c>
      <c r="T383" s="509">
        <v>0</v>
      </c>
      <c r="U383" s="509">
        <v>0</v>
      </c>
      <c r="V383" s="509">
        <v>0</v>
      </c>
      <c r="W383" s="510">
        <v>0</v>
      </c>
      <c r="X383" s="510">
        <f t="shared" si="87"/>
        <v>9110</v>
      </c>
      <c r="Y383" s="510">
        <f t="shared" si="88"/>
        <v>5</v>
      </c>
      <c r="Z383" s="511">
        <f t="shared" si="80"/>
        <v>9115</v>
      </c>
    </row>
    <row r="384" spans="1:26" ht="25.5" hidden="1" outlineLevel="1">
      <c r="A384" s="747"/>
      <c r="B384" s="747"/>
      <c r="C384" s="508" t="s">
        <v>504</v>
      </c>
      <c r="D384" s="510">
        <v>0</v>
      </c>
      <c r="E384" s="510">
        <v>0</v>
      </c>
      <c r="F384" s="510">
        <v>0</v>
      </c>
      <c r="G384" s="510">
        <v>0</v>
      </c>
      <c r="H384" s="510">
        <v>237</v>
      </c>
      <c r="I384" s="509">
        <v>0</v>
      </c>
      <c r="J384" s="509">
        <v>0</v>
      </c>
      <c r="K384" s="509">
        <v>0</v>
      </c>
      <c r="L384" s="509">
        <v>0</v>
      </c>
      <c r="M384" s="509">
        <v>0</v>
      </c>
      <c r="N384" s="510">
        <v>0</v>
      </c>
      <c r="O384" s="510">
        <v>0</v>
      </c>
      <c r="P384" s="510">
        <v>0</v>
      </c>
      <c r="Q384" s="510">
        <v>0</v>
      </c>
      <c r="R384" s="510">
        <v>1</v>
      </c>
      <c r="S384" s="509">
        <v>0</v>
      </c>
      <c r="T384" s="509">
        <v>0</v>
      </c>
      <c r="U384" s="509">
        <v>0</v>
      </c>
      <c r="V384" s="509">
        <v>0</v>
      </c>
      <c r="W384" s="509">
        <v>0</v>
      </c>
      <c r="X384" s="509">
        <f t="shared" si="87"/>
        <v>238</v>
      </c>
      <c r="Y384" s="509">
        <f t="shared" si="88"/>
        <v>0</v>
      </c>
      <c r="Z384" s="511">
        <f t="shared" si="80"/>
        <v>238</v>
      </c>
    </row>
    <row r="385" spans="1:26" ht="25.5" hidden="1" outlineLevel="1">
      <c r="A385" s="747"/>
      <c r="B385" s="747" t="s">
        <v>505</v>
      </c>
      <c r="C385" s="508" t="s">
        <v>506</v>
      </c>
      <c r="D385" s="510">
        <v>8</v>
      </c>
      <c r="E385" s="510">
        <v>34</v>
      </c>
      <c r="F385" s="510">
        <v>85</v>
      </c>
      <c r="G385" s="510">
        <v>36</v>
      </c>
      <c r="H385" s="510">
        <v>8050</v>
      </c>
      <c r="I385" s="509">
        <v>0</v>
      </c>
      <c r="J385" s="509">
        <v>0</v>
      </c>
      <c r="K385" s="509">
        <v>0</v>
      </c>
      <c r="L385" s="509">
        <v>0</v>
      </c>
      <c r="M385" s="510">
        <v>0</v>
      </c>
      <c r="N385" s="510">
        <v>0</v>
      </c>
      <c r="O385" s="510">
        <v>0</v>
      </c>
      <c r="P385" s="510">
        <v>2</v>
      </c>
      <c r="Q385" s="510">
        <v>0</v>
      </c>
      <c r="R385" s="510">
        <v>429</v>
      </c>
      <c r="S385" s="509">
        <v>0</v>
      </c>
      <c r="T385" s="509">
        <v>0</v>
      </c>
      <c r="U385" s="509">
        <v>0</v>
      </c>
      <c r="V385" s="509">
        <v>0</v>
      </c>
      <c r="W385" s="510">
        <v>0</v>
      </c>
      <c r="X385" s="510">
        <f t="shared" si="87"/>
        <v>8644</v>
      </c>
      <c r="Y385" s="510">
        <f t="shared" si="88"/>
        <v>0</v>
      </c>
      <c r="Z385" s="511">
        <f t="shared" si="80"/>
        <v>8644</v>
      </c>
    </row>
    <row r="386" spans="1:26" ht="51" hidden="1" outlineLevel="1">
      <c r="A386" s="747"/>
      <c r="B386" s="747"/>
      <c r="C386" s="508" t="s">
        <v>507</v>
      </c>
      <c r="D386" s="510">
        <v>22</v>
      </c>
      <c r="E386" s="510">
        <v>92</v>
      </c>
      <c r="F386" s="510">
        <v>105</v>
      </c>
      <c r="G386" s="510">
        <v>64</v>
      </c>
      <c r="H386" s="510">
        <v>12000</v>
      </c>
      <c r="I386" s="509">
        <v>0</v>
      </c>
      <c r="J386" s="509">
        <v>0</v>
      </c>
      <c r="K386" s="509">
        <v>3</v>
      </c>
      <c r="L386" s="509">
        <v>0</v>
      </c>
      <c r="M386" s="509">
        <v>21</v>
      </c>
      <c r="N386" s="510">
        <v>0</v>
      </c>
      <c r="O386" s="510">
        <v>0</v>
      </c>
      <c r="P386" s="510">
        <v>0</v>
      </c>
      <c r="Q386" s="510">
        <v>0</v>
      </c>
      <c r="R386" s="510">
        <v>901</v>
      </c>
      <c r="S386" s="509">
        <v>0</v>
      </c>
      <c r="T386" s="509">
        <v>0</v>
      </c>
      <c r="U386" s="509">
        <v>0</v>
      </c>
      <c r="V386" s="509">
        <v>0</v>
      </c>
      <c r="W386" s="509">
        <v>0</v>
      </c>
      <c r="X386" s="509">
        <f t="shared" si="87"/>
        <v>13184</v>
      </c>
      <c r="Y386" s="509">
        <f t="shared" si="88"/>
        <v>24</v>
      </c>
      <c r="Z386" s="511">
        <f t="shared" si="80"/>
        <v>13208</v>
      </c>
    </row>
    <row r="387" spans="1:26" ht="38.25" hidden="1" outlineLevel="1">
      <c r="A387" s="747"/>
      <c r="B387" s="747"/>
      <c r="C387" s="508" t="s">
        <v>508</v>
      </c>
      <c r="D387" s="509">
        <v>0</v>
      </c>
      <c r="E387" s="509">
        <v>0</v>
      </c>
      <c r="F387" s="509">
        <v>0</v>
      </c>
      <c r="G387" s="509">
        <v>0</v>
      </c>
      <c r="H387" s="510">
        <v>31</v>
      </c>
      <c r="I387" s="509">
        <v>0</v>
      </c>
      <c r="J387" s="509">
        <v>0</v>
      </c>
      <c r="K387" s="509">
        <v>0</v>
      </c>
      <c r="L387" s="509">
        <v>0</v>
      </c>
      <c r="M387" s="509">
        <v>0</v>
      </c>
      <c r="N387" s="509">
        <v>0</v>
      </c>
      <c r="O387" s="509">
        <v>0</v>
      </c>
      <c r="P387" s="509">
        <v>0</v>
      </c>
      <c r="Q387" s="509">
        <v>0</v>
      </c>
      <c r="R387" s="510">
        <v>0</v>
      </c>
      <c r="S387" s="509">
        <v>0</v>
      </c>
      <c r="T387" s="509">
        <v>0</v>
      </c>
      <c r="U387" s="509">
        <v>0</v>
      </c>
      <c r="V387" s="509">
        <v>0</v>
      </c>
      <c r="W387" s="509">
        <v>0</v>
      </c>
      <c r="X387" s="509">
        <f t="shared" si="87"/>
        <v>31</v>
      </c>
      <c r="Y387" s="510">
        <f t="shared" si="88"/>
        <v>0</v>
      </c>
      <c r="Z387" s="511">
        <f t="shared" si="80"/>
        <v>31</v>
      </c>
    </row>
    <row r="388" spans="1:26" hidden="1" outlineLevel="1">
      <c r="A388" s="747"/>
      <c r="B388" s="747" t="s">
        <v>509</v>
      </c>
      <c r="C388" s="508" t="s">
        <v>510</v>
      </c>
      <c r="D388" s="510">
        <v>9</v>
      </c>
      <c r="E388" s="510">
        <v>62</v>
      </c>
      <c r="F388" s="510">
        <v>126</v>
      </c>
      <c r="G388" s="510">
        <v>50</v>
      </c>
      <c r="H388" s="510">
        <v>7192</v>
      </c>
      <c r="I388" s="509">
        <v>0</v>
      </c>
      <c r="J388" s="509">
        <v>0</v>
      </c>
      <c r="K388" s="509">
        <v>0</v>
      </c>
      <c r="L388" s="509">
        <v>0</v>
      </c>
      <c r="M388" s="510">
        <v>0</v>
      </c>
      <c r="N388" s="510">
        <v>0</v>
      </c>
      <c r="O388" s="510">
        <v>0</v>
      </c>
      <c r="P388" s="510">
        <v>0</v>
      </c>
      <c r="Q388" s="510">
        <v>6</v>
      </c>
      <c r="R388" s="510">
        <v>482</v>
      </c>
      <c r="S388" s="509">
        <v>0</v>
      </c>
      <c r="T388" s="509">
        <v>0</v>
      </c>
      <c r="U388" s="509">
        <v>0</v>
      </c>
      <c r="V388" s="509">
        <v>0</v>
      </c>
      <c r="W388" s="510">
        <v>0</v>
      </c>
      <c r="X388" s="509">
        <f t="shared" si="87"/>
        <v>7927</v>
      </c>
      <c r="Y388" s="510">
        <f t="shared" si="88"/>
        <v>0</v>
      </c>
      <c r="Z388" s="511">
        <f t="shared" si="80"/>
        <v>7927</v>
      </c>
    </row>
    <row r="389" spans="1:26" ht="38.25" hidden="1" outlineLevel="1">
      <c r="A389" s="747"/>
      <c r="B389" s="747"/>
      <c r="C389" s="508" t="s">
        <v>511</v>
      </c>
      <c r="D389" s="510">
        <v>0</v>
      </c>
      <c r="E389" s="510">
        <v>0</v>
      </c>
      <c r="F389" s="510">
        <v>6</v>
      </c>
      <c r="G389" s="510">
        <v>0</v>
      </c>
      <c r="H389" s="510">
        <v>199</v>
      </c>
      <c r="I389" s="509">
        <v>0</v>
      </c>
      <c r="J389" s="509">
        <v>0</v>
      </c>
      <c r="K389" s="509">
        <v>0</v>
      </c>
      <c r="L389" s="509">
        <v>0</v>
      </c>
      <c r="M389" s="509">
        <v>0</v>
      </c>
      <c r="N389" s="510">
        <v>0</v>
      </c>
      <c r="O389" s="510">
        <v>0</v>
      </c>
      <c r="P389" s="510">
        <v>0</v>
      </c>
      <c r="Q389" s="510">
        <v>0</v>
      </c>
      <c r="R389" s="510">
        <v>13</v>
      </c>
      <c r="S389" s="509">
        <v>0</v>
      </c>
      <c r="T389" s="509">
        <v>0</v>
      </c>
      <c r="U389" s="509">
        <v>0</v>
      </c>
      <c r="V389" s="509">
        <v>0</v>
      </c>
      <c r="W389" s="509">
        <v>0</v>
      </c>
      <c r="X389" s="509">
        <f t="shared" si="87"/>
        <v>218</v>
      </c>
      <c r="Y389" s="510">
        <f t="shared" si="88"/>
        <v>0</v>
      </c>
      <c r="Z389" s="511">
        <f t="shared" si="80"/>
        <v>218</v>
      </c>
    </row>
    <row r="390" spans="1:26" ht="63.75" hidden="1" outlineLevel="1">
      <c r="A390" s="747"/>
      <c r="B390" s="747"/>
      <c r="C390" s="508" t="s">
        <v>512</v>
      </c>
      <c r="D390" s="510">
        <v>14</v>
      </c>
      <c r="E390" s="510">
        <v>82</v>
      </c>
      <c r="F390" s="510">
        <v>138</v>
      </c>
      <c r="G390" s="510">
        <v>28</v>
      </c>
      <c r="H390" s="510">
        <v>13102</v>
      </c>
      <c r="I390" s="509">
        <v>0</v>
      </c>
      <c r="J390" s="509">
        <v>0</v>
      </c>
      <c r="K390" s="509">
        <v>0</v>
      </c>
      <c r="L390" s="509">
        <v>0</v>
      </c>
      <c r="M390" s="509">
        <v>0</v>
      </c>
      <c r="N390" s="510">
        <v>0</v>
      </c>
      <c r="O390" s="510">
        <v>0</v>
      </c>
      <c r="P390" s="510">
        <v>0</v>
      </c>
      <c r="Q390" s="510">
        <v>0</v>
      </c>
      <c r="R390" s="510">
        <v>978</v>
      </c>
      <c r="S390" s="509">
        <v>0</v>
      </c>
      <c r="T390" s="509">
        <v>0</v>
      </c>
      <c r="U390" s="509">
        <v>0</v>
      </c>
      <c r="V390" s="509">
        <v>0</v>
      </c>
      <c r="W390" s="509">
        <v>0</v>
      </c>
      <c r="X390" s="510">
        <f t="shared" si="87"/>
        <v>14342</v>
      </c>
      <c r="Y390" s="510">
        <f t="shared" si="88"/>
        <v>0</v>
      </c>
      <c r="Z390" s="511">
        <f t="shared" si="80"/>
        <v>14342</v>
      </c>
    </row>
    <row r="391" spans="1:26" ht="12.95" customHeight="1" collapsed="1">
      <c r="A391" s="743" t="s">
        <v>513</v>
      </c>
      <c r="B391" s="743"/>
      <c r="C391" s="743"/>
      <c r="D391" s="506">
        <f t="shared" ref="D391:W391" si="89">SUM(D392:D405)</f>
        <v>112</v>
      </c>
      <c r="E391" s="506">
        <f t="shared" si="89"/>
        <v>436</v>
      </c>
      <c r="F391" s="506">
        <f t="shared" si="89"/>
        <v>921</v>
      </c>
      <c r="G391" s="506">
        <f t="shared" si="89"/>
        <v>275</v>
      </c>
      <c r="H391" s="506">
        <f t="shared" si="89"/>
        <v>90604</v>
      </c>
      <c r="I391" s="506">
        <f t="shared" si="89"/>
        <v>0</v>
      </c>
      <c r="J391" s="506">
        <f t="shared" si="89"/>
        <v>10</v>
      </c>
      <c r="K391" s="506">
        <f t="shared" si="89"/>
        <v>6</v>
      </c>
      <c r="L391" s="506">
        <f t="shared" si="89"/>
        <v>8</v>
      </c>
      <c r="M391" s="506">
        <f t="shared" si="89"/>
        <v>614</v>
      </c>
      <c r="N391" s="506">
        <f t="shared" si="89"/>
        <v>0</v>
      </c>
      <c r="O391" s="506">
        <f t="shared" si="89"/>
        <v>0</v>
      </c>
      <c r="P391" s="506">
        <f t="shared" si="89"/>
        <v>3</v>
      </c>
      <c r="Q391" s="506">
        <f t="shared" si="89"/>
        <v>1</v>
      </c>
      <c r="R391" s="506">
        <f t="shared" si="89"/>
        <v>5193</v>
      </c>
      <c r="S391" s="506">
        <f t="shared" si="89"/>
        <v>0</v>
      </c>
      <c r="T391" s="506">
        <f t="shared" si="89"/>
        <v>0</v>
      </c>
      <c r="U391" s="506">
        <f t="shared" si="89"/>
        <v>0</v>
      </c>
      <c r="V391" s="506">
        <f t="shared" si="89"/>
        <v>0</v>
      </c>
      <c r="W391" s="506">
        <f t="shared" si="89"/>
        <v>9</v>
      </c>
      <c r="X391" s="506">
        <f>SUM(X392:X405)</f>
        <v>97545</v>
      </c>
      <c r="Y391" s="506">
        <f>SUM(Y392:Y405)</f>
        <v>647</v>
      </c>
      <c r="Z391" s="507">
        <f>SUM(Z392:Z405)</f>
        <v>98192</v>
      </c>
    </row>
    <row r="392" spans="1:26" hidden="1" outlineLevel="1">
      <c r="A392" s="747" t="s">
        <v>513</v>
      </c>
      <c r="B392" s="747" t="s">
        <v>514</v>
      </c>
      <c r="C392" s="508" t="s">
        <v>515</v>
      </c>
      <c r="D392" s="510">
        <v>2</v>
      </c>
      <c r="E392" s="510">
        <v>10</v>
      </c>
      <c r="F392" s="510">
        <v>3</v>
      </c>
      <c r="G392" s="510">
        <v>8</v>
      </c>
      <c r="H392" s="510">
        <v>1580</v>
      </c>
      <c r="I392" s="509">
        <v>0</v>
      </c>
      <c r="J392" s="509">
        <v>0</v>
      </c>
      <c r="K392" s="509">
        <v>0</v>
      </c>
      <c r="L392" s="509">
        <v>0</v>
      </c>
      <c r="M392" s="509">
        <v>0</v>
      </c>
      <c r="N392" s="510">
        <v>0</v>
      </c>
      <c r="O392" s="510">
        <v>0</v>
      </c>
      <c r="P392" s="510">
        <v>0</v>
      </c>
      <c r="Q392" s="510">
        <v>0</v>
      </c>
      <c r="R392" s="510">
        <v>213</v>
      </c>
      <c r="S392" s="509">
        <v>0</v>
      </c>
      <c r="T392" s="509">
        <v>0</v>
      </c>
      <c r="U392" s="509">
        <v>0</v>
      </c>
      <c r="V392" s="509">
        <v>0</v>
      </c>
      <c r="W392" s="509">
        <v>0</v>
      </c>
      <c r="X392" s="509">
        <f t="shared" ref="X392:X405" si="90">D392+E392+F392+G392+H392+N392+O392+P392+Q392+R392</f>
        <v>1816</v>
      </c>
      <c r="Y392" s="510">
        <f t="shared" ref="Y392:Y405" si="91">I392+J392+K392+L392+M392+S392+T392+U392+V392+W392</f>
        <v>0</v>
      </c>
      <c r="Z392" s="511">
        <f t="shared" si="80"/>
        <v>1816</v>
      </c>
    </row>
    <row r="393" spans="1:26" ht="25.5" hidden="1" outlineLevel="1">
      <c r="A393" s="747"/>
      <c r="B393" s="747"/>
      <c r="C393" s="508" t="s">
        <v>516</v>
      </c>
      <c r="D393" s="510">
        <v>17</v>
      </c>
      <c r="E393" s="510">
        <v>52</v>
      </c>
      <c r="F393" s="510">
        <v>156</v>
      </c>
      <c r="G393" s="510">
        <v>56</v>
      </c>
      <c r="H393" s="510">
        <v>11437</v>
      </c>
      <c r="I393" s="509">
        <v>0</v>
      </c>
      <c r="J393" s="509">
        <v>0</v>
      </c>
      <c r="K393" s="509">
        <v>0</v>
      </c>
      <c r="L393" s="509">
        <v>0</v>
      </c>
      <c r="M393" s="509">
        <v>0</v>
      </c>
      <c r="N393" s="510">
        <v>0</v>
      </c>
      <c r="O393" s="510">
        <v>0</v>
      </c>
      <c r="P393" s="510">
        <v>0</v>
      </c>
      <c r="Q393" s="510">
        <v>0</v>
      </c>
      <c r="R393" s="510">
        <v>517</v>
      </c>
      <c r="S393" s="509">
        <v>0</v>
      </c>
      <c r="T393" s="509">
        <v>0</v>
      </c>
      <c r="U393" s="509">
        <v>0</v>
      </c>
      <c r="V393" s="509">
        <v>0</v>
      </c>
      <c r="W393" s="509">
        <v>0</v>
      </c>
      <c r="X393" s="510">
        <f t="shared" si="90"/>
        <v>12235</v>
      </c>
      <c r="Y393" s="510">
        <f t="shared" si="91"/>
        <v>0</v>
      </c>
      <c r="Z393" s="511">
        <f t="shared" si="80"/>
        <v>12235</v>
      </c>
    </row>
    <row r="394" spans="1:26" ht="25.5" hidden="1" outlineLevel="1">
      <c r="A394" s="747"/>
      <c r="B394" s="747"/>
      <c r="C394" s="508" t="s">
        <v>517</v>
      </c>
      <c r="D394" s="509">
        <v>2</v>
      </c>
      <c r="E394" s="509">
        <v>4</v>
      </c>
      <c r="F394" s="510">
        <v>9</v>
      </c>
      <c r="G394" s="509">
        <v>4</v>
      </c>
      <c r="H394" s="510">
        <v>2301</v>
      </c>
      <c r="I394" s="509">
        <v>0</v>
      </c>
      <c r="J394" s="509">
        <v>0</v>
      </c>
      <c r="K394" s="509">
        <v>0</v>
      </c>
      <c r="L394" s="509">
        <v>0</v>
      </c>
      <c r="M394" s="509">
        <v>0</v>
      </c>
      <c r="N394" s="509">
        <v>0</v>
      </c>
      <c r="O394" s="509">
        <v>0</v>
      </c>
      <c r="P394" s="510">
        <v>0</v>
      </c>
      <c r="Q394" s="509">
        <v>0</v>
      </c>
      <c r="R394" s="510">
        <v>32</v>
      </c>
      <c r="S394" s="509">
        <v>0</v>
      </c>
      <c r="T394" s="509">
        <v>0</v>
      </c>
      <c r="U394" s="509">
        <v>0</v>
      </c>
      <c r="V394" s="509">
        <v>0</v>
      </c>
      <c r="W394" s="509">
        <v>0</v>
      </c>
      <c r="X394" s="510">
        <f t="shared" si="90"/>
        <v>2352</v>
      </c>
      <c r="Y394" s="510">
        <f t="shared" si="91"/>
        <v>0</v>
      </c>
      <c r="Z394" s="511">
        <f t="shared" si="80"/>
        <v>2352</v>
      </c>
    </row>
    <row r="395" spans="1:26" hidden="1" outlineLevel="1">
      <c r="A395" s="747"/>
      <c r="B395" s="747" t="s">
        <v>518</v>
      </c>
      <c r="C395" s="508" t="s">
        <v>519</v>
      </c>
      <c r="D395" s="510">
        <v>10</v>
      </c>
      <c r="E395" s="510">
        <v>68</v>
      </c>
      <c r="F395" s="510">
        <v>108</v>
      </c>
      <c r="G395" s="510">
        <v>52</v>
      </c>
      <c r="H395" s="510">
        <v>12231</v>
      </c>
      <c r="I395" s="509">
        <v>0</v>
      </c>
      <c r="J395" s="510">
        <v>0</v>
      </c>
      <c r="K395" s="510">
        <v>0</v>
      </c>
      <c r="L395" s="509">
        <v>0</v>
      </c>
      <c r="M395" s="510">
        <v>239</v>
      </c>
      <c r="N395" s="510">
        <v>0</v>
      </c>
      <c r="O395" s="510">
        <v>0</v>
      </c>
      <c r="P395" s="510">
        <v>0</v>
      </c>
      <c r="Q395" s="510">
        <v>0</v>
      </c>
      <c r="R395" s="510">
        <v>647</v>
      </c>
      <c r="S395" s="509">
        <v>0</v>
      </c>
      <c r="T395" s="510">
        <v>0</v>
      </c>
      <c r="U395" s="510">
        <v>0</v>
      </c>
      <c r="V395" s="509">
        <v>0</v>
      </c>
      <c r="W395" s="510">
        <v>5</v>
      </c>
      <c r="X395" s="509">
        <f t="shared" si="90"/>
        <v>13116</v>
      </c>
      <c r="Y395" s="509">
        <f t="shared" si="91"/>
        <v>244</v>
      </c>
      <c r="Z395" s="511">
        <f t="shared" si="80"/>
        <v>13360</v>
      </c>
    </row>
    <row r="396" spans="1:26" ht="38.25" hidden="1" outlineLevel="1">
      <c r="A396" s="747"/>
      <c r="B396" s="747"/>
      <c r="C396" s="508" t="s">
        <v>520</v>
      </c>
      <c r="D396" s="510">
        <v>8</v>
      </c>
      <c r="E396" s="510">
        <v>32</v>
      </c>
      <c r="F396" s="510">
        <v>69</v>
      </c>
      <c r="G396" s="510">
        <v>20</v>
      </c>
      <c r="H396" s="510">
        <v>7365</v>
      </c>
      <c r="I396" s="509">
        <v>0</v>
      </c>
      <c r="J396" s="509">
        <v>6</v>
      </c>
      <c r="K396" s="510">
        <v>3</v>
      </c>
      <c r="L396" s="510">
        <v>0</v>
      </c>
      <c r="M396" s="510">
        <v>10</v>
      </c>
      <c r="N396" s="510">
        <v>0</v>
      </c>
      <c r="O396" s="510">
        <v>0</v>
      </c>
      <c r="P396" s="510">
        <v>0</v>
      </c>
      <c r="Q396" s="510">
        <v>0</v>
      </c>
      <c r="R396" s="510">
        <v>250</v>
      </c>
      <c r="S396" s="509">
        <v>0</v>
      </c>
      <c r="T396" s="509">
        <v>0</v>
      </c>
      <c r="U396" s="510">
        <v>0</v>
      </c>
      <c r="V396" s="510">
        <v>0</v>
      </c>
      <c r="W396" s="510">
        <v>0</v>
      </c>
      <c r="X396" s="510">
        <f t="shared" si="90"/>
        <v>7744</v>
      </c>
      <c r="Y396" s="510">
        <f t="shared" si="91"/>
        <v>19</v>
      </c>
      <c r="Z396" s="511">
        <f t="shared" si="80"/>
        <v>7763</v>
      </c>
    </row>
    <row r="397" spans="1:26" ht="76.5" hidden="1" outlineLevel="1">
      <c r="A397" s="747"/>
      <c r="B397" s="747"/>
      <c r="C397" s="508" t="s">
        <v>521</v>
      </c>
      <c r="D397" s="510">
        <v>11</v>
      </c>
      <c r="E397" s="510">
        <v>18</v>
      </c>
      <c r="F397" s="510">
        <v>54</v>
      </c>
      <c r="G397" s="510">
        <v>8</v>
      </c>
      <c r="H397" s="510">
        <v>3689</v>
      </c>
      <c r="I397" s="510">
        <v>0</v>
      </c>
      <c r="J397" s="510">
        <v>0</v>
      </c>
      <c r="K397" s="509">
        <v>0</v>
      </c>
      <c r="L397" s="510">
        <v>0</v>
      </c>
      <c r="M397" s="509">
        <v>218</v>
      </c>
      <c r="N397" s="510">
        <v>0</v>
      </c>
      <c r="O397" s="510">
        <v>0</v>
      </c>
      <c r="P397" s="510">
        <v>0</v>
      </c>
      <c r="Q397" s="510">
        <v>0</v>
      </c>
      <c r="R397" s="510">
        <v>363</v>
      </c>
      <c r="S397" s="510">
        <v>0</v>
      </c>
      <c r="T397" s="510">
        <v>0</v>
      </c>
      <c r="U397" s="509">
        <v>0</v>
      </c>
      <c r="V397" s="510">
        <v>0</v>
      </c>
      <c r="W397" s="509">
        <v>0</v>
      </c>
      <c r="X397" s="509">
        <f t="shared" si="90"/>
        <v>4143</v>
      </c>
      <c r="Y397" s="509">
        <f t="shared" si="91"/>
        <v>218</v>
      </c>
      <c r="Z397" s="511">
        <f t="shared" si="80"/>
        <v>4361</v>
      </c>
    </row>
    <row r="398" spans="1:26" ht="25.5" hidden="1" outlineLevel="1">
      <c r="A398" s="747"/>
      <c r="B398" s="747"/>
      <c r="C398" s="508" t="s">
        <v>522</v>
      </c>
      <c r="D398" s="510">
        <v>7</v>
      </c>
      <c r="E398" s="510">
        <v>10</v>
      </c>
      <c r="F398" s="510">
        <v>36</v>
      </c>
      <c r="G398" s="510">
        <v>8</v>
      </c>
      <c r="H398" s="510">
        <v>4453</v>
      </c>
      <c r="I398" s="509">
        <v>0</v>
      </c>
      <c r="J398" s="509">
        <v>0</v>
      </c>
      <c r="K398" s="509">
        <v>0</v>
      </c>
      <c r="L398" s="509">
        <v>0</v>
      </c>
      <c r="M398" s="510">
        <v>49</v>
      </c>
      <c r="N398" s="510">
        <v>0</v>
      </c>
      <c r="O398" s="510">
        <v>0</v>
      </c>
      <c r="P398" s="510">
        <v>0</v>
      </c>
      <c r="Q398" s="510">
        <v>0</v>
      </c>
      <c r="R398" s="510">
        <v>503</v>
      </c>
      <c r="S398" s="509">
        <v>0</v>
      </c>
      <c r="T398" s="509">
        <v>0</v>
      </c>
      <c r="U398" s="509">
        <v>0</v>
      </c>
      <c r="V398" s="509">
        <v>0</v>
      </c>
      <c r="W398" s="510">
        <v>0</v>
      </c>
      <c r="X398" s="509">
        <f t="shared" si="90"/>
        <v>5017</v>
      </c>
      <c r="Y398" s="510">
        <f t="shared" si="91"/>
        <v>49</v>
      </c>
      <c r="Z398" s="511">
        <f t="shared" si="80"/>
        <v>5066</v>
      </c>
    </row>
    <row r="399" spans="1:26" hidden="1" outlineLevel="1">
      <c r="A399" s="747"/>
      <c r="B399" s="747" t="s">
        <v>523</v>
      </c>
      <c r="C399" s="508" t="s">
        <v>524</v>
      </c>
      <c r="D399" s="510">
        <v>1</v>
      </c>
      <c r="E399" s="510">
        <v>6</v>
      </c>
      <c r="F399" s="510">
        <v>12</v>
      </c>
      <c r="G399" s="510">
        <v>12</v>
      </c>
      <c r="H399" s="510">
        <v>1880</v>
      </c>
      <c r="I399" s="509">
        <v>0</v>
      </c>
      <c r="J399" s="509">
        <v>4</v>
      </c>
      <c r="K399" s="509">
        <v>0</v>
      </c>
      <c r="L399" s="509">
        <v>0</v>
      </c>
      <c r="M399" s="509">
        <v>0</v>
      </c>
      <c r="N399" s="510">
        <v>0</v>
      </c>
      <c r="O399" s="510">
        <v>0</v>
      </c>
      <c r="P399" s="510">
        <v>3</v>
      </c>
      <c r="Q399" s="510">
        <v>0</v>
      </c>
      <c r="R399" s="510">
        <v>156</v>
      </c>
      <c r="S399" s="509">
        <v>0</v>
      </c>
      <c r="T399" s="509">
        <v>0</v>
      </c>
      <c r="U399" s="509">
        <v>0</v>
      </c>
      <c r="V399" s="509">
        <v>0</v>
      </c>
      <c r="W399" s="509">
        <v>0</v>
      </c>
      <c r="X399" s="509">
        <f t="shared" si="90"/>
        <v>2070</v>
      </c>
      <c r="Y399" s="510">
        <f t="shared" si="91"/>
        <v>4</v>
      </c>
      <c r="Z399" s="511">
        <f t="shared" si="80"/>
        <v>2074</v>
      </c>
    </row>
    <row r="400" spans="1:26" hidden="1" outlineLevel="1">
      <c r="A400" s="747"/>
      <c r="B400" s="747"/>
      <c r="C400" s="508" t="s">
        <v>525</v>
      </c>
      <c r="D400" s="510">
        <v>4</v>
      </c>
      <c r="E400" s="510">
        <v>12</v>
      </c>
      <c r="F400" s="510">
        <v>21</v>
      </c>
      <c r="G400" s="510">
        <v>8</v>
      </c>
      <c r="H400" s="510">
        <v>2673</v>
      </c>
      <c r="I400" s="509">
        <v>0</v>
      </c>
      <c r="J400" s="509">
        <v>0</v>
      </c>
      <c r="K400" s="509">
        <v>0</v>
      </c>
      <c r="L400" s="509">
        <v>4</v>
      </c>
      <c r="M400" s="509">
        <v>30</v>
      </c>
      <c r="N400" s="510">
        <v>0</v>
      </c>
      <c r="O400" s="510">
        <v>0</v>
      </c>
      <c r="P400" s="510">
        <v>0</v>
      </c>
      <c r="Q400" s="510">
        <v>0</v>
      </c>
      <c r="R400" s="510">
        <v>165</v>
      </c>
      <c r="S400" s="509">
        <v>0</v>
      </c>
      <c r="T400" s="509">
        <v>0</v>
      </c>
      <c r="U400" s="509">
        <v>0</v>
      </c>
      <c r="V400" s="509">
        <v>0</v>
      </c>
      <c r="W400" s="509">
        <v>1</v>
      </c>
      <c r="X400" s="509">
        <f t="shared" si="90"/>
        <v>2883</v>
      </c>
      <c r="Y400" s="510">
        <f t="shared" si="91"/>
        <v>35</v>
      </c>
      <c r="Z400" s="511">
        <f t="shared" si="80"/>
        <v>2918</v>
      </c>
    </row>
    <row r="401" spans="1:26" ht="25.5" hidden="1" outlineLevel="1">
      <c r="A401" s="747"/>
      <c r="B401" s="747"/>
      <c r="C401" s="508" t="s">
        <v>526</v>
      </c>
      <c r="D401" s="509">
        <v>1</v>
      </c>
      <c r="E401" s="510">
        <v>22</v>
      </c>
      <c r="F401" s="510">
        <v>24</v>
      </c>
      <c r="G401" s="510">
        <v>4</v>
      </c>
      <c r="H401" s="510">
        <v>4023</v>
      </c>
      <c r="I401" s="509">
        <v>0</v>
      </c>
      <c r="J401" s="509">
        <v>0</v>
      </c>
      <c r="K401" s="509">
        <v>0</v>
      </c>
      <c r="L401" s="509">
        <v>0</v>
      </c>
      <c r="M401" s="509">
        <v>0</v>
      </c>
      <c r="N401" s="509">
        <v>0</v>
      </c>
      <c r="O401" s="510">
        <v>0</v>
      </c>
      <c r="P401" s="510">
        <v>0</v>
      </c>
      <c r="Q401" s="510">
        <v>0</v>
      </c>
      <c r="R401" s="510">
        <v>141</v>
      </c>
      <c r="S401" s="509">
        <v>0</v>
      </c>
      <c r="T401" s="509">
        <v>0</v>
      </c>
      <c r="U401" s="509">
        <v>0</v>
      </c>
      <c r="V401" s="509">
        <v>0</v>
      </c>
      <c r="W401" s="509">
        <v>0</v>
      </c>
      <c r="X401" s="510">
        <f t="shared" si="90"/>
        <v>4215</v>
      </c>
      <c r="Y401" s="510">
        <f t="shared" si="91"/>
        <v>0</v>
      </c>
      <c r="Z401" s="511">
        <f t="shared" si="80"/>
        <v>4215</v>
      </c>
    </row>
    <row r="402" spans="1:26" hidden="1" outlineLevel="1">
      <c r="A402" s="747"/>
      <c r="B402" s="747"/>
      <c r="C402" s="508" t="s">
        <v>527</v>
      </c>
      <c r="D402" s="509">
        <v>1</v>
      </c>
      <c r="E402" s="510">
        <v>8</v>
      </c>
      <c r="F402" s="510">
        <v>21</v>
      </c>
      <c r="G402" s="510">
        <v>8</v>
      </c>
      <c r="H402" s="510">
        <v>2186</v>
      </c>
      <c r="I402" s="509">
        <v>0</v>
      </c>
      <c r="J402" s="509">
        <v>0</v>
      </c>
      <c r="K402" s="509">
        <v>0</v>
      </c>
      <c r="L402" s="509">
        <v>0</v>
      </c>
      <c r="M402" s="510">
        <v>0</v>
      </c>
      <c r="N402" s="509">
        <v>0</v>
      </c>
      <c r="O402" s="510">
        <v>0</v>
      </c>
      <c r="P402" s="510">
        <v>0</v>
      </c>
      <c r="Q402" s="510">
        <v>0</v>
      </c>
      <c r="R402" s="510">
        <v>99</v>
      </c>
      <c r="S402" s="509">
        <v>0</v>
      </c>
      <c r="T402" s="509">
        <v>0</v>
      </c>
      <c r="U402" s="509">
        <v>0</v>
      </c>
      <c r="V402" s="509">
        <v>0</v>
      </c>
      <c r="W402" s="510">
        <v>0</v>
      </c>
      <c r="X402" s="510">
        <f t="shared" si="90"/>
        <v>2323</v>
      </c>
      <c r="Y402" s="510">
        <f t="shared" si="91"/>
        <v>0</v>
      </c>
      <c r="Z402" s="511">
        <f t="shared" si="80"/>
        <v>2323</v>
      </c>
    </row>
    <row r="403" spans="1:26" ht="38.25" hidden="1" outlineLevel="1">
      <c r="A403" s="747"/>
      <c r="B403" s="747"/>
      <c r="C403" s="508" t="s">
        <v>528</v>
      </c>
      <c r="D403" s="510">
        <v>2</v>
      </c>
      <c r="E403" s="510">
        <v>10</v>
      </c>
      <c r="F403" s="510">
        <v>51</v>
      </c>
      <c r="G403" s="510">
        <v>15</v>
      </c>
      <c r="H403" s="510">
        <v>6424</v>
      </c>
      <c r="I403" s="509">
        <v>0</v>
      </c>
      <c r="J403" s="509">
        <v>0</v>
      </c>
      <c r="K403" s="510">
        <v>3</v>
      </c>
      <c r="L403" s="509">
        <v>4</v>
      </c>
      <c r="M403" s="510">
        <v>37</v>
      </c>
      <c r="N403" s="510">
        <v>0</v>
      </c>
      <c r="O403" s="510">
        <v>0</v>
      </c>
      <c r="P403" s="510">
        <v>0</v>
      </c>
      <c r="Q403" s="510">
        <v>1</v>
      </c>
      <c r="R403" s="510">
        <v>428</v>
      </c>
      <c r="S403" s="509">
        <v>0</v>
      </c>
      <c r="T403" s="509">
        <v>0</v>
      </c>
      <c r="U403" s="510">
        <v>0</v>
      </c>
      <c r="V403" s="509">
        <v>0</v>
      </c>
      <c r="W403" s="510">
        <v>3</v>
      </c>
      <c r="X403" s="509">
        <f t="shared" si="90"/>
        <v>6931</v>
      </c>
      <c r="Y403" s="509">
        <f t="shared" si="91"/>
        <v>47</v>
      </c>
      <c r="Z403" s="511">
        <f t="shared" si="80"/>
        <v>6978</v>
      </c>
    </row>
    <row r="404" spans="1:26" hidden="1" outlineLevel="1">
      <c r="A404" s="747"/>
      <c r="B404" s="747" t="s">
        <v>529</v>
      </c>
      <c r="C404" s="508" t="s">
        <v>530</v>
      </c>
      <c r="D404" s="510">
        <v>3</v>
      </c>
      <c r="E404" s="510">
        <v>18</v>
      </c>
      <c r="F404" s="510">
        <v>12</v>
      </c>
      <c r="G404" s="509">
        <v>0</v>
      </c>
      <c r="H404" s="510">
        <v>4467</v>
      </c>
      <c r="I404" s="509">
        <v>0</v>
      </c>
      <c r="J404" s="509">
        <v>0</v>
      </c>
      <c r="K404" s="509">
        <v>0</v>
      </c>
      <c r="L404" s="509">
        <v>0</v>
      </c>
      <c r="M404" s="509">
        <v>0</v>
      </c>
      <c r="N404" s="510">
        <v>0</v>
      </c>
      <c r="O404" s="510">
        <v>0</v>
      </c>
      <c r="P404" s="510">
        <v>0</v>
      </c>
      <c r="Q404" s="509">
        <v>0</v>
      </c>
      <c r="R404" s="510">
        <v>241</v>
      </c>
      <c r="S404" s="509">
        <v>0</v>
      </c>
      <c r="T404" s="509">
        <v>0</v>
      </c>
      <c r="U404" s="509">
        <v>0</v>
      </c>
      <c r="V404" s="509">
        <v>0</v>
      </c>
      <c r="W404" s="509">
        <v>0</v>
      </c>
      <c r="X404" s="510">
        <f t="shared" si="90"/>
        <v>4741</v>
      </c>
      <c r="Y404" s="510">
        <f t="shared" si="91"/>
        <v>0</v>
      </c>
      <c r="Z404" s="511">
        <f t="shared" si="80"/>
        <v>4741</v>
      </c>
    </row>
    <row r="405" spans="1:26" ht="51" hidden="1" outlineLevel="1">
      <c r="A405" s="747"/>
      <c r="B405" s="747"/>
      <c r="C405" s="508" t="s">
        <v>531</v>
      </c>
      <c r="D405" s="510">
        <v>43</v>
      </c>
      <c r="E405" s="510">
        <v>166</v>
      </c>
      <c r="F405" s="510">
        <v>345</v>
      </c>
      <c r="G405" s="510">
        <v>72</v>
      </c>
      <c r="H405" s="510">
        <v>25895</v>
      </c>
      <c r="I405" s="509">
        <v>0</v>
      </c>
      <c r="J405" s="509">
        <v>0</v>
      </c>
      <c r="K405" s="509">
        <v>0</v>
      </c>
      <c r="L405" s="510">
        <v>0</v>
      </c>
      <c r="M405" s="510">
        <v>31</v>
      </c>
      <c r="N405" s="510">
        <v>0</v>
      </c>
      <c r="O405" s="510">
        <v>0</v>
      </c>
      <c r="P405" s="510">
        <v>0</v>
      </c>
      <c r="Q405" s="510">
        <v>0</v>
      </c>
      <c r="R405" s="510">
        <v>1438</v>
      </c>
      <c r="S405" s="509">
        <v>0</v>
      </c>
      <c r="T405" s="509">
        <v>0</v>
      </c>
      <c r="U405" s="509">
        <v>0</v>
      </c>
      <c r="V405" s="510">
        <v>0</v>
      </c>
      <c r="W405" s="510">
        <v>0</v>
      </c>
      <c r="X405" s="509">
        <f t="shared" si="90"/>
        <v>27959</v>
      </c>
      <c r="Y405" s="509">
        <f t="shared" si="91"/>
        <v>31</v>
      </c>
      <c r="Z405" s="511">
        <f t="shared" si="80"/>
        <v>27990</v>
      </c>
    </row>
    <row r="406" spans="1:26" ht="12.95" customHeight="1" collapsed="1">
      <c r="A406" s="743" t="s">
        <v>532</v>
      </c>
      <c r="B406" s="743"/>
      <c r="C406" s="743"/>
      <c r="D406" s="506">
        <f t="shared" ref="D406:W406" si="92">SUM(D407:D412)</f>
        <v>12</v>
      </c>
      <c r="E406" s="506">
        <f t="shared" si="92"/>
        <v>68</v>
      </c>
      <c r="F406" s="506">
        <f t="shared" si="92"/>
        <v>188</v>
      </c>
      <c r="G406" s="506">
        <f t="shared" si="92"/>
        <v>38</v>
      </c>
      <c r="H406" s="506">
        <f t="shared" si="92"/>
        <v>10013</v>
      </c>
      <c r="I406" s="506">
        <f t="shared" si="92"/>
        <v>1</v>
      </c>
      <c r="J406" s="506">
        <f t="shared" si="92"/>
        <v>2</v>
      </c>
      <c r="K406" s="506">
        <f t="shared" si="92"/>
        <v>9</v>
      </c>
      <c r="L406" s="506">
        <f t="shared" si="92"/>
        <v>4</v>
      </c>
      <c r="M406" s="506">
        <f t="shared" si="92"/>
        <v>118</v>
      </c>
      <c r="N406" s="506">
        <f t="shared" si="92"/>
        <v>0</v>
      </c>
      <c r="O406" s="506">
        <f t="shared" si="92"/>
        <v>0</v>
      </c>
      <c r="P406" s="506">
        <f t="shared" si="92"/>
        <v>1</v>
      </c>
      <c r="Q406" s="506">
        <f t="shared" si="92"/>
        <v>2</v>
      </c>
      <c r="R406" s="506">
        <f t="shared" si="92"/>
        <v>504</v>
      </c>
      <c r="S406" s="506">
        <f t="shared" si="92"/>
        <v>0</v>
      </c>
      <c r="T406" s="506">
        <f t="shared" si="92"/>
        <v>0</v>
      </c>
      <c r="U406" s="506">
        <f t="shared" si="92"/>
        <v>0</v>
      </c>
      <c r="V406" s="506">
        <f t="shared" si="92"/>
        <v>0</v>
      </c>
      <c r="W406" s="506">
        <f t="shared" si="92"/>
        <v>0</v>
      </c>
      <c r="X406" s="506">
        <f>SUM(X407:X412)</f>
        <v>10826</v>
      </c>
      <c r="Y406" s="506">
        <f>SUM(Y407:Y412)</f>
        <v>134</v>
      </c>
      <c r="Z406" s="507">
        <f>SUM(Z407:Z412)</f>
        <v>10960</v>
      </c>
    </row>
    <row r="407" spans="1:26" ht="38.25" hidden="1" outlineLevel="1">
      <c r="A407" s="747" t="s">
        <v>532</v>
      </c>
      <c r="B407" s="747" t="s">
        <v>533</v>
      </c>
      <c r="C407" s="508" t="s">
        <v>534</v>
      </c>
      <c r="D407" s="509">
        <v>1</v>
      </c>
      <c r="E407" s="509">
        <v>2</v>
      </c>
      <c r="F407" s="509">
        <v>9</v>
      </c>
      <c r="G407" s="510">
        <v>0</v>
      </c>
      <c r="H407" s="510">
        <v>222</v>
      </c>
      <c r="I407" s="509">
        <v>0</v>
      </c>
      <c r="J407" s="509">
        <v>0</v>
      </c>
      <c r="K407" s="509">
        <v>0</v>
      </c>
      <c r="L407" s="509">
        <v>0</v>
      </c>
      <c r="M407" s="509">
        <v>5</v>
      </c>
      <c r="N407" s="509">
        <v>0</v>
      </c>
      <c r="O407" s="509">
        <v>0</v>
      </c>
      <c r="P407" s="509">
        <v>0</v>
      </c>
      <c r="Q407" s="510">
        <v>0</v>
      </c>
      <c r="R407" s="510">
        <v>21</v>
      </c>
      <c r="S407" s="509">
        <v>0</v>
      </c>
      <c r="T407" s="509">
        <v>0</v>
      </c>
      <c r="U407" s="509">
        <v>0</v>
      </c>
      <c r="V407" s="509">
        <v>0</v>
      </c>
      <c r="W407" s="509">
        <v>0</v>
      </c>
      <c r="X407" s="509">
        <f t="shared" ref="X407:X412" si="93">D407+E407+F407+G407+H407+N407+O407+P407+Q407+R407</f>
        <v>255</v>
      </c>
      <c r="Y407" s="510">
        <f t="shared" ref="Y407:Y412" si="94">I407+J407+K407+L407+M407+S407+T407+U407+V407+W407</f>
        <v>5</v>
      </c>
      <c r="Z407" s="511">
        <f t="shared" si="80"/>
        <v>260</v>
      </c>
    </row>
    <row r="408" spans="1:26" ht="25.5" hidden="1" outlineLevel="1">
      <c r="A408" s="747"/>
      <c r="B408" s="747"/>
      <c r="C408" s="508" t="s">
        <v>535</v>
      </c>
      <c r="D408" s="509">
        <v>0</v>
      </c>
      <c r="E408" s="509">
        <v>0</v>
      </c>
      <c r="F408" s="509">
        <v>0</v>
      </c>
      <c r="G408" s="509">
        <v>0</v>
      </c>
      <c r="H408" s="510">
        <v>175</v>
      </c>
      <c r="I408" s="509">
        <v>0</v>
      </c>
      <c r="J408" s="509">
        <v>0</v>
      </c>
      <c r="K408" s="509">
        <v>0</v>
      </c>
      <c r="L408" s="509">
        <v>0</v>
      </c>
      <c r="M408" s="509">
        <v>0</v>
      </c>
      <c r="N408" s="509">
        <v>0</v>
      </c>
      <c r="O408" s="509">
        <v>0</v>
      </c>
      <c r="P408" s="509">
        <v>0</v>
      </c>
      <c r="Q408" s="509">
        <v>0</v>
      </c>
      <c r="R408" s="510">
        <v>19</v>
      </c>
      <c r="S408" s="509">
        <v>0</v>
      </c>
      <c r="T408" s="509">
        <v>0</v>
      </c>
      <c r="U408" s="509">
        <v>0</v>
      </c>
      <c r="V408" s="509">
        <v>0</v>
      </c>
      <c r="W408" s="509">
        <v>0</v>
      </c>
      <c r="X408" s="510">
        <f t="shared" si="93"/>
        <v>194</v>
      </c>
      <c r="Y408" s="510">
        <f t="shared" si="94"/>
        <v>0</v>
      </c>
      <c r="Z408" s="511">
        <f t="shared" si="80"/>
        <v>194</v>
      </c>
    </row>
    <row r="409" spans="1:26" ht="63.75" hidden="1" outlineLevel="1">
      <c r="A409" s="747"/>
      <c r="B409" s="508" t="s">
        <v>536</v>
      </c>
      <c r="C409" s="508" t="s">
        <v>537</v>
      </c>
      <c r="D409" s="510">
        <v>10</v>
      </c>
      <c r="E409" s="510">
        <v>52</v>
      </c>
      <c r="F409" s="510">
        <v>155</v>
      </c>
      <c r="G409" s="510">
        <v>30</v>
      </c>
      <c r="H409" s="510">
        <v>7493</v>
      </c>
      <c r="I409" s="509">
        <v>1</v>
      </c>
      <c r="J409" s="510">
        <v>2</v>
      </c>
      <c r="K409" s="509">
        <v>3</v>
      </c>
      <c r="L409" s="509">
        <v>4</v>
      </c>
      <c r="M409" s="510">
        <v>96</v>
      </c>
      <c r="N409" s="510">
        <v>0</v>
      </c>
      <c r="O409" s="510">
        <v>0</v>
      </c>
      <c r="P409" s="510">
        <v>1</v>
      </c>
      <c r="Q409" s="510">
        <v>2</v>
      </c>
      <c r="R409" s="510">
        <v>404</v>
      </c>
      <c r="S409" s="509">
        <v>0</v>
      </c>
      <c r="T409" s="510">
        <v>0</v>
      </c>
      <c r="U409" s="509">
        <v>0</v>
      </c>
      <c r="V409" s="509">
        <v>0</v>
      </c>
      <c r="W409" s="510">
        <v>0</v>
      </c>
      <c r="X409" s="510">
        <f t="shared" si="93"/>
        <v>8147</v>
      </c>
      <c r="Y409" s="510">
        <f t="shared" si="94"/>
        <v>106</v>
      </c>
      <c r="Z409" s="511">
        <f t="shared" si="80"/>
        <v>8253</v>
      </c>
    </row>
    <row r="410" spans="1:26" ht="51" hidden="1" outlineLevel="1">
      <c r="A410" s="747"/>
      <c r="B410" s="747" t="s">
        <v>538</v>
      </c>
      <c r="C410" s="508" t="s">
        <v>539</v>
      </c>
      <c r="D410" s="509">
        <v>0</v>
      </c>
      <c r="E410" s="509">
        <v>4</v>
      </c>
      <c r="F410" s="509">
        <v>6</v>
      </c>
      <c r="G410" s="509">
        <v>0</v>
      </c>
      <c r="H410" s="510">
        <v>612</v>
      </c>
      <c r="I410" s="510">
        <v>0</v>
      </c>
      <c r="J410" s="509">
        <v>0</v>
      </c>
      <c r="K410" s="509">
        <v>0</v>
      </c>
      <c r="L410" s="509">
        <v>0</v>
      </c>
      <c r="M410" s="509">
        <v>7</v>
      </c>
      <c r="N410" s="509">
        <v>0</v>
      </c>
      <c r="O410" s="509">
        <v>0</v>
      </c>
      <c r="P410" s="509">
        <v>0</v>
      </c>
      <c r="Q410" s="509">
        <v>0</v>
      </c>
      <c r="R410" s="510">
        <v>19</v>
      </c>
      <c r="S410" s="510">
        <v>0</v>
      </c>
      <c r="T410" s="509">
        <v>0</v>
      </c>
      <c r="U410" s="509">
        <v>0</v>
      </c>
      <c r="V410" s="509">
        <v>0</v>
      </c>
      <c r="W410" s="509">
        <v>0</v>
      </c>
      <c r="X410" s="509">
        <f t="shared" si="93"/>
        <v>641</v>
      </c>
      <c r="Y410" s="509">
        <f t="shared" si="94"/>
        <v>7</v>
      </c>
      <c r="Z410" s="511">
        <f t="shared" si="80"/>
        <v>648</v>
      </c>
    </row>
    <row r="411" spans="1:26" ht="51" hidden="1" outlineLevel="1">
      <c r="A411" s="747"/>
      <c r="B411" s="747"/>
      <c r="C411" s="508" t="s">
        <v>540</v>
      </c>
      <c r="D411" s="510">
        <v>1</v>
      </c>
      <c r="E411" s="510">
        <v>10</v>
      </c>
      <c r="F411" s="510">
        <v>18</v>
      </c>
      <c r="G411" s="509">
        <v>8</v>
      </c>
      <c r="H411" s="510">
        <v>1362</v>
      </c>
      <c r="I411" s="509">
        <v>0</v>
      </c>
      <c r="J411" s="509">
        <v>0</v>
      </c>
      <c r="K411" s="510">
        <v>6</v>
      </c>
      <c r="L411" s="509">
        <v>0</v>
      </c>
      <c r="M411" s="510">
        <v>10</v>
      </c>
      <c r="N411" s="510">
        <v>0</v>
      </c>
      <c r="O411" s="510">
        <v>0</v>
      </c>
      <c r="P411" s="510">
        <v>0</v>
      </c>
      <c r="Q411" s="509">
        <v>0</v>
      </c>
      <c r="R411" s="510">
        <v>40</v>
      </c>
      <c r="S411" s="509">
        <v>0</v>
      </c>
      <c r="T411" s="509">
        <v>0</v>
      </c>
      <c r="U411" s="510">
        <v>0</v>
      </c>
      <c r="V411" s="509">
        <v>0</v>
      </c>
      <c r="W411" s="510">
        <v>0</v>
      </c>
      <c r="X411" s="510">
        <f t="shared" si="93"/>
        <v>1439</v>
      </c>
      <c r="Y411" s="510">
        <f t="shared" si="94"/>
        <v>16</v>
      </c>
      <c r="Z411" s="511">
        <f t="shared" si="80"/>
        <v>1455</v>
      </c>
    </row>
    <row r="412" spans="1:26" ht="102" hidden="1" outlineLevel="1">
      <c r="A412" s="747"/>
      <c r="B412" s="508" t="s">
        <v>541</v>
      </c>
      <c r="C412" s="508" t="s">
        <v>542</v>
      </c>
      <c r="D412" s="509">
        <v>0</v>
      </c>
      <c r="E412" s="509">
        <v>0</v>
      </c>
      <c r="F412" s="509">
        <v>0</v>
      </c>
      <c r="G412" s="509">
        <v>0</v>
      </c>
      <c r="H412" s="510">
        <v>149</v>
      </c>
      <c r="I412" s="509">
        <v>0</v>
      </c>
      <c r="J412" s="509">
        <v>0</v>
      </c>
      <c r="K412" s="509">
        <v>0</v>
      </c>
      <c r="L412" s="509">
        <v>0</v>
      </c>
      <c r="M412" s="509">
        <v>0</v>
      </c>
      <c r="N412" s="509">
        <v>0</v>
      </c>
      <c r="O412" s="509">
        <v>0</v>
      </c>
      <c r="P412" s="509">
        <v>0</v>
      </c>
      <c r="Q412" s="509">
        <v>0</v>
      </c>
      <c r="R412" s="510">
        <v>1</v>
      </c>
      <c r="S412" s="509">
        <v>0</v>
      </c>
      <c r="T412" s="509">
        <v>0</v>
      </c>
      <c r="U412" s="509">
        <v>0</v>
      </c>
      <c r="V412" s="509">
        <v>0</v>
      </c>
      <c r="W412" s="509">
        <v>0</v>
      </c>
      <c r="X412" s="509">
        <f t="shared" si="93"/>
        <v>150</v>
      </c>
      <c r="Y412" s="509">
        <f t="shared" si="94"/>
        <v>0</v>
      </c>
      <c r="Z412" s="511">
        <f t="shared" si="80"/>
        <v>150</v>
      </c>
    </row>
    <row r="413" spans="1:26" ht="12.95" customHeight="1" collapsed="1">
      <c r="A413" s="743" t="s">
        <v>543</v>
      </c>
      <c r="B413" s="743"/>
      <c r="C413" s="743"/>
      <c r="D413" s="506">
        <f t="shared" ref="D413:W413" si="95">SUM(D414:D461)</f>
        <v>50</v>
      </c>
      <c r="E413" s="506">
        <f t="shared" si="95"/>
        <v>169</v>
      </c>
      <c r="F413" s="506">
        <f t="shared" si="95"/>
        <v>410</v>
      </c>
      <c r="G413" s="506">
        <f t="shared" si="95"/>
        <v>155</v>
      </c>
      <c r="H413" s="506">
        <f t="shared" si="95"/>
        <v>39339</v>
      </c>
      <c r="I413" s="506">
        <f t="shared" si="95"/>
        <v>8</v>
      </c>
      <c r="J413" s="506">
        <f t="shared" si="95"/>
        <v>38</v>
      </c>
      <c r="K413" s="506">
        <f t="shared" si="95"/>
        <v>75</v>
      </c>
      <c r="L413" s="506">
        <f t="shared" si="95"/>
        <v>12</v>
      </c>
      <c r="M413" s="506">
        <f t="shared" si="95"/>
        <v>3246</v>
      </c>
      <c r="N413" s="506">
        <f t="shared" si="95"/>
        <v>1</v>
      </c>
      <c r="O413" s="506">
        <f t="shared" si="95"/>
        <v>1</v>
      </c>
      <c r="P413" s="506">
        <f t="shared" si="95"/>
        <v>1</v>
      </c>
      <c r="Q413" s="506">
        <f t="shared" si="95"/>
        <v>5</v>
      </c>
      <c r="R413" s="506">
        <f t="shared" si="95"/>
        <v>1773</v>
      </c>
      <c r="S413" s="506">
        <f t="shared" si="95"/>
        <v>0</v>
      </c>
      <c r="T413" s="506">
        <f t="shared" si="95"/>
        <v>0</v>
      </c>
      <c r="U413" s="506">
        <f t="shared" si="95"/>
        <v>0</v>
      </c>
      <c r="V413" s="506">
        <f t="shared" si="95"/>
        <v>0</v>
      </c>
      <c r="W413" s="506">
        <f t="shared" si="95"/>
        <v>93</v>
      </c>
      <c r="X413" s="506">
        <f>SUM(X414:X461)</f>
        <v>41904</v>
      </c>
      <c r="Y413" s="506">
        <f>SUM(Y414:Y461)</f>
        <v>3472</v>
      </c>
      <c r="Z413" s="507">
        <f>SUM(Z414:Z461)</f>
        <v>45376</v>
      </c>
    </row>
    <row r="414" spans="1:26" ht="76.5" hidden="1" outlineLevel="1">
      <c r="A414" s="747" t="s">
        <v>543</v>
      </c>
      <c r="B414" s="747" t="s">
        <v>544</v>
      </c>
      <c r="C414" s="508" t="s">
        <v>545</v>
      </c>
      <c r="D414" s="509">
        <v>0</v>
      </c>
      <c r="E414" s="509">
        <v>0</v>
      </c>
      <c r="F414" s="509">
        <v>0</v>
      </c>
      <c r="G414" s="509">
        <v>0</v>
      </c>
      <c r="H414" s="509">
        <v>0</v>
      </c>
      <c r="I414" s="509">
        <v>0</v>
      </c>
      <c r="J414" s="509">
        <v>0</v>
      </c>
      <c r="K414" s="509">
        <v>0</v>
      </c>
      <c r="L414" s="509">
        <v>0</v>
      </c>
      <c r="M414" s="509">
        <v>0</v>
      </c>
      <c r="N414" s="509">
        <v>0</v>
      </c>
      <c r="O414" s="509">
        <v>0</v>
      </c>
      <c r="P414" s="509">
        <v>0</v>
      </c>
      <c r="Q414" s="509">
        <v>0</v>
      </c>
      <c r="R414" s="509">
        <v>0</v>
      </c>
      <c r="S414" s="509">
        <v>0</v>
      </c>
      <c r="T414" s="509">
        <v>0</v>
      </c>
      <c r="U414" s="509">
        <v>0</v>
      </c>
      <c r="V414" s="509">
        <v>0</v>
      </c>
      <c r="W414" s="509">
        <v>0</v>
      </c>
      <c r="X414" s="509">
        <f t="shared" ref="X414:X461" si="96">D414+E414+F414+G414+H414+N414+O414+P414+Q414+R414</f>
        <v>0</v>
      </c>
      <c r="Y414" s="510">
        <f t="shared" ref="Y414:Y461" si="97">I414+J414+K414+L414+M414+S414+T414+U414+V414+W414</f>
        <v>0</v>
      </c>
      <c r="Z414" s="511">
        <f t="shared" si="80"/>
        <v>0</v>
      </c>
    </row>
    <row r="415" spans="1:26" ht="76.5" hidden="1" outlineLevel="1">
      <c r="A415" s="747"/>
      <c r="B415" s="747"/>
      <c r="C415" s="508" t="s">
        <v>546</v>
      </c>
      <c r="D415" s="510">
        <v>1</v>
      </c>
      <c r="E415" s="510">
        <v>12</v>
      </c>
      <c r="F415" s="510">
        <v>24</v>
      </c>
      <c r="G415" s="510">
        <v>12</v>
      </c>
      <c r="H415" s="510">
        <v>1997</v>
      </c>
      <c r="I415" s="509">
        <v>0</v>
      </c>
      <c r="J415" s="510">
        <v>0</v>
      </c>
      <c r="K415" s="509">
        <v>0</v>
      </c>
      <c r="L415" s="509">
        <v>0</v>
      </c>
      <c r="M415" s="510">
        <v>65</v>
      </c>
      <c r="N415" s="510">
        <v>0</v>
      </c>
      <c r="O415" s="510">
        <v>0</v>
      </c>
      <c r="P415" s="510">
        <v>0</v>
      </c>
      <c r="Q415" s="510">
        <v>0</v>
      </c>
      <c r="R415" s="510">
        <v>69</v>
      </c>
      <c r="S415" s="509">
        <v>0</v>
      </c>
      <c r="T415" s="510">
        <v>0</v>
      </c>
      <c r="U415" s="509">
        <v>0</v>
      </c>
      <c r="V415" s="509">
        <v>0</v>
      </c>
      <c r="W415" s="510">
        <v>0</v>
      </c>
      <c r="X415" s="510">
        <f t="shared" si="96"/>
        <v>2115</v>
      </c>
      <c r="Y415" s="510">
        <f t="shared" si="97"/>
        <v>65</v>
      </c>
      <c r="Z415" s="511">
        <f t="shared" si="80"/>
        <v>2180</v>
      </c>
    </row>
    <row r="416" spans="1:26" ht="38.25" hidden="1" outlineLevel="1">
      <c r="A416" s="747"/>
      <c r="B416" s="747"/>
      <c r="C416" s="508" t="s">
        <v>547</v>
      </c>
      <c r="D416" s="510">
        <v>5</v>
      </c>
      <c r="E416" s="510">
        <v>2</v>
      </c>
      <c r="F416" s="510">
        <v>33</v>
      </c>
      <c r="G416" s="510">
        <v>10</v>
      </c>
      <c r="H416" s="510">
        <v>3956</v>
      </c>
      <c r="I416" s="509">
        <v>0</v>
      </c>
      <c r="J416" s="509">
        <v>0</v>
      </c>
      <c r="K416" s="509">
        <v>3</v>
      </c>
      <c r="L416" s="509">
        <v>0</v>
      </c>
      <c r="M416" s="510">
        <v>38</v>
      </c>
      <c r="N416" s="510">
        <v>0</v>
      </c>
      <c r="O416" s="510">
        <v>0</v>
      </c>
      <c r="P416" s="510">
        <v>0</v>
      </c>
      <c r="Q416" s="510">
        <v>2</v>
      </c>
      <c r="R416" s="510">
        <v>153</v>
      </c>
      <c r="S416" s="509">
        <v>0</v>
      </c>
      <c r="T416" s="509">
        <v>0</v>
      </c>
      <c r="U416" s="509">
        <v>0</v>
      </c>
      <c r="V416" s="509">
        <v>0</v>
      </c>
      <c r="W416" s="510">
        <v>0</v>
      </c>
      <c r="X416" s="510">
        <f t="shared" si="96"/>
        <v>4161</v>
      </c>
      <c r="Y416" s="510">
        <f t="shared" si="97"/>
        <v>41</v>
      </c>
      <c r="Z416" s="511">
        <f t="shared" si="80"/>
        <v>4202</v>
      </c>
    </row>
    <row r="417" spans="1:26" ht="63.75" hidden="1" outlineLevel="1">
      <c r="A417" s="747"/>
      <c r="B417" s="747"/>
      <c r="C417" s="508" t="s">
        <v>548</v>
      </c>
      <c r="D417" s="509">
        <v>2</v>
      </c>
      <c r="E417" s="510">
        <v>4</v>
      </c>
      <c r="F417" s="509">
        <v>3</v>
      </c>
      <c r="G417" s="509">
        <v>0</v>
      </c>
      <c r="H417" s="510">
        <v>437</v>
      </c>
      <c r="I417" s="509">
        <v>0</v>
      </c>
      <c r="J417" s="509">
        <v>0</v>
      </c>
      <c r="K417" s="509">
        <v>0</v>
      </c>
      <c r="L417" s="509">
        <v>0</v>
      </c>
      <c r="M417" s="509">
        <v>0</v>
      </c>
      <c r="N417" s="509">
        <v>0</v>
      </c>
      <c r="O417" s="510">
        <v>0</v>
      </c>
      <c r="P417" s="509">
        <v>0</v>
      </c>
      <c r="Q417" s="509">
        <v>0</v>
      </c>
      <c r="R417" s="510">
        <v>13</v>
      </c>
      <c r="S417" s="509">
        <v>0</v>
      </c>
      <c r="T417" s="509">
        <v>0</v>
      </c>
      <c r="U417" s="509">
        <v>0</v>
      </c>
      <c r="V417" s="509">
        <v>0</v>
      </c>
      <c r="W417" s="509">
        <v>0</v>
      </c>
      <c r="X417" s="509">
        <f t="shared" si="96"/>
        <v>459</v>
      </c>
      <c r="Y417" s="509">
        <f t="shared" si="97"/>
        <v>0</v>
      </c>
      <c r="Z417" s="511">
        <f t="shared" si="80"/>
        <v>459</v>
      </c>
    </row>
    <row r="418" spans="1:26" ht="63.75" hidden="1" outlineLevel="1">
      <c r="A418" s="747"/>
      <c r="B418" s="747"/>
      <c r="C418" s="508" t="s">
        <v>549</v>
      </c>
      <c r="D418" s="509">
        <v>0</v>
      </c>
      <c r="E418" s="510">
        <v>0</v>
      </c>
      <c r="F418" s="510">
        <v>0</v>
      </c>
      <c r="G418" s="509">
        <v>0</v>
      </c>
      <c r="H418" s="510">
        <v>56</v>
      </c>
      <c r="I418" s="509">
        <v>0</v>
      </c>
      <c r="J418" s="509">
        <v>0</v>
      </c>
      <c r="K418" s="509">
        <v>0</v>
      </c>
      <c r="L418" s="509">
        <v>0</v>
      </c>
      <c r="M418" s="510">
        <v>0</v>
      </c>
      <c r="N418" s="509">
        <v>0</v>
      </c>
      <c r="O418" s="510">
        <v>0</v>
      </c>
      <c r="P418" s="510">
        <v>0</v>
      </c>
      <c r="Q418" s="509">
        <v>0</v>
      </c>
      <c r="R418" s="510">
        <v>3</v>
      </c>
      <c r="S418" s="509">
        <v>0</v>
      </c>
      <c r="T418" s="509">
        <v>0</v>
      </c>
      <c r="U418" s="509">
        <v>0</v>
      </c>
      <c r="V418" s="509">
        <v>0</v>
      </c>
      <c r="W418" s="510">
        <v>0</v>
      </c>
      <c r="X418" s="510">
        <f t="shared" si="96"/>
        <v>59</v>
      </c>
      <c r="Y418" s="510">
        <f t="shared" si="97"/>
        <v>0</v>
      </c>
      <c r="Z418" s="511">
        <f t="shared" si="80"/>
        <v>59</v>
      </c>
    </row>
    <row r="419" spans="1:26" ht="51" hidden="1" outlineLevel="1">
      <c r="A419" s="747"/>
      <c r="B419" s="747"/>
      <c r="C419" s="508" t="s">
        <v>550</v>
      </c>
      <c r="D419" s="509">
        <v>0</v>
      </c>
      <c r="E419" s="510">
        <v>0</v>
      </c>
      <c r="F419" s="510">
        <v>0</v>
      </c>
      <c r="G419" s="510">
        <v>0</v>
      </c>
      <c r="H419" s="510">
        <v>384</v>
      </c>
      <c r="I419" s="509">
        <v>1</v>
      </c>
      <c r="J419" s="509">
        <v>0</v>
      </c>
      <c r="K419" s="509">
        <v>0</v>
      </c>
      <c r="L419" s="509">
        <v>0</v>
      </c>
      <c r="M419" s="510">
        <v>92</v>
      </c>
      <c r="N419" s="509">
        <v>0</v>
      </c>
      <c r="O419" s="510">
        <v>0</v>
      </c>
      <c r="P419" s="510">
        <v>0</v>
      </c>
      <c r="Q419" s="510">
        <v>0</v>
      </c>
      <c r="R419" s="510">
        <v>0</v>
      </c>
      <c r="S419" s="509">
        <v>0</v>
      </c>
      <c r="T419" s="509">
        <v>0</v>
      </c>
      <c r="U419" s="509">
        <v>0</v>
      </c>
      <c r="V419" s="509">
        <v>0</v>
      </c>
      <c r="W419" s="510">
        <v>2</v>
      </c>
      <c r="X419" s="509">
        <f t="shared" si="96"/>
        <v>384</v>
      </c>
      <c r="Y419" s="509">
        <f t="shared" si="97"/>
        <v>95</v>
      </c>
      <c r="Z419" s="511">
        <f t="shared" si="80"/>
        <v>479</v>
      </c>
    </row>
    <row r="420" spans="1:26" ht="38.25" hidden="1" outlineLevel="1">
      <c r="A420" s="747"/>
      <c r="B420" s="747"/>
      <c r="C420" s="508" t="s">
        <v>551</v>
      </c>
      <c r="D420" s="509">
        <v>1</v>
      </c>
      <c r="E420" s="510">
        <v>10</v>
      </c>
      <c r="F420" s="510">
        <v>18</v>
      </c>
      <c r="G420" s="510">
        <v>4</v>
      </c>
      <c r="H420" s="510">
        <v>1465</v>
      </c>
      <c r="I420" s="509">
        <v>0</v>
      </c>
      <c r="J420" s="510">
        <v>0</v>
      </c>
      <c r="K420" s="509">
        <v>0</v>
      </c>
      <c r="L420" s="509">
        <v>0</v>
      </c>
      <c r="M420" s="510">
        <v>81</v>
      </c>
      <c r="N420" s="509">
        <v>0</v>
      </c>
      <c r="O420" s="510">
        <v>0</v>
      </c>
      <c r="P420" s="510">
        <v>0</v>
      </c>
      <c r="Q420" s="510">
        <v>0</v>
      </c>
      <c r="R420" s="510">
        <v>139</v>
      </c>
      <c r="S420" s="509">
        <v>0</v>
      </c>
      <c r="T420" s="510">
        <v>0</v>
      </c>
      <c r="U420" s="509">
        <v>0</v>
      </c>
      <c r="V420" s="509">
        <v>0</v>
      </c>
      <c r="W420" s="510">
        <v>40</v>
      </c>
      <c r="X420" s="509">
        <f t="shared" si="96"/>
        <v>1637</v>
      </c>
      <c r="Y420" s="510">
        <f t="shared" si="97"/>
        <v>121</v>
      </c>
      <c r="Z420" s="511">
        <f t="shared" si="80"/>
        <v>1758</v>
      </c>
    </row>
    <row r="421" spans="1:26" ht="51" hidden="1" outlineLevel="1">
      <c r="A421" s="747"/>
      <c r="B421" s="747"/>
      <c r="C421" s="508" t="s">
        <v>552</v>
      </c>
      <c r="D421" s="510">
        <v>1</v>
      </c>
      <c r="E421" s="510">
        <v>2</v>
      </c>
      <c r="F421" s="510">
        <v>24</v>
      </c>
      <c r="G421" s="509">
        <v>4</v>
      </c>
      <c r="H421" s="510">
        <v>965</v>
      </c>
      <c r="I421" s="509">
        <v>0</v>
      </c>
      <c r="J421" s="509">
        <v>0</v>
      </c>
      <c r="K421" s="509">
        <v>0</v>
      </c>
      <c r="L421" s="509">
        <v>0</v>
      </c>
      <c r="M421" s="510">
        <v>40</v>
      </c>
      <c r="N421" s="510">
        <v>0</v>
      </c>
      <c r="O421" s="510">
        <v>0</v>
      </c>
      <c r="P421" s="510">
        <v>0</v>
      </c>
      <c r="Q421" s="509">
        <v>0</v>
      </c>
      <c r="R421" s="510">
        <v>33</v>
      </c>
      <c r="S421" s="509">
        <v>0</v>
      </c>
      <c r="T421" s="509">
        <v>0</v>
      </c>
      <c r="U421" s="509">
        <v>0</v>
      </c>
      <c r="V421" s="509">
        <v>0</v>
      </c>
      <c r="W421" s="510">
        <v>0</v>
      </c>
      <c r="X421" s="509">
        <f t="shared" si="96"/>
        <v>1029</v>
      </c>
      <c r="Y421" s="510">
        <f t="shared" si="97"/>
        <v>40</v>
      </c>
      <c r="Z421" s="511">
        <f t="shared" si="80"/>
        <v>1069</v>
      </c>
    </row>
    <row r="422" spans="1:26" ht="25.5" hidden="1" outlineLevel="1">
      <c r="A422" s="747"/>
      <c r="B422" s="747"/>
      <c r="C422" s="508" t="s">
        <v>553</v>
      </c>
      <c r="D422" s="509">
        <v>1</v>
      </c>
      <c r="E422" s="509">
        <v>4</v>
      </c>
      <c r="F422" s="510">
        <v>3</v>
      </c>
      <c r="G422" s="509">
        <v>4</v>
      </c>
      <c r="H422" s="510">
        <v>758</v>
      </c>
      <c r="I422" s="509">
        <v>0</v>
      </c>
      <c r="J422" s="509">
        <v>0</v>
      </c>
      <c r="K422" s="509">
        <v>0</v>
      </c>
      <c r="L422" s="509">
        <v>0</v>
      </c>
      <c r="M422" s="510">
        <v>0</v>
      </c>
      <c r="N422" s="509">
        <v>0</v>
      </c>
      <c r="O422" s="509">
        <v>0</v>
      </c>
      <c r="P422" s="510">
        <v>0</v>
      </c>
      <c r="Q422" s="509">
        <v>0</v>
      </c>
      <c r="R422" s="510">
        <v>57</v>
      </c>
      <c r="S422" s="509">
        <v>0</v>
      </c>
      <c r="T422" s="509">
        <v>0</v>
      </c>
      <c r="U422" s="509">
        <v>0</v>
      </c>
      <c r="V422" s="509">
        <v>0</v>
      </c>
      <c r="W422" s="510">
        <v>0</v>
      </c>
      <c r="X422" s="509">
        <f t="shared" si="96"/>
        <v>827</v>
      </c>
      <c r="Y422" s="510">
        <f t="shared" si="97"/>
        <v>0</v>
      </c>
      <c r="Z422" s="511">
        <f t="shared" si="80"/>
        <v>827</v>
      </c>
    </row>
    <row r="423" spans="1:26" ht="51" hidden="1" outlineLevel="1">
      <c r="A423" s="747"/>
      <c r="B423" s="747" t="s">
        <v>554</v>
      </c>
      <c r="C423" s="508" t="s">
        <v>555</v>
      </c>
      <c r="D423" s="510">
        <v>1</v>
      </c>
      <c r="E423" s="510">
        <v>6</v>
      </c>
      <c r="F423" s="510">
        <v>9</v>
      </c>
      <c r="G423" s="510">
        <v>4</v>
      </c>
      <c r="H423" s="510">
        <v>926</v>
      </c>
      <c r="I423" s="509">
        <v>0</v>
      </c>
      <c r="J423" s="509">
        <v>0</v>
      </c>
      <c r="K423" s="510">
        <v>0</v>
      </c>
      <c r="L423" s="509">
        <v>0</v>
      </c>
      <c r="M423" s="510">
        <v>108</v>
      </c>
      <c r="N423" s="510">
        <v>0</v>
      </c>
      <c r="O423" s="510">
        <v>0</v>
      </c>
      <c r="P423" s="510">
        <v>0</v>
      </c>
      <c r="Q423" s="510">
        <v>0</v>
      </c>
      <c r="R423" s="510">
        <v>45</v>
      </c>
      <c r="S423" s="509">
        <v>0</v>
      </c>
      <c r="T423" s="509">
        <v>0</v>
      </c>
      <c r="U423" s="510">
        <v>0</v>
      </c>
      <c r="V423" s="509">
        <v>0</v>
      </c>
      <c r="W423" s="510">
        <v>0</v>
      </c>
      <c r="X423" s="510">
        <f t="shared" si="96"/>
        <v>991</v>
      </c>
      <c r="Y423" s="510">
        <f t="shared" si="97"/>
        <v>108</v>
      </c>
      <c r="Z423" s="511">
        <f t="shared" si="80"/>
        <v>1099</v>
      </c>
    </row>
    <row r="424" spans="1:26" ht="38.25" hidden="1" outlineLevel="1">
      <c r="A424" s="747"/>
      <c r="B424" s="747"/>
      <c r="C424" s="508" t="s">
        <v>556</v>
      </c>
      <c r="D424" s="509">
        <v>0</v>
      </c>
      <c r="E424" s="509">
        <v>0</v>
      </c>
      <c r="F424" s="509">
        <v>0</v>
      </c>
      <c r="G424" s="509">
        <v>0</v>
      </c>
      <c r="H424" s="509">
        <v>0</v>
      </c>
      <c r="I424" s="509">
        <v>0</v>
      </c>
      <c r="J424" s="509">
        <v>0</v>
      </c>
      <c r="K424" s="509">
        <v>0</v>
      </c>
      <c r="L424" s="509">
        <v>0</v>
      </c>
      <c r="M424" s="509">
        <v>5</v>
      </c>
      <c r="N424" s="509">
        <v>0</v>
      </c>
      <c r="O424" s="509">
        <v>0</v>
      </c>
      <c r="P424" s="509">
        <v>0</v>
      </c>
      <c r="Q424" s="509">
        <v>0</v>
      </c>
      <c r="R424" s="509">
        <v>0</v>
      </c>
      <c r="S424" s="509">
        <v>0</v>
      </c>
      <c r="T424" s="509">
        <v>0</v>
      </c>
      <c r="U424" s="509">
        <v>0</v>
      </c>
      <c r="V424" s="509">
        <v>0</v>
      </c>
      <c r="W424" s="509">
        <v>0</v>
      </c>
      <c r="X424" s="510">
        <f t="shared" si="96"/>
        <v>0</v>
      </c>
      <c r="Y424" s="510">
        <f t="shared" si="97"/>
        <v>5</v>
      </c>
      <c r="Z424" s="511">
        <f t="shared" si="80"/>
        <v>5</v>
      </c>
    </row>
    <row r="425" spans="1:26" ht="25.5" hidden="1" outlineLevel="1">
      <c r="A425" s="747"/>
      <c r="B425" s="747"/>
      <c r="C425" s="508" t="s">
        <v>557</v>
      </c>
      <c r="D425" s="509">
        <v>0</v>
      </c>
      <c r="E425" s="509">
        <v>0</v>
      </c>
      <c r="F425" s="509">
        <v>0</v>
      </c>
      <c r="G425" s="509">
        <v>0</v>
      </c>
      <c r="H425" s="510">
        <v>60</v>
      </c>
      <c r="I425" s="509">
        <v>0</v>
      </c>
      <c r="J425" s="509">
        <v>0</v>
      </c>
      <c r="K425" s="509">
        <v>0</v>
      </c>
      <c r="L425" s="509">
        <v>0</v>
      </c>
      <c r="M425" s="509">
        <v>5</v>
      </c>
      <c r="N425" s="509">
        <v>0</v>
      </c>
      <c r="O425" s="509">
        <v>0</v>
      </c>
      <c r="P425" s="509">
        <v>0</v>
      </c>
      <c r="Q425" s="509">
        <v>0</v>
      </c>
      <c r="R425" s="510">
        <v>0</v>
      </c>
      <c r="S425" s="509">
        <v>0</v>
      </c>
      <c r="T425" s="509">
        <v>0</v>
      </c>
      <c r="U425" s="509">
        <v>0</v>
      </c>
      <c r="V425" s="509">
        <v>0</v>
      </c>
      <c r="W425" s="509">
        <v>0</v>
      </c>
      <c r="X425" s="509">
        <f t="shared" si="96"/>
        <v>60</v>
      </c>
      <c r="Y425" s="509">
        <f t="shared" si="97"/>
        <v>5</v>
      </c>
      <c r="Z425" s="511">
        <f t="shared" si="80"/>
        <v>65</v>
      </c>
    </row>
    <row r="426" spans="1:26" ht="25.5" hidden="1" outlineLevel="1">
      <c r="A426" s="747"/>
      <c r="B426" s="747"/>
      <c r="C426" s="508" t="s">
        <v>558</v>
      </c>
      <c r="D426" s="509">
        <v>1</v>
      </c>
      <c r="E426" s="509">
        <v>0</v>
      </c>
      <c r="F426" s="509">
        <v>0</v>
      </c>
      <c r="G426" s="509">
        <v>0</v>
      </c>
      <c r="H426" s="510">
        <v>178</v>
      </c>
      <c r="I426" s="509">
        <v>0</v>
      </c>
      <c r="J426" s="509">
        <v>0</v>
      </c>
      <c r="K426" s="509">
        <v>0</v>
      </c>
      <c r="L426" s="509">
        <v>0</v>
      </c>
      <c r="M426" s="509">
        <v>7</v>
      </c>
      <c r="N426" s="509">
        <v>0</v>
      </c>
      <c r="O426" s="509">
        <v>0</v>
      </c>
      <c r="P426" s="509">
        <v>0</v>
      </c>
      <c r="Q426" s="509">
        <v>0</v>
      </c>
      <c r="R426" s="510">
        <v>5</v>
      </c>
      <c r="S426" s="509">
        <v>0</v>
      </c>
      <c r="T426" s="509">
        <v>0</v>
      </c>
      <c r="U426" s="509">
        <v>0</v>
      </c>
      <c r="V426" s="509">
        <v>0</v>
      </c>
      <c r="W426" s="509">
        <v>0</v>
      </c>
      <c r="X426" s="510">
        <f t="shared" si="96"/>
        <v>184</v>
      </c>
      <c r="Y426" s="510">
        <f t="shared" si="97"/>
        <v>7</v>
      </c>
      <c r="Z426" s="511">
        <f t="shared" si="80"/>
        <v>191</v>
      </c>
    </row>
    <row r="427" spans="1:26" ht="38.25" hidden="1" outlineLevel="1">
      <c r="A427" s="747"/>
      <c r="B427" s="747" t="s">
        <v>559</v>
      </c>
      <c r="C427" s="508" t="s">
        <v>560</v>
      </c>
      <c r="D427" s="509">
        <v>1</v>
      </c>
      <c r="E427" s="509">
        <v>6</v>
      </c>
      <c r="F427" s="510">
        <v>3</v>
      </c>
      <c r="G427" s="509">
        <v>0</v>
      </c>
      <c r="H427" s="510">
        <v>546</v>
      </c>
      <c r="I427" s="509">
        <v>1</v>
      </c>
      <c r="J427" s="509">
        <v>2</v>
      </c>
      <c r="K427" s="510">
        <v>18</v>
      </c>
      <c r="L427" s="510">
        <v>0</v>
      </c>
      <c r="M427" s="510">
        <v>238</v>
      </c>
      <c r="N427" s="509">
        <v>0</v>
      </c>
      <c r="O427" s="509">
        <v>0</v>
      </c>
      <c r="P427" s="510">
        <v>0</v>
      </c>
      <c r="Q427" s="509">
        <v>0</v>
      </c>
      <c r="R427" s="510">
        <v>86</v>
      </c>
      <c r="S427" s="509">
        <v>0</v>
      </c>
      <c r="T427" s="509">
        <v>0</v>
      </c>
      <c r="U427" s="510">
        <v>0</v>
      </c>
      <c r="V427" s="510">
        <v>0</v>
      </c>
      <c r="W427" s="510">
        <v>0</v>
      </c>
      <c r="X427" s="509">
        <f t="shared" si="96"/>
        <v>642</v>
      </c>
      <c r="Y427" s="509">
        <f t="shared" si="97"/>
        <v>259</v>
      </c>
      <c r="Z427" s="511">
        <f t="shared" si="80"/>
        <v>901</v>
      </c>
    </row>
    <row r="428" spans="1:26" ht="25.5" hidden="1" outlineLevel="1">
      <c r="A428" s="747"/>
      <c r="B428" s="747"/>
      <c r="C428" s="508" t="s">
        <v>561</v>
      </c>
      <c r="D428" s="510">
        <v>0</v>
      </c>
      <c r="E428" s="510">
        <v>2</v>
      </c>
      <c r="F428" s="509">
        <v>3</v>
      </c>
      <c r="G428" s="509">
        <v>4</v>
      </c>
      <c r="H428" s="510">
        <v>353</v>
      </c>
      <c r="I428" s="509">
        <v>0</v>
      </c>
      <c r="J428" s="509">
        <v>0</v>
      </c>
      <c r="K428" s="509">
        <v>0</v>
      </c>
      <c r="L428" s="510">
        <v>0</v>
      </c>
      <c r="M428" s="510">
        <v>68</v>
      </c>
      <c r="N428" s="510">
        <v>1</v>
      </c>
      <c r="O428" s="510">
        <v>0</v>
      </c>
      <c r="P428" s="509">
        <v>0</v>
      </c>
      <c r="Q428" s="509">
        <v>0</v>
      </c>
      <c r="R428" s="510">
        <v>20</v>
      </c>
      <c r="S428" s="509">
        <v>0</v>
      </c>
      <c r="T428" s="509">
        <v>0</v>
      </c>
      <c r="U428" s="509">
        <v>0</v>
      </c>
      <c r="V428" s="510">
        <v>0</v>
      </c>
      <c r="W428" s="510">
        <v>0</v>
      </c>
      <c r="X428" s="509">
        <f t="shared" si="96"/>
        <v>383</v>
      </c>
      <c r="Y428" s="510">
        <f t="shared" si="97"/>
        <v>68</v>
      </c>
      <c r="Z428" s="511">
        <f t="shared" si="80"/>
        <v>451</v>
      </c>
    </row>
    <row r="429" spans="1:26" ht="63.75" hidden="1" outlineLevel="1">
      <c r="A429" s="747"/>
      <c r="B429" s="747"/>
      <c r="C429" s="508" t="s">
        <v>562</v>
      </c>
      <c r="D429" s="509">
        <v>0</v>
      </c>
      <c r="E429" s="509">
        <v>0</v>
      </c>
      <c r="F429" s="510">
        <v>3</v>
      </c>
      <c r="G429" s="509">
        <v>0</v>
      </c>
      <c r="H429" s="510">
        <v>76</v>
      </c>
      <c r="I429" s="509">
        <v>0</v>
      </c>
      <c r="J429" s="510">
        <v>0</v>
      </c>
      <c r="K429" s="509">
        <v>0</v>
      </c>
      <c r="L429" s="509">
        <v>0</v>
      </c>
      <c r="M429" s="510">
        <v>367</v>
      </c>
      <c r="N429" s="509">
        <v>0</v>
      </c>
      <c r="O429" s="509">
        <v>0</v>
      </c>
      <c r="P429" s="510">
        <v>0</v>
      </c>
      <c r="Q429" s="509">
        <v>0</v>
      </c>
      <c r="R429" s="510">
        <v>5</v>
      </c>
      <c r="S429" s="509">
        <v>0</v>
      </c>
      <c r="T429" s="510">
        <v>0</v>
      </c>
      <c r="U429" s="509">
        <v>0</v>
      </c>
      <c r="V429" s="509">
        <v>0</v>
      </c>
      <c r="W429" s="510">
        <v>23</v>
      </c>
      <c r="X429" s="509">
        <f t="shared" si="96"/>
        <v>84</v>
      </c>
      <c r="Y429" s="510">
        <f t="shared" si="97"/>
        <v>390</v>
      </c>
      <c r="Z429" s="511">
        <f t="shared" si="80"/>
        <v>474</v>
      </c>
    </row>
    <row r="430" spans="1:26" ht="25.5" hidden="1" outlineLevel="1">
      <c r="A430" s="747"/>
      <c r="B430" s="747"/>
      <c r="C430" s="508" t="s">
        <v>563</v>
      </c>
      <c r="D430" s="509">
        <v>1</v>
      </c>
      <c r="E430" s="509">
        <v>0</v>
      </c>
      <c r="F430" s="510">
        <v>9</v>
      </c>
      <c r="G430" s="509">
        <v>8</v>
      </c>
      <c r="H430" s="510">
        <v>690</v>
      </c>
      <c r="I430" s="509">
        <v>0</v>
      </c>
      <c r="J430" s="509">
        <v>0</v>
      </c>
      <c r="K430" s="510">
        <v>0</v>
      </c>
      <c r="L430" s="509">
        <v>0</v>
      </c>
      <c r="M430" s="510">
        <v>0</v>
      </c>
      <c r="N430" s="509">
        <v>0</v>
      </c>
      <c r="O430" s="509">
        <v>0</v>
      </c>
      <c r="P430" s="510">
        <v>0</v>
      </c>
      <c r="Q430" s="509">
        <v>0</v>
      </c>
      <c r="R430" s="510">
        <v>4</v>
      </c>
      <c r="S430" s="509">
        <v>0</v>
      </c>
      <c r="T430" s="509">
        <v>0</v>
      </c>
      <c r="U430" s="510">
        <v>0</v>
      </c>
      <c r="V430" s="509">
        <v>0</v>
      </c>
      <c r="W430" s="510">
        <v>0</v>
      </c>
      <c r="X430" s="509">
        <f t="shared" si="96"/>
        <v>712</v>
      </c>
      <c r="Y430" s="510">
        <f t="shared" si="97"/>
        <v>0</v>
      </c>
      <c r="Z430" s="511">
        <f t="shared" si="80"/>
        <v>712</v>
      </c>
    </row>
    <row r="431" spans="1:26" ht="25.5" hidden="1" outlineLevel="1">
      <c r="A431" s="747"/>
      <c r="B431" s="747"/>
      <c r="C431" s="508" t="s">
        <v>564</v>
      </c>
      <c r="D431" s="509">
        <v>1</v>
      </c>
      <c r="E431" s="509">
        <v>0</v>
      </c>
      <c r="F431" s="510">
        <v>3</v>
      </c>
      <c r="G431" s="509">
        <v>0</v>
      </c>
      <c r="H431" s="510">
        <v>0</v>
      </c>
      <c r="I431" s="509">
        <v>0</v>
      </c>
      <c r="J431" s="509">
        <v>2</v>
      </c>
      <c r="K431" s="509">
        <v>0</v>
      </c>
      <c r="L431" s="509">
        <v>0</v>
      </c>
      <c r="M431" s="510">
        <v>0</v>
      </c>
      <c r="N431" s="509">
        <v>0</v>
      </c>
      <c r="O431" s="509">
        <v>0</v>
      </c>
      <c r="P431" s="510">
        <v>0</v>
      </c>
      <c r="Q431" s="509">
        <v>0</v>
      </c>
      <c r="R431" s="510">
        <v>0</v>
      </c>
      <c r="S431" s="509">
        <v>0</v>
      </c>
      <c r="T431" s="509">
        <v>0</v>
      </c>
      <c r="U431" s="509">
        <v>0</v>
      </c>
      <c r="V431" s="509">
        <v>0</v>
      </c>
      <c r="W431" s="510">
        <v>0</v>
      </c>
      <c r="X431" s="510">
        <f t="shared" si="96"/>
        <v>4</v>
      </c>
      <c r="Y431" s="510">
        <f t="shared" si="97"/>
        <v>2</v>
      </c>
      <c r="Z431" s="511">
        <f t="shared" ref="Z431:Z495" si="98">+Y431+X431</f>
        <v>6</v>
      </c>
    </row>
    <row r="432" spans="1:26" ht="38.25" hidden="1" outlineLevel="1">
      <c r="A432" s="747"/>
      <c r="B432" s="747"/>
      <c r="C432" s="508" t="s">
        <v>565</v>
      </c>
      <c r="D432" s="509">
        <v>0</v>
      </c>
      <c r="E432" s="509">
        <v>2</v>
      </c>
      <c r="F432" s="509">
        <v>3</v>
      </c>
      <c r="G432" s="509">
        <v>0</v>
      </c>
      <c r="H432" s="510">
        <v>174</v>
      </c>
      <c r="I432" s="509">
        <v>0</v>
      </c>
      <c r="J432" s="509">
        <v>0</v>
      </c>
      <c r="K432" s="509">
        <v>3</v>
      </c>
      <c r="L432" s="509">
        <v>0</v>
      </c>
      <c r="M432" s="509">
        <v>5</v>
      </c>
      <c r="N432" s="509">
        <v>0</v>
      </c>
      <c r="O432" s="509">
        <v>0</v>
      </c>
      <c r="P432" s="509">
        <v>0</v>
      </c>
      <c r="Q432" s="509">
        <v>0</v>
      </c>
      <c r="R432" s="510">
        <v>7</v>
      </c>
      <c r="S432" s="509">
        <v>0</v>
      </c>
      <c r="T432" s="509">
        <v>0</v>
      </c>
      <c r="U432" s="509">
        <v>0</v>
      </c>
      <c r="V432" s="509">
        <v>0</v>
      </c>
      <c r="W432" s="509">
        <v>0</v>
      </c>
      <c r="X432" s="510">
        <f t="shared" si="96"/>
        <v>186</v>
      </c>
      <c r="Y432" s="510">
        <f t="shared" si="97"/>
        <v>8</v>
      </c>
      <c r="Z432" s="511">
        <f t="shared" si="98"/>
        <v>194</v>
      </c>
    </row>
    <row r="433" spans="1:26" ht="38.25" hidden="1" outlineLevel="1">
      <c r="A433" s="747"/>
      <c r="B433" s="747"/>
      <c r="C433" s="508" t="s">
        <v>566</v>
      </c>
      <c r="D433" s="510">
        <v>0</v>
      </c>
      <c r="E433" s="509">
        <v>0</v>
      </c>
      <c r="F433" s="509">
        <v>0</v>
      </c>
      <c r="G433" s="509">
        <v>8</v>
      </c>
      <c r="H433" s="510">
        <v>93</v>
      </c>
      <c r="I433" s="509">
        <v>0</v>
      </c>
      <c r="J433" s="509">
        <v>0</v>
      </c>
      <c r="K433" s="509">
        <v>0</v>
      </c>
      <c r="L433" s="509">
        <v>0</v>
      </c>
      <c r="M433" s="510">
        <v>240</v>
      </c>
      <c r="N433" s="510">
        <v>0</v>
      </c>
      <c r="O433" s="509">
        <v>0</v>
      </c>
      <c r="P433" s="509">
        <v>0</v>
      </c>
      <c r="Q433" s="509">
        <v>0</v>
      </c>
      <c r="R433" s="510">
        <v>7</v>
      </c>
      <c r="S433" s="509">
        <v>0</v>
      </c>
      <c r="T433" s="509">
        <v>0</v>
      </c>
      <c r="U433" s="509">
        <v>0</v>
      </c>
      <c r="V433" s="509">
        <v>0</v>
      </c>
      <c r="W433" s="510">
        <v>0</v>
      </c>
      <c r="X433" s="509">
        <f t="shared" si="96"/>
        <v>108</v>
      </c>
      <c r="Y433" s="509">
        <f t="shared" si="97"/>
        <v>240</v>
      </c>
      <c r="Z433" s="511">
        <f t="shared" si="98"/>
        <v>348</v>
      </c>
    </row>
    <row r="434" spans="1:26" ht="63.75" hidden="1" outlineLevel="1">
      <c r="A434" s="747"/>
      <c r="B434" s="747"/>
      <c r="C434" s="508" t="s">
        <v>567</v>
      </c>
      <c r="D434" s="509">
        <v>0</v>
      </c>
      <c r="E434" s="510">
        <v>0</v>
      </c>
      <c r="F434" s="509">
        <v>3</v>
      </c>
      <c r="G434" s="510">
        <v>0</v>
      </c>
      <c r="H434" s="510">
        <v>87</v>
      </c>
      <c r="I434" s="509">
        <v>0</v>
      </c>
      <c r="J434" s="509">
        <v>0</v>
      </c>
      <c r="K434" s="509">
        <v>0</v>
      </c>
      <c r="L434" s="509">
        <v>0</v>
      </c>
      <c r="M434" s="509">
        <v>0</v>
      </c>
      <c r="N434" s="509">
        <v>0</v>
      </c>
      <c r="O434" s="510">
        <v>0</v>
      </c>
      <c r="P434" s="509">
        <v>0</v>
      </c>
      <c r="Q434" s="510">
        <v>0</v>
      </c>
      <c r="R434" s="510">
        <v>0</v>
      </c>
      <c r="S434" s="509">
        <v>0</v>
      </c>
      <c r="T434" s="509">
        <v>0</v>
      </c>
      <c r="U434" s="509">
        <v>0</v>
      </c>
      <c r="V434" s="509">
        <v>0</v>
      </c>
      <c r="W434" s="509">
        <v>0</v>
      </c>
      <c r="X434" s="510">
        <f t="shared" si="96"/>
        <v>90</v>
      </c>
      <c r="Y434" s="510">
        <f t="shared" si="97"/>
        <v>0</v>
      </c>
      <c r="Z434" s="511">
        <f t="shared" si="98"/>
        <v>90</v>
      </c>
    </row>
    <row r="435" spans="1:26" ht="63.75" hidden="1" outlineLevel="1">
      <c r="A435" s="747"/>
      <c r="B435" s="747"/>
      <c r="C435" s="508" t="s">
        <v>568</v>
      </c>
      <c r="D435" s="510">
        <v>0</v>
      </c>
      <c r="E435" s="510">
        <v>14</v>
      </c>
      <c r="F435" s="510">
        <v>33</v>
      </c>
      <c r="G435" s="510">
        <v>16</v>
      </c>
      <c r="H435" s="510">
        <v>2121</v>
      </c>
      <c r="I435" s="510">
        <v>0</v>
      </c>
      <c r="J435" s="509">
        <v>4</v>
      </c>
      <c r="K435" s="510">
        <v>6</v>
      </c>
      <c r="L435" s="510">
        <v>0</v>
      </c>
      <c r="M435" s="510">
        <v>25</v>
      </c>
      <c r="N435" s="510">
        <v>0</v>
      </c>
      <c r="O435" s="510">
        <v>0</v>
      </c>
      <c r="P435" s="510">
        <v>0</v>
      </c>
      <c r="Q435" s="510">
        <v>0</v>
      </c>
      <c r="R435" s="510">
        <v>45</v>
      </c>
      <c r="S435" s="510">
        <v>0</v>
      </c>
      <c r="T435" s="509">
        <v>0</v>
      </c>
      <c r="U435" s="510">
        <v>0</v>
      </c>
      <c r="V435" s="510">
        <v>0</v>
      </c>
      <c r="W435" s="510">
        <v>0</v>
      </c>
      <c r="X435" s="509">
        <f t="shared" si="96"/>
        <v>2229</v>
      </c>
      <c r="Y435" s="509">
        <f t="shared" si="97"/>
        <v>35</v>
      </c>
      <c r="Z435" s="511">
        <f t="shared" si="98"/>
        <v>2264</v>
      </c>
    </row>
    <row r="436" spans="1:26" ht="25.5" hidden="1" outlineLevel="1">
      <c r="A436" s="747"/>
      <c r="B436" s="747" t="s">
        <v>569</v>
      </c>
      <c r="C436" s="508" t="s">
        <v>570</v>
      </c>
      <c r="D436" s="509">
        <v>2</v>
      </c>
      <c r="E436" s="510">
        <v>10</v>
      </c>
      <c r="F436" s="510">
        <v>6</v>
      </c>
      <c r="G436" s="510">
        <v>4</v>
      </c>
      <c r="H436" s="510">
        <v>602</v>
      </c>
      <c r="I436" s="509">
        <v>2</v>
      </c>
      <c r="J436" s="510">
        <v>8</v>
      </c>
      <c r="K436" s="510">
        <v>3</v>
      </c>
      <c r="L436" s="509">
        <v>4</v>
      </c>
      <c r="M436" s="510">
        <v>447</v>
      </c>
      <c r="N436" s="509">
        <v>0</v>
      </c>
      <c r="O436" s="510">
        <v>0</v>
      </c>
      <c r="P436" s="510">
        <v>0</v>
      </c>
      <c r="Q436" s="510">
        <v>0</v>
      </c>
      <c r="R436" s="510">
        <v>4</v>
      </c>
      <c r="S436" s="509">
        <v>0</v>
      </c>
      <c r="T436" s="510">
        <v>0</v>
      </c>
      <c r="U436" s="510">
        <v>0</v>
      </c>
      <c r="V436" s="509">
        <v>0</v>
      </c>
      <c r="W436" s="510">
        <v>4</v>
      </c>
      <c r="X436" s="509">
        <f t="shared" si="96"/>
        <v>628</v>
      </c>
      <c r="Y436" s="510">
        <f t="shared" si="97"/>
        <v>468</v>
      </c>
      <c r="Z436" s="511">
        <f t="shared" si="98"/>
        <v>1096</v>
      </c>
    </row>
    <row r="437" spans="1:26" ht="25.5" hidden="1" outlineLevel="1">
      <c r="A437" s="747"/>
      <c r="B437" s="747"/>
      <c r="C437" s="508" t="s">
        <v>571</v>
      </c>
      <c r="D437" s="509">
        <v>0</v>
      </c>
      <c r="E437" s="509">
        <v>2</v>
      </c>
      <c r="F437" s="509">
        <v>9</v>
      </c>
      <c r="G437" s="510">
        <v>0</v>
      </c>
      <c r="H437" s="510">
        <v>174</v>
      </c>
      <c r="I437" s="509">
        <v>1</v>
      </c>
      <c r="J437" s="509">
        <v>4</v>
      </c>
      <c r="K437" s="509">
        <v>3</v>
      </c>
      <c r="L437" s="509">
        <v>0</v>
      </c>
      <c r="M437" s="510">
        <v>24</v>
      </c>
      <c r="N437" s="509">
        <v>0</v>
      </c>
      <c r="O437" s="509">
        <v>0</v>
      </c>
      <c r="P437" s="509">
        <v>0</v>
      </c>
      <c r="Q437" s="510">
        <v>0</v>
      </c>
      <c r="R437" s="510">
        <v>9</v>
      </c>
      <c r="S437" s="509">
        <v>0</v>
      </c>
      <c r="T437" s="509">
        <v>0</v>
      </c>
      <c r="U437" s="509">
        <v>0</v>
      </c>
      <c r="V437" s="509">
        <v>0</v>
      </c>
      <c r="W437" s="510">
        <v>0</v>
      </c>
      <c r="X437" s="509">
        <f t="shared" si="96"/>
        <v>194</v>
      </c>
      <c r="Y437" s="510">
        <f t="shared" si="97"/>
        <v>32</v>
      </c>
      <c r="Z437" s="511">
        <f t="shared" si="98"/>
        <v>226</v>
      </c>
    </row>
    <row r="438" spans="1:26" ht="25.5" hidden="1" outlineLevel="1">
      <c r="A438" s="747"/>
      <c r="B438" s="747"/>
      <c r="C438" s="508" t="s">
        <v>572</v>
      </c>
      <c r="D438" s="509">
        <v>1</v>
      </c>
      <c r="E438" s="510">
        <v>16</v>
      </c>
      <c r="F438" s="510">
        <v>18</v>
      </c>
      <c r="G438" s="510">
        <v>4</v>
      </c>
      <c r="H438" s="510">
        <v>1150</v>
      </c>
      <c r="I438" s="510">
        <v>2</v>
      </c>
      <c r="J438" s="510">
        <v>10</v>
      </c>
      <c r="K438" s="510">
        <v>9</v>
      </c>
      <c r="L438" s="509">
        <v>4</v>
      </c>
      <c r="M438" s="510">
        <v>230</v>
      </c>
      <c r="N438" s="509">
        <v>0</v>
      </c>
      <c r="O438" s="510">
        <v>0</v>
      </c>
      <c r="P438" s="510">
        <v>0</v>
      </c>
      <c r="Q438" s="510">
        <v>0</v>
      </c>
      <c r="R438" s="510">
        <v>88</v>
      </c>
      <c r="S438" s="510">
        <v>0</v>
      </c>
      <c r="T438" s="510">
        <v>0</v>
      </c>
      <c r="U438" s="510">
        <v>0</v>
      </c>
      <c r="V438" s="509">
        <v>0</v>
      </c>
      <c r="W438" s="510">
        <v>9</v>
      </c>
      <c r="X438" s="509">
        <f t="shared" si="96"/>
        <v>1277</v>
      </c>
      <c r="Y438" s="510">
        <f t="shared" si="97"/>
        <v>264</v>
      </c>
      <c r="Z438" s="511">
        <f t="shared" si="98"/>
        <v>1541</v>
      </c>
    </row>
    <row r="439" spans="1:26" ht="51" hidden="1" outlineLevel="1">
      <c r="A439" s="747"/>
      <c r="B439" s="747"/>
      <c r="C439" s="508" t="s">
        <v>573</v>
      </c>
      <c r="D439" s="509">
        <v>0</v>
      </c>
      <c r="E439" s="509">
        <v>2</v>
      </c>
      <c r="F439" s="510">
        <v>3</v>
      </c>
      <c r="G439" s="510">
        <v>4</v>
      </c>
      <c r="H439" s="510">
        <v>752</v>
      </c>
      <c r="I439" s="509">
        <v>0</v>
      </c>
      <c r="J439" s="509">
        <v>2</v>
      </c>
      <c r="K439" s="509">
        <v>0</v>
      </c>
      <c r="L439" s="509">
        <v>0</v>
      </c>
      <c r="M439" s="510">
        <v>30</v>
      </c>
      <c r="N439" s="509">
        <v>0</v>
      </c>
      <c r="O439" s="509">
        <v>0</v>
      </c>
      <c r="P439" s="510">
        <v>0</v>
      </c>
      <c r="Q439" s="510">
        <v>0</v>
      </c>
      <c r="R439" s="510">
        <v>8</v>
      </c>
      <c r="S439" s="509">
        <v>0</v>
      </c>
      <c r="T439" s="509">
        <v>0</v>
      </c>
      <c r="U439" s="509">
        <v>0</v>
      </c>
      <c r="V439" s="509">
        <v>0</v>
      </c>
      <c r="W439" s="510">
        <v>0</v>
      </c>
      <c r="X439" s="510">
        <f t="shared" si="96"/>
        <v>769</v>
      </c>
      <c r="Y439" s="510">
        <f t="shared" si="97"/>
        <v>32</v>
      </c>
      <c r="Z439" s="511">
        <f t="shared" si="98"/>
        <v>801</v>
      </c>
    </row>
    <row r="440" spans="1:26" ht="38.25" hidden="1" outlineLevel="1">
      <c r="A440" s="747"/>
      <c r="B440" s="747"/>
      <c r="C440" s="508" t="s">
        <v>574</v>
      </c>
      <c r="D440" s="510">
        <v>0</v>
      </c>
      <c r="E440" s="510">
        <v>0</v>
      </c>
      <c r="F440" s="509">
        <v>6</v>
      </c>
      <c r="G440" s="509">
        <v>0</v>
      </c>
      <c r="H440" s="510">
        <v>48</v>
      </c>
      <c r="I440" s="509">
        <v>0</v>
      </c>
      <c r="J440" s="509">
        <v>0</v>
      </c>
      <c r="K440" s="509">
        <v>3</v>
      </c>
      <c r="L440" s="509">
        <v>0</v>
      </c>
      <c r="M440" s="509">
        <v>0</v>
      </c>
      <c r="N440" s="510">
        <v>0</v>
      </c>
      <c r="O440" s="510">
        <v>0</v>
      </c>
      <c r="P440" s="509">
        <v>0</v>
      </c>
      <c r="Q440" s="509">
        <v>0</v>
      </c>
      <c r="R440" s="510">
        <v>0</v>
      </c>
      <c r="S440" s="509">
        <v>0</v>
      </c>
      <c r="T440" s="509">
        <v>0</v>
      </c>
      <c r="U440" s="509">
        <v>0</v>
      </c>
      <c r="V440" s="509">
        <v>0</v>
      </c>
      <c r="W440" s="509">
        <v>0</v>
      </c>
      <c r="X440" s="510">
        <f t="shared" si="96"/>
        <v>54</v>
      </c>
      <c r="Y440" s="510">
        <f t="shared" si="97"/>
        <v>3</v>
      </c>
      <c r="Z440" s="511">
        <f t="shared" si="98"/>
        <v>57</v>
      </c>
    </row>
    <row r="441" spans="1:26" ht="38.25" hidden="1" outlineLevel="1">
      <c r="A441" s="747"/>
      <c r="B441" s="747"/>
      <c r="C441" s="508" t="s">
        <v>575</v>
      </c>
      <c r="D441" s="510">
        <v>8</v>
      </c>
      <c r="E441" s="510">
        <v>12</v>
      </c>
      <c r="F441" s="510">
        <v>39</v>
      </c>
      <c r="G441" s="510">
        <v>20</v>
      </c>
      <c r="H441" s="510">
        <v>1433</v>
      </c>
      <c r="I441" s="509">
        <v>0</v>
      </c>
      <c r="J441" s="509">
        <v>0</v>
      </c>
      <c r="K441" s="509">
        <v>9</v>
      </c>
      <c r="L441" s="509">
        <v>0</v>
      </c>
      <c r="M441" s="509">
        <v>62</v>
      </c>
      <c r="N441" s="510">
        <v>0</v>
      </c>
      <c r="O441" s="510">
        <v>0</v>
      </c>
      <c r="P441" s="510">
        <v>0</v>
      </c>
      <c r="Q441" s="510">
        <v>0</v>
      </c>
      <c r="R441" s="510">
        <v>57</v>
      </c>
      <c r="S441" s="509">
        <v>0</v>
      </c>
      <c r="T441" s="509">
        <v>0</v>
      </c>
      <c r="U441" s="509">
        <v>0</v>
      </c>
      <c r="V441" s="509">
        <v>0</v>
      </c>
      <c r="W441" s="509">
        <v>0</v>
      </c>
      <c r="X441" s="509">
        <f t="shared" si="96"/>
        <v>1569</v>
      </c>
      <c r="Y441" s="509">
        <f t="shared" si="97"/>
        <v>71</v>
      </c>
      <c r="Z441" s="511">
        <f t="shared" si="98"/>
        <v>1640</v>
      </c>
    </row>
    <row r="442" spans="1:26" ht="51" hidden="1" outlineLevel="1">
      <c r="A442" s="747"/>
      <c r="B442" s="747"/>
      <c r="C442" s="508" t="s">
        <v>576</v>
      </c>
      <c r="D442" s="510">
        <v>2</v>
      </c>
      <c r="E442" s="510">
        <v>8</v>
      </c>
      <c r="F442" s="510">
        <v>12</v>
      </c>
      <c r="G442" s="510">
        <v>4</v>
      </c>
      <c r="H442" s="510">
        <v>883</v>
      </c>
      <c r="I442" s="510">
        <v>0</v>
      </c>
      <c r="J442" s="509">
        <v>2</v>
      </c>
      <c r="K442" s="509">
        <v>6</v>
      </c>
      <c r="L442" s="509">
        <v>0</v>
      </c>
      <c r="M442" s="510">
        <v>182</v>
      </c>
      <c r="N442" s="510">
        <v>0</v>
      </c>
      <c r="O442" s="510">
        <v>0</v>
      </c>
      <c r="P442" s="510">
        <v>0</v>
      </c>
      <c r="Q442" s="510">
        <v>0</v>
      </c>
      <c r="R442" s="510">
        <v>10</v>
      </c>
      <c r="S442" s="510">
        <v>0</v>
      </c>
      <c r="T442" s="509">
        <v>0</v>
      </c>
      <c r="U442" s="509">
        <v>0</v>
      </c>
      <c r="V442" s="509">
        <v>0</v>
      </c>
      <c r="W442" s="510">
        <v>1</v>
      </c>
      <c r="X442" s="510">
        <f t="shared" si="96"/>
        <v>919</v>
      </c>
      <c r="Y442" s="510">
        <f t="shared" si="97"/>
        <v>191</v>
      </c>
      <c r="Z442" s="511">
        <f t="shared" si="98"/>
        <v>1110</v>
      </c>
    </row>
    <row r="443" spans="1:26" ht="25.5" hidden="1" outlineLevel="1">
      <c r="A443" s="747"/>
      <c r="B443" s="747"/>
      <c r="C443" s="508" t="s">
        <v>577</v>
      </c>
      <c r="D443" s="509">
        <v>0</v>
      </c>
      <c r="E443" s="509">
        <v>0</v>
      </c>
      <c r="F443" s="509">
        <v>0</v>
      </c>
      <c r="G443" s="509">
        <v>0</v>
      </c>
      <c r="H443" s="510">
        <v>5</v>
      </c>
      <c r="I443" s="509">
        <v>0</v>
      </c>
      <c r="J443" s="509">
        <v>0</v>
      </c>
      <c r="K443" s="509">
        <v>0</v>
      </c>
      <c r="L443" s="509">
        <v>0</v>
      </c>
      <c r="M443" s="509">
        <v>0</v>
      </c>
      <c r="N443" s="509">
        <v>0</v>
      </c>
      <c r="O443" s="509">
        <v>0</v>
      </c>
      <c r="P443" s="509">
        <v>0</v>
      </c>
      <c r="Q443" s="509">
        <v>0</v>
      </c>
      <c r="R443" s="510">
        <v>0</v>
      </c>
      <c r="S443" s="509">
        <v>0</v>
      </c>
      <c r="T443" s="509">
        <v>0</v>
      </c>
      <c r="U443" s="509">
        <v>0</v>
      </c>
      <c r="V443" s="509">
        <v>0</v>
      </c>
      <c r="W443" s="509">
        <v>0</v>
      </c>
      <c r="X443" s="509">
        <f t="shared" si="96"/>
        <v>5</v>
      </c>
      <c r="Y443" s="509">
        <f t="shared" si="97"/>
        <v>0</v>
      </c>
      <c r="Z443" s="511">
        <f t="shared" si="98"/>
        <v>5</v>
      </c>
    </row>
    <row r="444" spans="1:26" ht="38.25" hidden="1" outlineLevel="1">
      <c r="A444" s="747"/>
      <c r="B444" s="747"/>
      <c r="C444" s="508" t="s">
        <v>578</v>
      </c>
      <c r="D444" s="509">
        <v>1</v>
      </c>
      <c r="E444" s="510">
        <v>0</v>
      </c>
      <c r="F444" s="510">
        <v>0</v>
      </c>
      <c r="G444" s="509">
        <v>8</v>
      </c>
      <c r="H444" s="510">
        <v>937</v>
      </c>
      <c r="I444" s="509">
        <v>0</v>
      </c>
      <c r="J444" s="509">
        <v>0</v>
      </c>
      <c r="K444" s="509">
        <v>6</v>
      </c>
      <c r="L444" s="509">
        <v>0</v>
      </c>
      <c r="M444" s="510">
        <v>87</v>
      </c>
      <c r="N444" s="509">
        <v>0</v>
      </c>
      <c r="O444" s="510">
        <v>0</v>
      </c>
      <c r="P444" s="510">
        <v>0</v>
      </c>
      <c r="Q444" s="509">
        <v>0</v>
      </c>
      <c r="R444" s="510">
        <v>59</v>
      </c>
      <c r="S444" s="509">
        <v>0</v>
      </c>
      <c r="T444" s="509">
        <v>0</v>
      </c>
      <c r="U444" s="509">
        <v>0</v>
      </c>
      <c r="V444" s="509">
        <v>0</v>
      </c>
      <c r="W444" s="510">
        <v>0</v>
      </c>
      <c r="X444" s="509">
        <f t="shared" si="96"/>
        <v>1005</v>
      </c>
      <c r="Y444" s="510">
        <f t="shared" si="97"/>
        <v>93</v>
      </c>
      <c r="Z444" s="511">
        <f t="shared" si="98"/>
        <v>1098</v>
      </c>
    </row>
    <row r="445" spans="1:26" ht="51" hidden="1" outlineLevel="1">
      <c r="A445" s="747"/>
      <c r="B445" s="747" t="s">
        <v>579</v>
      </c>
      <c r="C445" s="508" t="s">
        <v>580</v>
      </c>
      <c r="D445" s="509">
        <v>0</v>
      </c>
      <c r="E445" s="509">
        <v>0</v>
      </c>
      <c r="F445" s="509">
        <v>0</v>
      </c>
      <c r="G445" s="509">
        <v>0</v>
      </c>
      <c r="H445" s="509">
        <v>31</v>
      </c>
      <c r="I445" s="509">
        <v>0</v>
      </c>
      <c r="J445" s="509">
        <v>0</v>
      </c>
      <c r="K445" s="510">
        <v>0</v>
      </c>
      <c r="L445" s="509">
        <v>0</v>
      </c>
      <c r="M445" s="509">
        <v>63</v>
      </c>
      <c r="N445" s="509">
        <v>0</v>
      </c>
      <c r="O445" s="509">
        <v>0</v>
      </c>
      <c r="P445" s="509">
        <v>0</v>
      </c>
      <c r="Q445" s="509">
        <v>0</v>
      </c>
      <c r="R445" s="509">
        <v>0</v>
      </c>
      <c r="S445" s="509">
        <v>0</v>
      </c>
      <c r="T445" s="509">
        <v>0</v>
      </c>
      <c r="U445" s="510">
        <v>0</v>
      </c>
      <c r="V445" s="509">
        <v>0</v>
      </c>
      <c r="W445" s="509">
        <v>0</v>
      </c>
      <c r="X445" s="509">
        <f t="shared" si="96"/>
        <v>31</v>
      </c>
      <c r="Y445" s="510">
        <f t="shared" si="97"/>
        <v>63</v>
      </c>
      <c r="Z445" s="511">
        <f t="shared" si="98"/>
        <v>94</v>
      </c>
    </row>
    <row r="446" spans="1:26" ht="63.75" hidden="1" outlineLevel="1">
      <c r="A446" s="747"/>
      <c r="B446" s="747"/>
      <c r="C446" s="508" t="s">
        <v>581</v>
      </c>
      <c r="D446" s="509">
        <v>0</v>
      </c>
      <c r="E446" s="509">
        <v>0</v>
      </c>
      <c r="F446" s="509">
        <v>3</v>
      </c>
      <c r="G446" s="509">
        <v>3</v>
      </c>
      <c r="H446" s="510">
        <v>333</v>
      </c>
      <c r="I446" s="510">
        <v>0</v>
      </c>
      <c r="J446" s="509">
        <v>0</v>
      </c>
      <c r="K446" s="509">
        <v>0</v>
      </c>
      <c r="L446" s="509">
        <v>0</v>
      </c>
      <c r="M446" s="509">
        <v>31</v>
      </c>
      <c r="N446" s="509">
        <v>0</v>
      </c>
      <c r="O446" s="509">
        <v>0</v>
      </c>
      <c r="P446" s="509">
        <v>0</v>
      </c>
      <c r="Q446" s="509">
        <v>1</v>
      </c>
      <c r="R446" s="510">
        <v>0</v>
      </c>
      <c r="S446" s="510">
        <v>0</v>
      </c>
      <c r="T446" s="509">
        <v>0</v>
      </c>
      <c r="U446" s="509">
        <v>0</v>
      </c>
      <c r="V446" s="509">
        <v>0</v>
      </c>
      <c r="W446" s="509">
        <v>0</v>
      </c>
      <c r="X446" s="509">
        <f t="shared" si="96"/>
        <v>340</v>
      </c>
      <c r="Y446" s="510">
        <f t="shared" si="97"/>
        <v>31</v>
      </c>
      <c r="Z446" s="511">
        <f t="shared" si="98"/>
        <v>371</v>
      </c>
    </row>
    <row r="447" spans="1:26" ht="63.75" hidden="1" outlineLevel="1">
      <c r="A447" s="747"/>
      <c r="B447" s="747" t="s">
        <v>582</v>
      </c>
      <c r="C447" s="508" t="s">
        <v>583</v>
      </c>
      <c r="D447" s="509">
        <v>0</v>
      </c>
      <c r="E447" s="509">
        <v>4</v>
      </c>
      <c r="F447" s="510">
        <v>0</v>
      </c>
      <c r="G447" s="509">
        <v>0</v>
      </c>
      <c r="H447" s="510">
        <v>306</v>
      </c>
      <c r="I447" s="509">
        <v>0</v>
      </c>
      <c r="J447" s="509">
        <v>0</v>
      </c>
      <c r="K447" s="509">
        <v>3</v>
      </c>
      <c r="L447" s="509">
        <v>0</v>
      </c>
      <c r="M447" s="509">
        <v>0</v>
      </c>
      <c r="N447" s="509">
        <v>0</v>
      </c>
      <c r="O447" s="509">
        <v>0</v>
      </c>
      <c r="P447" s="510">
        <v>0</v>
      </c>
      <c r="Q447" s="509">
        <v>0</v>
      </c>
      <c r="R447" s="510">
        <v>57</v>
      </c>
      <c r="S447" s="509">
        <v>0</v>
      </c>
      <c r="T447" s="509">
        <v>0</v>
      </c>
      <c r="U447" s="509">
        <v>0</v>
      </c>
      <c r="V447" s="509">
        <v>0</v>
      </c>
      <c r="W447" s="509">
        <v>0</v>
      </c>
      <c r="X447" s="510">
        <f t="shared" si="96"/>
        <v>367</v>
      </c>
      <c r="Y447" s="510">
        <f t="shared" si="97"/>
        <v>3</v>
      </c>
      <c r="Z447" s="511">
        <f t="shared" si="98"/>
        <v>370</v>
      </c>
    </row>
    <row r="448" spans="1:26" ht="25.5" hidden="1" outlineLevel="1">
      <c r="A448" s="747"/>
      <c r="B448" s="747"/>
      <c r="C448" s="508" t="s">
        <v>584</v>
      </c>
      <c r="D448" s="509">
        <v>0</v>
      </c>
      <c r="E448" s="509">
        <v>4</v>
      </c>
      <c r="F448" s="509">
        <v>3</v>
      </c>
      <c r="G448" s="509">
        <v>0</v>
      </c>
      <c r="H448" s="510">
        <v>118</v>
      </c>
      <c r="I448" s="509">
        <v>0</v>
      </c>
      <c r="J448" s="509">
        <v>0</v>
      </c>
      <c r="K448" s="509">
        <v>0</v>
      </c>
      <c r="L448" s="509">
        <v>0</v>
      </c>
      <c r="M448" s="509">
        <v>0</v>
      </c>
      <c r="N448" s="509">
        <v>0</v>
      </c>
      <c r="O448" s="509">
        <v>0</v>
      </c>
      <c r="P448" s="509">
        <v>0</v>
      </c>
      <c r="Q448" s="509">
        <v>0</v>
      </c>
      <c r="R448" s="510">
        <v>0</v>
      </c>
      <c r="S448" s="509">
        <v>0</v>
      </c>
      <c r="T448" s="509">
        <v>0</v>
      </c>
      <c r="U448" s="509">
        <v>0</v>
      </c>
      <c r="V448" s="509">
        <v>0</v>
      </c>
      <c r="W448" s="509">
        <v>0</v>
      </c>
      <c r="X448" s="510">
        <f t="shared" si="96"/>
        <v>125</v>
      </c>
      <c r="Y448" s="510">
        <f t="shared" si="97"/>
        <v>0</v>
      </c>
      <c r="Z448" s="511">
        <f t="shared" si="98"/>
        <v>125</v>
      </c>
    </row>
    <row r="449" spans="1:26" ht="51" hidden="1" outlineLevel="1">
      <c r="A449" s="747"/>
      <c r="B449" s="747"/>
      <c r="C449" s="508" t="s">
        <v>585</v>
      </c>
      <c r="D449" s="509">
        <v>0</v>
      </c>
      <c r="E449" s="509">
        <v>2</v>
      </c>
      <c r="F449" s="509">
        <v>0</v>
      </c>
      <c r="G449" s="509">
        <v>0</v>
      </c>
      <c r="H449" s="510">
        <v>50</v>
      </c>
      <c r="I449" s="509">
        <v>0</v>
      </c>
      <c r="J449" s="509">
        <v>0</v>
      </c>
      <c r="K449" s="509">
        <v>0</v>
      </c>
      <c r="L449" s="509">
        <v>4</v>
      </c>
      <c r="M449" s="509">
        <v>0</v>
      </c>
      <c r="N449" s="509">
        <v>0</v>
      </c>
      <c r="O449" s="509">
        <v>0</v>
      </c>
      <c r="P449" s="509">
        <v>0</v>
      </c>
      <c r="Q449" s="509">
        <v>0</v>
      </c>
      <c r="R449" s="510">
        <v>1</v>
      </c>
      <c r="S449" s="509">
        <v>0</v>
      </c>
      <c r="T449" s="509">
        <v>0</v>
      </c>
      <c r="U449" s="509">
        <v>0</v>
      </c>
      <c r="V449" s="509">
        <v>0</v>
      </c>
      <c r="W449" s="509">
        <v>0</v>
      </c>
      <c r="X449" s="509">
        <f t="shared" si="96"/>
        <v>53</v>
      </c>
      <c r="Y449" s="509">
        <f t="shared" si="97"/>
        <v>4</v>
      </c>
      <c r="Z449" s="511">
        <f t="shared" si="98"/>
        <v>57</v>
      </c>
    </row>
    <row r="450" spans="1:26" ht="51" hidden="1" outlineLevel="1">
      <c r="A450" s="747"/>
      <c r="B450" s="747"/>
      <c r="C450" s="508" t="s">
        <v>586</v>
      </c>
      <c r="D450" s="509">
        <v>0</v>
      </c>
      <c r="E450" s="509">
        <v>0</v>
      </c>
      <c r="F450" s="509">
        <v>0</v>
      </c>
      <c r="G450" s="509">
        <v>0</v>
      </c>
      <c r="H450" s="510">
        <v>30</v>
      </c>
      <c r="I450" s="509">
        <v>0</v>
      </c>
      <c r="J450" s="509">
        <v>0</v>
      </c>
      <c r="K450" s="509">
        <v>0</v>
      </c>
      <c r="L450" s="509">
        <v>0</v>
      </c>
      <c r="M450" s="509">
        <v>0</v>
      </c>
      <c r="N450" s="509">
        <v>0</v>
      </c>
      <c r="O450" s="509">
        <v>0</v>
      </c>
      <c r="P450" s="509">
        <v>0</v>
      </c>
      <c r="Q450" s="509">
        <v>0</v>
      </c>
      <c r="R450" s="510">
        <v>0</v>
      </c>
      <c r="S450" s="509">
        <v>0</v>
      </c>
      <c r="T450" s="509">
        <v>0</v>
      </c>
      <c r="U450" s="509">
        <v>0</v>
      </c>
      <c r="V450" s="509">
        <v>0</v>
      </c>
      <c r="W450" s="509">
        <v>0</v>
      </c>
      <c r="X450" s="510">
        <f t="shared" si="96"/>
        <v>30</v>
      </c>
      <c r="Y450" s="510">
        <f t="shared" si="97"/>
        <v>0</v>
      </c>
      <c r="Z450" s="511">
        <f t="shared" si="98"/>
        <v>30</v>
      </c>
    </row>
    <row r="451" spans="1:26" ht="38.25" hidden="1" outlineLevel="1">
      <c r="A451" s="747"/>
      <c r="B451" s="747"/>
      <c r="C451" s="508" t="s">
        <v>587</v>
      </c>
      <c r="D451" s="509">
        <v>0</v>
      </c>
      <c r="E451" s="509">
        <v>0</v>
      </c>
      <c r="F451" s="509">
        <v>0</v>
      </c>
      <c r="G451" s="509">
        <v>0</v>
      </c>
      <c r="H451" s="510">
        <v>34</v>
      </c>
      <c r="I451" s="509">
        <v>0</v>
      </c>
      <c r="J451" s="509">
        <v>0</v>
      </c>
      <c r="K451" s="509">
        <v>0</v>
      </c>
      <c r="L451" s="509">
        <v>0</v>
      </c>
      <c r="M451" s="510">
        <v>0</v>
      </c>
      <c r="N451" s="509">
        <v>0</v>
      </c>
      <c r="O451" s="509">
        <v>0</v>
      </c>
      <c r="P451" s="509">
        <v>0</v>
      </c>
      <c r="Q451" s="509">
        <v>0</v>
      </c>
      <c r="R451" s="510">
        <v>0</v>
      </c>
      <c r="S451" s="509">
        <v>0</v>
      </c>
      <c r="T451" s="509">
        <v>0</v>
      </c>
      <c r="U451" s="509">
        <v>0</v>
      </c>
      <c r="V451" s="509">
        <v>0</v>
      </c>
      <c r="W451" s="510">
        <v>0</v>
      </c>
      <c r="X451" s="509">
        <f t="shared" si="96"/>
        <v>34</v>
      </c>
      <c r="Y451" s="509">
        <f t="shared" si="97"/>
        <v>0</v>
      </c>
      <c r="Z451" s="511">
        <f t="shared" si="98"/>
        <v>34</v>
      </c>
    </row>
    <row r="452" spans="1:26" ht="38.25" hidden="1" outlineLevel="1">
      <c r="A452" s="747"/>
      <c r="B452" s="747"/>
      <c r="C452" s="508" t="s">
        <v>588</v>
      </c>
      <c r="D452" s="509">
        <v>0</v>
      </c>
      <c r="E452" s="509">
        <v>0</v>
      </c>
      <c r="F452" s="509">
        <v>0</v>
      </c>
      <c r="G452" s="509">
        <v>0</v>
      </c>
      <c r="H452" s="509">
        <v>169</v>
      </c>
      <c r="I452" s="509">
        <v>0</v>
      </c>
      <c r="J452" s="509">
        <v>0</v>
      </c>
      <c r="K452" s="509">
        <v>0</v>
      </c>
      <c r="L452" s="509">
        <v>0</v>
      </c>
      <c r="M452" s="509">
        <v>0</v>
      </c>
      <c r="N452" s="509">
        <v>0</v>
      </c>
      <c r="O452" s="509">
        <v>0</v>
      </c>
      <c r="P452" s="509">
        <v>0</v>
      </c>
      <c r="Q452" s="509">
        <v>0</v>
      </c>
      <c r="R452" s="509">
        <v>0</v>
      </c>
      <c r="S452" s="509">
        <v>0</v>
      </c>
      <c r="T452" s="509">
        <v>0</v>
      </c>
      <c r="U452" s="509">
        <v>0</v>
      </c>
      <c r="V452" s="509">
        <v>0</v>
      </c>
      <c r="W452" s="509">
        <v>0</v>
      </c>
      <c r="X452" s="509">
        <f t="shared" si="96"/>
        <v>169</v>
      </c>
      <c r="Y452" s="510">
        <f t="shared" si="97"/>
        <v>0</v>
      </c>
      <c r="Z452" s="511">
        <f t="shared" si="98"/>
        <v>169</v>
      </c>
    </row>
    <row r="453" spans="1:26" ht="38.25" hidden="1" outlineLevel="1">
      <c r="A453" s="747"/>
      <c r="B453" s="747"/>
      <c r="C453" s="508" t="s">
        <v>589</v>
      </c>
      <c r="D453" s="510">
        <v>1</v>
      </c>
      <c r="E453" s="510">
        <v>6</v>
      </c>
      <c r="F453" s="510">
        <v>3</v>
      </c>
      <c r="G453" s="510">
        <v>0</v>
      </c>
      <c r="H453" s="510">
        <v>657</v>
      </c>
      <c r="I453" s="509">
        <v>0</v>
      </c>
      <c r="J453" s="509">
        <v>0</v>
      </c>
      <c r="K453" s="509">
        <v>0</v>
      </c>
      <c r="L453" s="509">
        <v>0</v>
      </c>
      <c r="M453" s="509">
        <v>40</v>
      </c>
      <c r="N453" s="510">
        <v>0</v>
      </c>
      <c r="O453" s="510">
        <v>0</v>
      </c>
      <c r="P453" s="510">
        <v>0</v>
      </c>
      <c r="Q453" s="510">
        <v>0</v>
      </c>
      <c r="R453" s="510">
        <v>24</v>
      </c>
      <c r="S453" s="509">
        <v>0</v>
      </c>
      <c r="T453" s="509">
        <v>0</v>
      </c>
      <c r="U453" s="509">
        <v>0</v>
      </c>
      <c r="V453" s="509">
        <v>0</v>
      </c>
      <c r="W453" s="509">
        <v>0</v>
      </c>
      <c r="X453" s="509">
        <f t="shared" si="96"/>
        <v>691</v>
      </c>
      <c r="Y453" s="510">
        <f t="shared" si="97"/>
        <v>40</v>
      </c>
      <c r="Z453" s="511">
        <f t="shared" si="98"/>
        <v>731</v>
      </c>
    </row>
    <row r="454" spans="1:26" ht="51" hidden="1" outlineLevel="1">
      <c r="A454" s="747"/>
      <c r="B454" s="747" t="s">
        <v>590</v>
      </c>
      <c r="C454" s="508" t="s">
        <v>591</v>
      </c>
      <c r="D454" s="509">
        <v>0</v>
      </c>
      <c r="E454" s="509">
        <v>2</v>
      </c>
      <c r="F454" s="509">
        <v>6</v>
      </c>
      <c r="G454" s="509">
        <v>0</v>
      </c>
      <c r="H454" s="510">
        <v>663</v>
      </c>
      <c r="I454" s="509">
        <v>0</v>
      </c>
      <c r="J454" s="509">
        <v>0</v>
      </c>
      <c r="K454" s="509">
        <v>0</v>
      </c>
      <c r="L454" s="509">
        <v>0</v>
      </c>
      <c r="M454" s="509">
        <v>0</v>
      </c>
      <c r="N454" s="509">
        <v>0</v>
      </c>
      <c r="O454" s="509">
        <v>0</v>
      </c>
      <c r="P454" s="509">
        <v>0</v>
      </c>
      <c r="Q454" s="509">
        <v>0</v>
      </c>
      <c r="R454" s="510">
        <v>35</v>
      </c>
      <c r="S454" s="509">
        <v>0</v>
      </c>
      <c r="T454" s="509">
        <v>0</v>
      </c>
      <c r="U454" s="509">
        <v>0</v>
      </c>
      <c r="V454" s="509">
        <v>0</v>
      </c>
      <c r="W454" s="509">
        <v>0</v>
      </c>
      <c r="X454" s="509">
        <f t="shared" si="96"/>
        <v>706</v>
      </c>
      <c r="Y454" s="510">
        <f t="shared" si="97"/>
        <v>0</v>
      </c>
      <c r="Z454" s="511">
        <f t="shared" si="98"/>
        <v>706</v>
      </c>
    </row>
    <row r="455" spans="1:26" ht="38.25" hidden="1" outlineLevel="1">
      <c r="A455" s="747"/>
      <c r="B455" s="747"/>
      <c r="C455" s="508" t="s">
        <v>592</v>
      </c>
      <c r="D455" s="509">
        <v>3</v>
      </c>
      <c r="E455" s="510">
        <v>6</v>
      </c>
      <c r="F455" s="510">
        <v>35</v>
      </c>
      <c r="G455" s="510">
        <v>4</v>
      </c>
      <c r="H455" s="510">
        <v>2943</v>
      </c>
      <c r="I455" s="509">
        <v>0</v>
      </c>
      <c r="J455" s="509">
        <v>0</v>
      </c>
      <c r="K455" s="509">
        <v>0</v>
      </c>
      <c r="L455" s="509">
        <v>0</v>
      </c>
      <c r="M455" s="510">
        <v>0</v>
      </c>
      <c r="N455" s="509">
        <v>0</v>
      </c>
      <c r="O455" s="510">
        <v>0</v>
      </c>
      <c r="P455" s="510">
        <v>1</v>
      </c>
      <c r="Q455" s="510">
        <v>0</v>
      </c>
      <c r="R455" s="510">
        <v>34</v>
      </c>
      <c r="S455" s="509">
        <v>0</v>
      </c>
      <c r="T455" s="509">
        <v>0</v>
      </c>
      <c r="U455" s="509">
        <v>0</v>
      </c>
      <c r="V455" s="509">
        <v>0</v>
      </c>
      <c r="W455" s="510">
        <v>0</v>
      </c>
      <c r="X455" s="510">
        <f t="shared" si="96"/>
        <v>3026</v>
      </c>
      <c r="Y455" s="510">
        <f t="shared" si="97"/>
        <v>0</v>
      </c>
      <c r="Z455" s="511">
        <f t="shared" si="98"/>
        <v>3026</v>
      </c>
    </row>
    <row r="456" spans="1:26" ht="51" hidden="1" outlineLevel="1">
      <c r="A456" s="747"/>
      <c r="B456" s="747"/>
      <c r="C456" s="508" t="s">
        <v>593</v>
      </c>
      <c r="D456" s="510">
        <v>9</v>
      </c>
      <c r="E456" s="510">
        <v>18</v>
      </c>
      <c r="F456" s="510">
        <v>66</v>
      </c>
      <c r="G456" s="510">
        <v>16</v>
      </c>
      <c r="H456" s="510">
        <v>6279</v>
      </c>
      <c r="I456" s="510">
        <v>0</v>
      </c>
      <c r="J456" s="510">
        <v>0</v>
      </c>
      <c r="K456" s="510">
        <v>0</v>
      </c>
      <c r="L456" s="509">
        <v>0</v>
      </c>
      <c r="M456" s="510">
        <v>201</v>
      </c>
      <c r="N456" s="510">
        <v>0</v>
      </c>
      <c r="O456" s="510">
        <v>0</v>
      </c>
      <c r="P456" s="510">
        <v>0</v>
      </c>
      <c r="Q456" s="510">
        <v>0</v>
      </c>
      <c r="R456" s="510">
        <v>451</v>
      </c>
      <c r="S456" s="510">
        <v>0</v>
      </c>
      <c r="T456" s="510">
        <v>0</v>
      </c>
      <c r="U456" s="510">
        <v>0</v>
      </c>
      <c r="V456" s="509">
        <v>0</v>
      </c>
      <c r="W456" s="510">
        <v>0</v>
      </c>
      <c r="X456" s="510">
        <f t="shared" si="96"/>
        <v>6839</v>
      </c>
      <c r="Y456" s="510">
        <f t="shared" si="97"/>
        <v>201</v>
      </c>
      <c r="Z456" s="511">
        <f t="shared" si="98"/>
        <v>7040</v>
      </c>
    </row>
    <row r="457" spans="1:26" ht="63.75" hidden="1" outlineLevel="1">
      <c r="A457" s="747"/>
      <c r="B457" s="747"/>
      <c r="C457" s="508" t="s">
        <v>594</v>
      </c>
      <c r="D457" s="510">
        <v>3</v>
      </c>
      <c r="E457" s="510">
        <v>2</v>
      </c>
      <c r="F457" s="510">
        <v>6</v>
      </c>
      <c r="G457" s="509">
        <v>2</v>
      </c>
      <c r="H457" s="510">
        <v>877</v>
      </c>
      <c r="I457" s="509">
        <v>0</v>
      </c>
      <c r="J457" s="509">
        <v>0</v>
      </c>
      <c r="K457" s="509">
        <v>0</v>
      </c>
      <c r="L457" s="509">
        <v>0</v>
      </c>
      <c r="M457" s="509">
        <v>0</v>
      </c>
      <c r="N457" s="510">
        <v>0</v>
      </c>
      <c r="O457" s="510">
        <v>0</v>
      </c>
      <c r="P457" s="510">
        <v>0</v>
      </c>
      <c r="Q457" s="509">
        <v>2</v>
      </c>
      <c r="R457" s="510">
        <v>26</v>
      </c>
      <c r="S457" s="509">
        <v>0</v>
      </c>
      <c r="T457" s="509">
        <v>0</v>
      </c>
      <c r="U457" s="509">
        <v>0</v>
      </c>
      <c r="V457" s="509">
        <v>0</v>
      </c>
      <c r="W457" s="509">
        <v>0</v>
      </c>
      <c r="X457" s="509">
        <f t="shared" si="96"/>
        <v>918</v>
      </c>
      <c r="Y457" s="509">
        <f t="shared" si="97"/>
        <v>0</v>
      </c>
      <c r="Z457" s="511">
        <f t="shared" si="98"/>
        <v>918</v>
      </c>
    </row>
    <row r="458" spans="1:26" ht="25.5" hidden="1" outlineLevel="1">
      <c r="A458" s="747"/>
      <c r="B458" s="747"/>
      <c r="C458" s="508" t="s">
        <v>595</v>
      </c>
      <c r="D458" s="509">
        <v>0</v>
      </c>
      <c r="E458" s="510">
        <v>2</v>
      </c>
      <c r="F458" s="510">
        <v>0</v>
      </c>
      <c r="G458" s="509">
        <v>0</v>
      </c>
      <c r="H458" s="510">
        <v>485</v>
      </c>
      <c r="I458" s="509">
        <v>0</v>
      </c>
      <c r="J458" s="509">
        <v>0</v>
      </c>
      <c r="K458" s="509">
        <v>0</v>
      </c>
      <c r="L458" s="509">
        <v>0</v>
      </c>
      <c r="M458" s="510">
        <v>19</v>
      </c>
      <c r="N458" s="509">
        <v>0</v>
      </c>
      <c r="O458" s="510">
        <v>0</v>
      </c>
      <c r="P458" s="510">
        <v>0</v>
      </c>
      <c r="Q458" s="509">
        <v>0</v>
      </c>
      <c r="R458" s="510">
        <v>51</v>
      </c>
      <c r="S458" s="509">
        <v>0</v>
      </c>
      <c r="T458" s="509">
        <v>0</v>
      </c>
      <c r="U458" s="509">
        <v>0</v>
      </c>
      <c r="V458" s="509">
        <v>0</v>
      </c>
      <c r="W458" s="510">
        <v>0</v>
      </c>
      <c r="X458" s="510">
        <f t="shared" si="96"/>
        <v>538</v>
      </c>
      <c r="Y458" s="510">
        <f t="shared" si="97"/>
        <v>19</v>
      </c>
      <c r="Z458" s="511">
        <f t="shared" si="98"/>
        <v>557</v>
      </c>
    </row>
    <row r="459" spans="1:26" ht="25.5" hidden="1" outlineLevel="1">
      <c r="A459" s="747"/>
      <c r="B459" s="747"/>
      <c r="C459" s="508" t="s">
        <v>596</v>
      </c>
      <c r="D459" s="509">
        <v>1</v>
      </c>
      <c r="E459" s="509">
        <v>0</v>
      </c>
      <c r="F459" s="510">
        <v>0</v>
      </c>
      <c r="G459" s="509">
        <v>0</v>
      </c>
      <c r="H459" s="510">
        <v>692</v>
      </c>
      <c r="I459" s="509">
        <v>0</v>
      </c>
      <c r="J459" s="509">
        <v>2</v>
      </c>
      <c r="K459" s="509">
        <v>0</v>
      </c>
      <c r="L459" s="509">
        <v>0</v>
      </c>
      <c r="M459" s="510">
        <v>109</v>
      </c>
      <c r="N459" s="509">
        <v>0</v>
      </c>
      <c r="O459" s="509">
        <v>0</v>
      </c>
      <c r="P459" s="510">
        <v>0</v>
      </c>
      <c r="Q459" s="509">
        <v>0</v>
      </c>
      <c r="R459" s="510">
        <v>16</v>
      </c>
      <c r="S459" s="509">
        <v>0</v>
      </c>
      <c r="T459" s="509">
        <v>0</v>
      </c>
      <c r="U459" s="509">
        <v>0</v>
      </c>
      <c r="V459" s="509">
        <v>0</v>
      </c>
      <c r="W459" s="510">
        <v>5</v>
      </c>
      <c r="X459" s="509">
        <f t="shared" si="96"/>
        <v>709</v>
      </c>
      <c r="Y459" s="509">
        <f t="shared" si="97"/>
        <v>116</v>
      </c>
      <c r="Z459" s="511">
        <f t="shared" si="98"/>
        <v>825</v>
      </c>
    </row>
    <row r="460" spans="1:26" ht="25.5" hidden="1" outlineLevel="1">
      <c r="A460" s="747"/>
      <c r="B460" s="747"/>
      <c r="C460" s="508" t="s">
        <v>597</v>
      </c>
      <c r="D460" s="510">
        <v>1</v>
      </c>
      <c r="E460" s="510">
        <v>6</v>
      </c>
      <c r="F460" s="510">
        <v>15</v>
      </c>
      <c r="G460" s="510">
        <v>8</v>
      </c>
      <c r="H460" s="510">
        <v>3159</v>
      </c>
      <c r="I460" s="509">
        <v>0</v>
      </c>
      <c r="J460" s="510">
        <v>0</v>
      </c>
      <c r="K460" s="510">
        <v>3</v>
      </c>
      <c r="L460" s="509">
        <v>0</v>
      </c>
      <c r="M460" s="510">
        <v>226</v>
      </c>
      <c r="N460" s="510">
        <v>0</v>
      </c>
      <c r="O460" s="510">
        <v>0</v>
      </c>
      <c r="P460" s="510">
        <v>0</v>
      </c>
      <c r="Q460" s="510">
        <v>0</v>
      </c>
      <c r="R460" s="510">
        <v>115</v>
      </c>
      <c r="S460" s="509">
        <v>0</v>
      </c>
      <c r="T460" s="510">
        <v>0</v>
      </c>
      <c r="U460" s="510">
        <v>0</v>
      </c>
      <c r="V460" s="509">
        <v>0</v>
      </c>
      <c r="W460" s="510">
        <v>0</v>
      </c>
      <c r="X460" s="509">
        <f t="shared" si="96"/>
        <v>3304</v>
      </c>
      <c r="Y460" s="510">
        <f t="shared" si="97"/>
        <v>229</v>
      </c>
      <c r="Z460" s="511">
        <f t="shared" si="98"/>
        <v>3533</v>
      </c>
    </row>
    <row r="461" spans="1:26" ht="114.75" hidden="1" outlineLevel="1">
      <c r="A461" s="747"/>
      <c r="B461" s="508" t="s">
        <v>598</v>
      </c>
      <c r="C461" s="508" t="s">
        <v>599</v>
      </c>
      <c r="D461" s="510">
        <v>2</v>
      </c>
      <c r="E461" s="510">
        <v>3</v>
      </c>
      <c r="F461" s="510">
        <v>6</v>
      </c>
      <c r="G461" s="510">
        <v>4</v>
      </c>
      <c r="H461" s="510">
        <v>1207</v>
      </c>
      <c r="I461" s="509">
        <v>1</v>
      </c>
      <c r="J461" s="510">
        <v>2</v>
      </c>
      <c r="K461" s="509">
        <v>0</v>
      </c>
      <c r="L461" s="509">
        <v>0</v>
      </c>
      <c r="M461" s="510">
        <v>111</v>
      </c>
      <c r="N461" s="510">
        <v>0</v>
      </c>
      <c r="O461" s="510">
        <v>1</v>
      </c>
      <c r="P461" s="510">
        <v>0</v>
      </c>
      <c r="Q461" s="510">
        <v>0</v>
      </c>
      <c r="R461" s="510">
        <v>37</v>
      </c>
      <c r="S461" s="509">
        <v>0</v>
      </c>
      <c r="T461" s="510">
        <v>0</v>
      </c>
      <c r="U461" s="509">
        <v>0</v>
      </c>
      <c r="V461" s="509">
        <v>0</v>
      </c>
      <c r="W461" s="510">
        <v>9</v>
      </c>
      <c r="X461" s="509">
        <f t="shared" si="96"/>
        <v>1260</v>
      </c>
      <c r="Y461" s="510">
        <f t="shared" si="97"/>
        <v>123</v>
      </c>
      <c r="Z461" s="511">
        <f t="shared" si="98"/>
        <v>1383</v>
      </c>
    </row>
    <row r="462" spans="1:26" ht="12.95" customHeight="1" collapsed="1">
      <c r="A462" s="743" t="s">
        <v>600</v>
      </c>
      <c r="B462" s="743"/>
      <c r="C462" s="743"/>
      <c r="D462" s="506">
        <f t="shared" ref="D462:W462" si="99">SUM(D463:D499)</f>
        <v>63</v>
      </c>
      <c r="E462" s="506">
        <f t="shared" si="99"/>
        <v>254</v>
      </c>
      <c r="F462" s="506">
        <f t="shared" si="99"/>
        <v>588</v>
      </c>
      <c r="G462" s="506">
        <f t="shared" si="99"/>
        <v>229</v>
      </c>
      <c r="H462" s="506">
        <f t="shared" si="99"/>
        <v>34945</v>
      </c>
      <c r="I462" s="506">
        <f t="shared" si="99"/>
        <v>30</v>
      </c>
      <c r="J462" s="506">
        <f t="shared" si="99"/>
        <v>123</v>
      </c>
      <c r="K462" s="506">
        <f t="shared" si="99"/>
        <v>265</v>
      </c>
      <c r="L462" s="506">
        <f t="shared" si="99"/>
        <v>88</v>
      </c>
      <c r="M462" s="506">
        <f t="shared" si="99"/>
        <v>8642</v>
      </c>
      <c r="N462" s="506">
        <f t="shared" si="99"/>
        <v>1</v>
      </c>
      <c r="O462" s="506">
        <f t="shared" si="99"/>
        <v>2</v>
      </c>
      <c r="P462" s="506">
        <f t="shared" si="99"/>
        <v>3</v>
      </c>
      <c r="Q462" s="506">
        <f t="shared" si="99"/>
        <v>3</v>
      </c>
      <c r="R462" s="506">
        <f t="shared" si="99"/>
        <v>1497</v>
      </c>
      <c r="S462" s="506">
        <f t="shared" si="99"/>
        <v>0</v>
      </c>
      <c r="T462" s="506">
        <f t="shared" si="99"/>
        <v>1</v>
      </c>
      <c r="U462" s="506">
        <f t="shared" si="99"/>
        <v>2</v>
      </c>
      <c r="V462" s="506">
        <f t="shared" si="99"/>
        <v>0</v>
      </c>
      <c r="W462" s="506">
        <f t="shared" si="99"/>
        <v>98</v>
      </c>
      <c r="X462" s="506">
        <f>SUM(X463:X499)</f>
        <v>37585</v>
      </c>
      <c r="Y462" s="506">
        <f>SUM(Y463:Y499)</f>
        <v>9249</v>
      </c>
      <c r="Z462" s="507">
        <f>SUM(Z463:Z499)</f>
        <v>46834</v>
      </c>
    </row>
    <row r="463" spans="1:26" ht="76.5" hidden="1" outlineLevel="1">
      <c r="A463" s="747" t="s">
        <v>600</v>
      </c>
      <c r="B463" s="747" t="s">
        <v>601</v>
      </c>
      <c r="C463" s="508" t="s">
        <v>602</v>
      </c>
      <c r="D463" s="510">
        <v>32</v>
      </c>
      <c r="E463" s="510">
        <v>142</v>
      </c>
      <c r="F463" s="510">
        <v>339</v>
      </c>
      <c r="G463" s="510">
        <v>123</v>
      </c>
      <c r="H463" s="510">
        <v>12845</v>
      </c>
      <c r="I463" s="510">
        <v>12</v>
      </c>
      <c r="J463" s="510">
        <v>82</v>
      </c>
      <c r="K463" s="510">
        <v>154</v>
      </c>
      <c r="L463" s="510">
        <v>64</v>
      </c>
      <c r="M463" s="510">
        <v>4720</v>
      </c>
      <c r="N463" s="510">
        <v>0</v>
      </c>
      <c r="O463" s="510">
        <v>0</v>
      </c>
      <c r="P463" s="510">
        <v>3</v>
      </c>
      <c r="Q463" s="510">
        <v>1</v>
      </c>
      <c r="R463" s="510">
        <v>285</v>
      </c>
      <c r="S463" s="510">
        <v>0</v>
      </c>
      <c r="T463" s="510">
        <v>0</v>
      </c>
      <c r="U463" s="510">
        <v>2</v>
      </c>
      <c r="V463" s="510">
        <v>0</v>
      </c>
      <c r="W463" s="510">
        <v>47</v>
      </c>
      <c r="X463" s="509">
        <f t="shared" ref="X463:X499" si="100">D463+E463+F463+G463+H463+N463+O463+P463+Q463+R463</f>
        <v>13770</v>
      </c>
      <c r="Y463" s="510">
        <f t="shared" ref="Y463:Y499" si="101">I463+J463+K463+L463+M463+S463+T463+U463+V463+W463</f>
        <v>5081</v>
      </c>
      <c r="Z463" s="511">
        <f t="shared" si="98"/>
        <v>18851</v>
      </c>
    </row>
    <row r="464" spans="1:26" ht="63.75" hidden="1" outlineLevel="1">
      <c r="A464" s="747"/>
      <c r="B464" s="747"/>
      <c r="C464" s="508" t="s">
        <v>603</v>
      </c>
      <c r="D464" s="510">
        <v>6</v>
      </c>
      <c r="E464" s="510">
        <v>18</v>
      </c>
      <c r="F464" s="510">
        <v>42</v>
      </c>
      <c r="G464" s="510">
        <v>2</v>
      </c>
      <c r="H464" s="510">
        <v>2309</v>
      </c>
      <c r="I464" s="510">
        <v>3</v>
      </c>
      <c r="J464" s="510">
        <v>9</v>
      </c>
      <c r="K464" s="510">
        <v>18</v>
      </c>
      <c r="L464" s="510">
        <v>0</v>
      </c>
      <c r="M464" s="510">
        <v>676</v>
      </c>
      <c r="N464" s="510">
        <v>1</v>
      </c>
      <c r="O464" s="510">
        <v>0</v>
      </c>
      <c r="P464" s="510">
        <v>0</v>
      </c>
      <c r="Q464" s="510">
        <v>2</v>
      </c>
      <c r="R464" s="510">
        <v>55</v>
      </c>
      <c r="S464" s="510">
        <v>0</v>
      </c>
      <c r="T464" s="510">
        <v>1</v>
      </c>
      <c r="U464" s="510">
        <v>0</v>
      </c>
      <c r="V464" s="510">
        <v>0</v>
      </c>
      <c r="W464" s="510">
        <v>0</v>
      </c>
      <c r="X464" s="510">
        <f t="shared" si="100"/>
        <v>2435</v>
      </c>
      <c r="Y464" s="510">
        <f t="shared" si="101"/>
        <v>707</v>
      </c>
      <c r="Z464" s="511">
        <f t="shared" si="98"/>
        <v>3142</v>
      </c>
    </row>
    <row r="465" spans="1:26" ht="51" hidden="1" outlineLevel="1">
      <c r="A465" s="747"/>
      <c r="B465" s="747" t="s">
        <v>604</v>
      </c>
      <c r="C465" s="508" t="s">
        <v>605</v>
      </c>
      <c r="D465" s="509">
        <v>1</v>
      </c>
      <c r="E465" s="510">
        <v>2</v>
      </c>
      <c r="F465" s="510">
        <v>6</v>
      </c>
      <c r="G465" s="510">
        <v>0</v>
      </c>
      <c r="H465" s="510">
        <v>86</v>
      </c>
      <c r="I465" s="509">
        <v>0</v>
      </c>
      <c r="J465" s="509">
        <v>2</v>
      </c>
      <c r="K465" s="509">
        <v>0</v>
      </c>
      <c r="L465" s="509">
        <v>0</v>
      </c>
      <c r="M465" s="510">
        <v>111</v>
      </c>
      <c r="N465" s="509">
        <v>0</v>
      </c>
      <c r="O465" s="510">
        <v>0</v>
      </c>
      <c r="P465" s="510">
        <v>0</v>
      </c>
      <c r="Q465" s="510">
        <v>0</v>
      </c>
      <c r="R465" s="510">
        <v>0</v>
      </c>
      <c r="S465" s="509">
        <v>0</v>
      </c>
      <c r="T465" s="509">
        <v>0</v>
      </c>
      <c r="U465" s="509">
        <v>0</v>
      </c>
      <c r="V465" s="509">
        <v>0</v>
      </c>
      <c r="W465" s="510">
        <v>0</v>
      </c>
      <c r="X465" s="510">
        <f t="shared" si="100"/>
        <v>95</v>
      </c>
      <c r="Y465" s="510">
        <f t="shared" si="101"/>
        <v>113</v>
      </c>
      <c r="Z465" s="511">
        <f t="shared" si="98"/>
        <v>208</v>
      </c>
    </row>
    <row r="466" spans="1:26" ht="51" hidden="1" outlineLevel="1">
      <c r="A466" s="747"/>
      <c r="B466" s="747"/>
      <c r="C466" s="508" t="s">
        <v>606</v>
      </c>
      <c r="D466" s="510">
        <v>0</v>
      </c>
      <c r="E466" s="510">
        <v>4</v>
      </c>
      <c r="F466" s="510">
        <v>6</v>
      </c>
      <c r="G466" s="510">
        <v>8</v>
      </c>
      <c r="H466" s="510">
        <v>1579</v>
      </c>
      <c r="I466" s="509">
        <v>0</v>
      </c>
      <c r="J466" s="510">
        <v>0</v>
      </c>
      <c r="K466" s="509">
        <v>3</v>
      </c>
      <c r="L466" s="509">
        <v>4</v>
      </c>
      <c r="M466" s="510">
        <v>317</v>
      </c>
      <c r="N466" s="510">
        <v>0</v>
      </c>
      <c r="O466" s="510">
        <v>0</v>
      </c>
      <c r="P466" s="510">
        <v>0</v>
      </c>
      <c r="Q466" s="510">
        <v>0</v>
      </c>
      <c r="R466" s="510">
        <v>90</v>
      </c>
      <c r="S466" s="509">
        <v>0</v>
      </c>
      <c r="T466" s="510">
        <v>0</v>
      </c>
      <c r="U466" s="509">
        <v>0</v>
      </c>
      <c r="V466" s="509">
        <v>0</v>
      </c>
      <c r="W466" s="510">
        <v>16</v>
      </c>
      <c r="X466" s="509">
        <f t="shared" si="100"/>
        <v>1687</v>
      </c>
      <c r="Y466" s="509">
        <f t="shared" si="101"/>
        <v>340</v>
      </c>
      <c r="Z466" s="511">
        <f t="shared" si="98"/>
        <v>2027</v>
      </c>
    </row>
    <row r="467" spans="1:26" ht="63.75" hidden="1" outlineLevel="1">
      <c r="A467" s="747"/>
      <c r="B467" s="747"/>
      <c r="C467" s="508" t="s">
        <v>607</v>
      </c>
      <c r="D467" s="509">
        <v>0</v>
      </c>
      <c r="E467" s="509">
        <v>2</v>
      </c>
      <c r="F467" s="510">
        <v>0</v>
      </c>
      <c r="G467" s="509">
        <v>0</v>
      </c>
      <c r="H467" s="510">
        <v>56</v>
      </c>
      <c r="I467" s="509">
        <v>0</v>
      </c>
      <c r="J467" s="509">
        <v>0</v>
      </c>
      <c r="K467" s="510">
        <v>0</v>
      </c>
      <c r="L467" s="509">
        <v>0</v>
      </c>
      <c r="M467" s="509">
        <v>62</v>
      </c>
      <c r="N467" s="509">
        <v>0</v>
      </c>
      <c r="O467" s="509">
        <v>0</v>
      </c>
      <c r="P467" s="510">
        <v>0</v>
      </c>
      <c r="Q467" s="509">
        <v>0</v>
      </c>
      <c r="R467" s="510">
        <v>0</v>
      </c>
      <c r="S467" s="509">
        <v>0</v>
      </c>
      <c r="T467" s="509">
        <v>0</v>
      </c>
      <c r="U467" s="510">
        <v>0</v>
      </c>
      <c r="V467" s="509">
        <v>0</v>
      </c>
      <c r="W467" s="509">
        <v>0</v>
      </c>
      <c r="X467" s="510">
        <f t="shared" si="100"/>
        <v>58</v>
      </c>
      <c r="Y467" s="510">
        <f t="shared" si="101"/>
        <v>62</v>
      </c>
      <c r="Z467" s="511">
        <f t="shared" si="98"/>
        <v>120</v>
      </c>
    </row>
    <row r="468" spans="1:26" ht="76.5" hidden="1" outlineLevel="1">
      <c r="A468" s="747"/>
      <c r="B468" s="747"/>
      <c r="C468" s="508" t="s">
        <v>608</v>
      </c>
      <c r="D468" s="509">
        <v>0</v>
      </c>
      <c r="E468" s="509">
        <v>0</v>
      </c>
      <c r="F468" s="510">
        <v>3</v>
      </c>
      <c r="G468" s="510">
        <v>4</v>
      </c>
      <c r="H468" s="510">
        <v>702</v>
      </c>
      <c r="I468" s="509">
        <v>1</v>
      </c>
      <c r="J468" s="510">
        <v>2</v>
      </c>
      <c r="K468" s="510">
        <v>0</v>
      </c>
      <c r="L468" s="509">
        <v>0</v>
      </c>
      <c r="M468" s="510">
        <v>156</v>
      </c>
      <c r="N468" s="509">
        <v>0</v>
      </c>
      <c r="O468" s="509">
        <v>0</v>
      </c>
      <c r="P468" s="510">
        <v>0</v>
      </c>
      <c r="Q468" s="510">
        <v>0</v>
      </c>
      <c r="R468" s="510">
        <v>18</v>
      </c>
      <c r="S468" s="509">
        <v>0</v>
      </c>
      <c r="T468" s="510">
        <v>0</v>
      </c>
      <c r="U468" s="510">
        <v>0</v>
      </c>
      <c r="V468" s="509">
        <v>0</v>
      </c>
      <c r="W468" s="510">
        <v>0</v>
      </c>
      <c r="X468" s="509">
        <f t="shared" si="100"/>
        <v>727</v>
      </c>
      <c r="Y468" s="509">
        <f t="shared" si="101"/>
        <v>159</v>
      </c>
      <c r="Z468" s="511">
        <f t="shared" si="98"/>
        <v>886</v>
      </c>
    </row>
    <row r="469" spans="1:26" ht="51" hidden="1" outlineLevel="1">
      <c r="A469" s="747"/>
      <c r="B469" s="747"/>
      <c r="C469" s="508" t="s">
        <v>609</v>
      </c>
      <c r="D469" s="509">
        <v>0</v>
      </c>
      <c r="E469" s="509">
        <v>2</v>
      </c>
      <c r="F469" s="510">
        <v>6</v>
      </c>
      <c r="G469" s="509">
        <v>0</v>
      </c>
      <c r="H469" s="510">
        <v>141</v>
      </c>
      <c r="I469" s="509">
        <v>0</v>
      </c>
      <c r="J469" s="509">
        <v>0</v>
      </c>
      <c r="K469" s="509">
        <v>0</v>
      </c>
      <c r="L469" s="509">
        <v>0</v>
      </c>
      <c r="M469" s="509">
        <v>0</v>
      </c>
      <c r="N469" s="509">
        <v>0</v>
      </c>
      <c r="O469" s="509">
        <v>0</v>
      </c>
      <c r="P469" s="510">
        <v>0</v>
      </c>
      <c r="Q469" s="509">
        <v>0</v>
      </c>
      <c r="R469" s="510">
        <v>9</v>
      </c>
      <c r="S469" s="509">
        <v>0</v>
      </c>
      <c r="T469" s="509">
        <v>0</v>
      </c>
      <c r="U469" s="509">
        <v>0</v>
      </c>
      <c r="V469" s="509">
        <v>0</v>
      </c>
      <c r="W469" s="509">
        <v>0</v>
      </c>
      <c r="X469" s="509">
        <f t="shared" si="100"/>
        <v>158</v>
      </c>
      <c r="Y469" s="510">
        <f t="shared" si="101"/>
        <v>0</v>
      </c>
      <c r="Z469" s="511">
        <f t="shared" si="98"/>
        <v>158</v>
      </c>
    </row>
    <row r="470" spans="1:26" ht="51" hidden="1" outlineLevel="1">
      <c r="A470" s="747"/>
      <c r="B470" s="747"/>
      <c r="C470" s="508" t="s">
        <v>610</v>
      </c>
      <c r="D470" s="509">
        <v>0</v>
      </c>
      <c r="E470" s="509">
        <v>0</v>
      </c>
      <c r="F470" s="510">
        <v>0</v>
      </c>
      <c r="G470" s="509">
        <v>0</v>
      </c>
      <c r="H470" s="510">
        <v>0</v>
      </c>
      <c r="I470" s="509">
        <v>0</v>
      </c>
      <c r="J470" s="509">
        <v>0</v>
      </c>
      <c r="K470" s="509">
        <v>0</v>
      </c>
      <c r="L470" s="509">
        <v>0</v>
      </c>
      <c r="M470" s="509">
        <v>20</v>
      </c>
      <c r="N470" s="509">
        <v>0</v>
      </c>
      <c r="O470" s="509">
        <v>0</v>
      </c>
      <c r="P470" s="510">
        <v>0</v>
      </c>
      <c r="Q470" s="509">
        <v>0</v>
      </c>
      <c r="R470" s="510">
        <v>0</v>
      </c>
      <c r="S470" s="509">
        <v>0</v>
      </c>
      <c r="T470" s="509">
        <v>0</v>
      </c>
      <c r="U470" s="509">
        <v>0</v>
      </c>
      <c r="V470" s="509">
        <v>0</v>
      </c>
      <c r="W470" s="509">
        <v>0</v>
      </c>
      <c r="X470" s="509">
        <f t="shared" si="100"/>
        <v>0</v>
      </c>
      <c r="Y470" s="510">
        <f t="shared" si="101"/>
        <v>20</v>
      </c>
      <c r="Z470" s="511">
        <f t="shared" si="98"/>
        <v>20</v>
      </c>
    </row>
    <row r="471" spans="1:26" ht="63.75" hidden="1" outlineLevel="1">
      <c r="A471" s="747"/>
      <c r="B471" s="747"/>
      <c r="C471" s="508" t="s">
        <v>611</v>
      </c>
      <c r="D471" s="510">
        <v>4</v>
      </c>
      <c r="E471" s="510">
        <v>20</v>
      </c>
      <c r="F471" s="510">
        <v>21</v>
      </c>
      <c r="G471" s="510">
        <v>4</v>
      </c>
      <c r="H471" s="510">
        <v>1497</v>
      </c>
      <c r="I471" s="510">
        <v>2</v>
      </c>
      <c r="J471" s="510">
        <v>6</v>
      </c>
      <c r="K471" s="510">
        <v>21</v>
      </c>
      <c r="L471" s="509">
        <v>0</v>
      </c>
      <c r="M471" s="510">
        <v>206</v>
      </c>
      <c r="N471" s="510">
        <v>0</v>
      </c>
      <c r="O471" s="510">
        <v>2</v>
      </c>
      <c r="P471" s="510">
        <v>0</v>
      </c>
      <c r="Q471" s="510">
        <v>0</v>
      </c>
      <c r="R471" s="510">
        <v>253</v>
      </c>
      <c r="S471" s="510">
        <v>0</v>
      </c>
      <c r="T471" s="510">
        <v>0</v>
      </c>
      <c r="U471" s="510">
        <v>0</v>
      </c>
      <c r="V471" s="509">
        <v>0</v>
      </c>
      <c r="W471" s="510">
        <v>14</v>
      </c>
      <c r="X471" s="509">
        <f t="shared" si="100"/>
        <v>1801</v>
      </c>
      <c r="Y471" s="510">
        <f t="shared" si="101"/>
        <v>249</v>
      </c>
      <c r="Z471" s="511">
        <f t="shared" si="98"/>
        <v>2050</v>
      </c>
    </row>
    <row r="472" spans="1:26" ht="102" hidden="1" outlineLevel="1">
      <c r="A472" s="747"/>
      <c r="B472" s="508" t="s">
        <v>612</v>
      </c>
      <c r="C472" s="508" t="s">
        <v>613</v>
      </c>
      <c r="D472" s="510">
        <v>3</v>
      </c>
      <c r="E472" s="510">
        <v>10</v>
      </c>
      <c r="F472" s="510">
        <v>45</v>
      </c>
      <c r="G472" s="510">
        <v>12</v>
      </c>
      <c r="H472" s="510">
        <v>2956</v>
      </c>
      <c r="I472" s="509">
        <v>0</v>
      </c>
      <c r="J472" s="510">
        <v>0</v>
      </c>
      <c r="K472" s="509">
        <v>3</v>
      </c>
      <c r="L472" s="509">
        <v>0</v>
      </c>
      <c r="M472" s="510">
        <v>59</v>
      </c>
      <c r="N472" s="510">
        <v>0</v>
      </c>
      <c r="O472" s="510">
        <v>0</v>
      </c>
      <c r="P472" s="510">
        <v>0</v>
      </c>
      <c r="Q472" s="510">
        <v>0</v>
      </c>
      <c r="R472" s="510">
        <v>158</v>
      </c>
      <c r="S472" s="509">
        <v>0</v>
      </c>
      <c r="T472" s="510">
        <v>0</v>
      </c>
      <c r="U472" s="509">
        <v>0</v>
      </c>
      <c r="V472" s="509">
        <v>0</v>
      </c>
      <c r="W472" s="510">
        <v>0</v>
      </c>
      <c r="X472" s="510">
        <f t="shared" si="100"/>
        <v>3184</v>
      </c>
      <c r="Y472" s="510">
        <f t="shared" si="101"/>
        <v>62</v>
      </c>
      <c r="Z472" s="511">
        <f t="shared" si="98"/>
        <v>3246</v>
      </c>
    </row>
    <row r="473" spans="1:26" ht="102" hidden="1" outlineLevel="1">
      <c r="A473" s="747"/>
      <c r="B473" s="747" t="s">
        <v>614</v>
      </c>
      <c r="C473" s="508" t="s">
        <v>615</v>
      </c>
      <c r="D473" s="509">
        <v>2</v>
      </c>
      <c r="E473" s="510">
        <v>2</v>
      </c>
      <c r="F473" s="510">
        <v>0</v>
      </c>
      <c r="G473" s="509">
        <v>4</v>
      </c>
      <c r="H473" s="510">
        <v>437</v>
      </c>
      <c r="I473" s="509">
        <v>2</v>
      </c>
      <c r="J473" s="509">
        <v>0</v>
      </c>
      <c r="K473" s="510">
        <v>0</v>
      </c>
      <c r="L473" s="509">
        <v>0</v>
      </c>
      <c r="M473" s="510">
        <v>25</v>
      </c>
      <c r="N473" s="509">
        <v>0</v>
      </c>
      <c r="O473" s="510">
        <v>0</v>
      </c>
      <c r="P473" s="510">
        <v>0</v>
      </c>
      <c r="Q473" s="509">
        <v>0</v>
      </c>
      <c r="R473" s="510">
        <v>14</v>
      </c>
      <c r="S473" s="509">
        <v>0</v>
      </c>
      <c r="T473" s="509">
        <v>0</v>
      </c>
      <c r="U473" s="510">
        <v>0</v>
      </c>
      <c r="V473" s="509">
        <v>0</v>
      </c>
      <c r="W473" s="510">
        <v>0</v>
      </c>
      <c r="X473" s="510">
        <f t="shared" si="100"/>
        <v>459</v>
      </c>
      <c r="Y473" s="510">
        <f t="shared" si="101"/>
        <v>27</v>
      </c>
      <c r="Z473" s="511">
        <f t="shared" si="98"/>
        <v>486</v>
      </c>
    </row>
    <row r="474" spans="1:26" ht="76.5" hidden="1" outlineLevel="1">
      <c r="A474" s="747"/>
      <c r="B474" s="747"/>
      <c r="C474" s="508" t="s">
        <v>616</v>
      </c>
      <c r="D474" s="509">
        <v>0</v>
      </c>
      <c r="E474" s="509">
        <v>0</v>
      </c>
      <c r="F474" s="510">
        <v>0</v>
      </c>
      <c r="G474" s="509">
        <v>0</v>
      </c>
      <c r="H474" s="510">
        <v>62</v>
      </c>
      <c r="I474" s="509">
        <v>0</v>
      </c>
      <c r="J474" s="510">
        <v>0</v>
      </c>
      <c r="K474" s="509">
        <v>0</v>
      </c>
      <c r="L474" s="509">
        <v>0</v>
      </c>
      <c r="M474" s="509">
        <v>0</v>
      </c>
      <c r="N474" s="509">
        <v>0</v>
      </c>
      <c r="O474" s="509">
        <v>0</v>
      </c>
      <c r="P474" s="510">
        <v>0</v>
      </c>
      <c r="Q474" s="509">
        <v>0</v>
      </c>
      <c r="R474" s="510">
        <v>7</v>
      </c>
      <c r="S474" s="509">
        <v>0</v>
      </c>
      <c r="T474" s="510">
        <v>0</v>
      </c>
      <c r="U474" s="509">
        <v>0</v>
      </c>
      <c r="V474" s="509">
        <v>0</v>
      </c>
      <c r="W474" s="509">
        <v>0</v>
      </c>
      <c r="X474" s="509">
        <f t="shared" si="100"/>
        <v>69</v>
      </c>
      <c r="Y474" s="509">
        <f t="shared" si="101"/>
        <v>0</v>
      </c>
      <c r="Z474" s="511">
        <f t="shared" si="98"/>
        <v>69</v>
      </c>
    </row>
    <row r="475" spans="1:26" ht="63.75" hidden="1" outlineLevel="1">
      <c r="A475" s="747"/>
      <c r="B475" s="747"/>
      <c r="C475" s="508" t="s">
        <v>617</v>
      </c>
      <c r="D475" s="510">
        <v>0</v>
      </c>
      <c r="E475" s="510">
        <v>0</v>
      </c>
      <c r="F475" s="510">
        <v>3</v>
      </c>
      <c r="G475" s="510">
        <v>0</v>
      </c>
      <c r="H475" s="510">
        <v>138</v>
      </c>
      <c r="I475" s="509">
        <v>0</v>
      </c>
      <c r="J475" s="509">
        <v>0</v>
      </c>
      <c r="K475" s="509">
        <v>0</v>
      </c>
      <c r="L475" s="509">
        <v>0</v>
      </c>
      <c r="M475" s="509">
        <v>0</v>
      </c>
      <c r="N475" s="510">
        <v>0</v>
      </c>
      <c r="O475" s="510">
        <v>0</v>
      </c>
      <c r="P475" s="510">
        <v>0</v>
      </c>
      <c r="Q475" s="510">
        <v>0</v>
      </c>
      <c r="R475" s="510">
        <v>4</v>
      </c>
      <c r="S475" s="509">
        <v>0</v>
      </c>
      <c r="T475" s="509">
        <v>0</v>
      </c>
      <c r="U475" s="509">
        <v>0</v>
      </c>
      <c r="V475" s="509">
        <v>0</v>
      </c>
      <c r="W475" s="509">
        <v>0</v>
      </c>
      <c r="X475" s="510">
        <f t="shared" si="100"/>
        <v>145</v>
      </c>
      <c r="Y475" s="510">
        <f t="shared" si="101"/>
        <v>0</v>
      </c>
      <c r="Z475" s="511">
        <f t="shared" si="98"/>
        <v>145</v>
      </c>
    </row>
    <row r="476" spans="1:26" ht="63.75" hidden="1" outlineLevel="1">
      <c r="A476" s="747"/>
      <c r="B476" s="747" t="s">
        <v>618</v>
      </c>
      <c r="C476" s="508" t="s">
        <v>619</v>
      </c>
      <c r="D476" s="510">
        <v>5</v>
      </c>
      <c r="E476" s="510">
        <v>2</v>
      </c>
      <c r="F476" s="510">
        <v>3</v>
      </c>
      <c r="G476" s="510">
        <v>12</v>
      </c>
      <c r="H476" s="510">
        <v>1154</v>
      </c>
      <c r="I476" s="510">
        <v>2</v>
      </c>
      <c r="J476" s="510">
        <v>8</v>
      </c>
      <c r="K476" s="510">
        <v>6</v>
      </c>
      <c r="L476" s="509">
        <v>4</v>
      </c>
      <c r="M476" s="510">
        <v>545</v>
      </c>
      <c r="N476" s="510">
        <v>0</v>
      </c>
      <c r="O476" s="510">
        <v>0</v>
      </c>
      <c r="P476" s="510">
        <v>0</v>
      </c>
      <c r="Q476" s="510">
        <v>0</v>
      </c>
      <c r="R476" s="510">
        <v>24</v>
      </c>
      <c r="S476" s="510">
        <v>0</v>
      </c>
      <c r="T476" s="510">
        <v>0</v>
      </c>
      <c r="U476" s="510">
        <v>0</v>
      </c>
      <c r="V476" s="509">
        <v>0</v>
      </c>
      <c r="W476" s="510">
        <v>0</v>
      </c>
      <c r="X476" s="509">
        <f t="shared" si="100"/>
        <v>1200</v>
      </c>
      <c r="Y476" s="509">
        <f t="shared" si="101"/>
        <v>565</v>
      </c>
      <c r="Z476" s="511">
        <f t="shared" si="98"/>
        <v>1765</v>
      </c>
    </row>
    <row r="477" spans="1:26" ht="76.5" hidden="1" outlineLevel="1">
      <c r="A477" s="747"/>
      <c r="B477" s="747"/>
      <c r="C477" s="508" t="s">
        <v>620</v>
      </c>
      <c r="D477" s="510">
        <v>2</v>
      </c>
      <c r="E477" s="510">
        <v>6</v>
      </c>
      <c r="F477" s="510">
        <v>30</v>
      </c>
      <c r="G477" s="510">
        <v>24</v>
      </c>
      <c r="H477" s="510">
        <v>3699</v>
      </c>
      <c r="I477" s="510">
        <v>0</v>
      </c>
      <c r="J477" s="510">
        <v>2</v>
      </c>
      <c r="K477" s="510">
        <v>6</v>
      </c>
      <c r="L477" s="509">
        <v>0</v>
      </c>
      <c r="M477" s="510">
        <v>40</v>
      </c>
      <c r="N477" s="510">
        <v>0</v>
      </c>
      <c r="O477" s="510">
        <v>0</v>
      </c>
      <c r="P477" s="510">
        <v>0</v>
      </c>
      <c r="Q477" s="510">
        <v>0</v>
      </c>
      <c r="R477" s="510">
        <v>233</v>
      </c>
      <c r="S477" s="510">
        <v>0</v>
      </c>
      <c r="T477" s="510">
        <v>0</v>
      </c>
      <c r="U477" s="510">
        <v>0</v>
      </c>
      <c r="V477" s="509">
        <v>0</v>
      </c>
      <c r="W477" s="510">
        <v>0</v>
      </c>
      <c r="X477" s="509">
        <f t="shared" si="100"/>
        <v>3994</v>
      </c>
      <c r="Y477" s="510">
        <f t="shared" si="101"/>
        <v>48</v>
      </c>
      <c r="Z477" s="511">
        <f t="shared" si="98"/>
        <v>4042</v>
      </c>
    </row>
    <row r="478" spans="1:26" ht="76.5" hidden="1" outlineLevel="1">
      <c r="A478" s="747"/>
      <c r="B478" s="747"/>
      <c r="C478" s="508" t="s">
        <v>621</v>
      </c>
      <c r="D478" s="509">
        <v>1</v>
      </c>
      <c r="E478" s="509">
        <v>2</v>
      </c>
      <c r="F478" s="509">
        <v>0</v>
      </c>
      <c r="G478" s="509">
        <v>0</v>
      </c>
      <c r="H478" s="510">
        <v>237</v>
      </c>
      <c r="I478" s="509">
        <v>0</v>
      </c>
      <c r="J478" s="509">
        <v>0</v>
      </c>
      <c r="K478" s="509">
        <v>3</v>
      </c>
      <c r="L478" s="509">
        <v>4</v>
      </c>
      <c r="M478" s="509">
        <v>83</v>
      </c>
      <c r="N478" s="509">
        <v>0</v>
      </c>
      <c r="O478" s="509">
        <v>0</v>
      </c>
      <c r="P478" s="509">
        <v>0</v>
      </c>
      <c r="Q478" s="509">
        <v>0</v>
      </c>
      <c r="R478" s="510">
        <v>1</v>
      </c>
      <c r="S478" s="509">
        <v>0</v>
      </c>
      <c r="T478" s="509">
        <v>0</v>
      </c>
      <c r="U478" s="509">
        <v>0</v>
      </c>
      <c r="V478" s="509">
        <v>0</v>
      </c>
      <c r="W478" s="509">
        <v>0</v>
      </c>
      <c r="X478" s="509">
        <f t="shared" si="100"/>
        <v>241</v>
      </c>
      <c r="Y478" s="510">
        <f t="shared" si="101"/>
        <v>90</v>
      </c>
      <c r="Z478" s="511">
        <f t="shared" si="98"/>
        <v>331</v>
      </c>
    </row>
    <row r="479" spans="1:26" ht="63.75" hidden="1" outlineLevel="1">
      <c r="A479" s="747"/>
      <c r="B479" s="747"/>
      <c r="C479" s="508" t="s">
        <v>622</v>
      </c>
      <c r="D479" s="510">
        <v>0</v>
      </c>
      <c r="E479" s="510">
        <v>4</v>
      </c>
      <c r="F479" s="510">
        <v>0</v>
      </c>
      <c r="G479" s="509">
        <v>8</v>
      </c>
      <c r="H479" s="510">
        <v>985</v>
      </c>
      <c r="I479" s="509">
        <v>0</v>
      </c>
      <c r="J479" s="510">
        <v>0</v>
      </c>
      <c r="K479" s="510">
        <v>0</v>
      </c>
      <c r="L479" s="510">
        <v>4</v>
      </c>
      <c r="M479" s="510">
        <v>88</v>
      </c>
      <c r="N479" s="510">
        <v>0</v>
      </c>
      <c r="O479" s="510">
        <v>0</v>
      </c>
      <c r="P479" s="510">
        <v>0</v>
      </c>
      <c r="Q479" s="509">
        <v>0</v>
      </c>
      <c r="R479" s="510">
        <v>119</v>
      </c>
      <c r="S479" s="509">
        <v>0</v>
      </c>
      <c r="T479" s="510">
        <v>0</v>
      </c>
      <c r="U479" s="510">
        <v>0</v>
      </c>
      <c r="V479" s="510">
        <v>0</v>
      </c>
      <c r="W479" s="510">
        <v>1</v>
      </c>
      <c r="X479" s="509">
        <f t="shared" si="100"/>
        <v>1116</v>
      </c>
      <c r="Y479" s="510">
        <f t="shared" si="101"/>
        <v>93</v>
      </c>
      <c r="Z479" s="511">
        <f t="shared" si="98"/>
        <v>1209</v>
      </c>
    </row>
    <row r="480" spans="1:26" ht="89.25" hidden="1" outlineLevel="1">
      <c r="A480" s="747"/>
      <c r="B480" s="747"/>
      <c r="C480" s="508" t="s">
        <v>623</v>
      </c>
      <c r="D480" s="510">
        <v>3</v>
      </c>
      <c r="E480" s="510">
        <v>12</v>
      </c>
      <c r="F480" s="510">
        <v>36</v>
      </c>
      <c r="G480" s="510">
        <v>12</v>
      </c>
      <c r="H480" s="510">
        <v>2930</v>
      </c>
      <c r="I480" s="510">
        <v>1</v>
      </c>
      <c r="J480" s="509">
        <v>0</v>
      </c>
      <c r="K480" s="510">
        <v>9</v>
      </c>
      <c r="L480" s="510">
        <v>4</v>
      </c>
      <c r="M480" s="510">
        <v>381</v>
      </c>
      <c r="N480" s="510">
        <v>0</v>
      </c>
      <c r="O480" s="510">
        <v>0</v>
      </c>
      <c r="P480" s="510">
        <v>0</v>
      </c>
      <c r="Q480" s="510">
        <v>0</v>
      </c>
      <c r="R480" s="510">
        <v>106</v>
      </c>
      <c r="S480" s="510">
        <v>0</v>
      </c>
      <c r="T480" s="509">
        <v>0</v>
      </c>
      <c r="U480" s="510">
        <v>0</v>
      </c>
      <c r="V480" s="510">
        <v>0</v>
      </c>
      <c r="W480" s="510">
        <v>8</v>
      </c>
      <c r="X480" s="510">
        <f t="shared" si="100"/>
        <v>3099</v>
      </c>
      <c r="Y480" s="510">
        <f t="shared" si="101"/>
        <v>403</v>
      </c>
      <c r="Z480" s="511">
        <f t="shared" si="98"/>
        <v>3502</v>
      </c>
    </row>
    <row r="481" spans="1:26" ht="63.75" hidden="1" outlineLevel="1">
      <c r="A481" s="747"/>
      <c r="B481" s="747" t="s">
        <v>624</v>
      </c>
      <c r="C481" s="508" t="s">
        <v>625</v>
      </c>
      <c r="D481" s="509">
        <v>0</v>
      </c>
      <c r="E481" s="509">
        <v>0</v>
      </c>
      <c r="F481" s="509">
        <v>0</v>
      </c>
      <c r="G481" s="509">
        <v>0</v>
      </c>
      <c r="H481" s="510">
        <v>30</v>
      </c>
      <c r="I481" s="509">
        <v>0</v>
      </c>
      <c r="J481" s="510">
        <v>0</v>
      </c>
      <c r="K481" s="509">
        <v>0</v>
      </c>
      <c r="L481" s="509">
        <v>0</v>
      </c>
      <c r="M481" s="510">
        <v>0</v>
      </c>
      <c r="N481" s="509">
        <v>0</v>
      </c>
      <c r="O481" s="509">
        <v>0</v>
      </c>
      <c r="P481" s="509">
        <v>0</v>
      </c>
      <c r="Q481" s="509">
        <v>0</v>
      </c>
      <c r="R481" s="510">
        <v>0</v>
      </c>
      <c r="S481" s="509">
        <v>0</v>
      </c>
      <c r="T481" s="510">
        <v>0</v>
      </c>
      <c r="U481" s="509">
        <v>0</v>
      </c>
      <c r="V481" s="509">
        <v>0</v>
      </c>
      <c r="W481" s="510">
        <v>0</v>
      </c>
      <c r="X481" s="510">
        <f t="shared" si="100"/>
        <v>30</v>
      </c>
      <c r="Y481" s="510">
        <f t="shared" si="101"/>
        <v>0</v>
      </c>
      <c r="Z481" s="511">
        <f t="shared" si="98"/>
        <v>30</v>
      </c>
    </row>
    <row r="482" spans="1:26" ht="76.5" hidden="1" outlineLevel="1">
      <c r="A482" s="747"/>
      <c r="B482" s="747"/>
      <c r="C482" s="508" t="s">
        <v>626</v>
      </c>
      <c r="D482" s="509">
        <v>0</v>
      </c>
      <c r="E482" s="510">
        <v>0</v>
      </c>
      <c r="F482" s="509">
        <v>3</v>
      </c>
      <c r="G482" s="509">
        <v>0</v>
      </c>
      <c r="H482" s="510">
        <v>187</v>
      </c>
      <c r="I482" s="509">
        <v>0</v>
      </c>
      <c r="J482" s="509">
        <v>0</v>
      </c>
      <c r="K482" s="509">
        <v>0</v>
      </c>
      <c r="L482" s="509">
        <v>0</v>
      </c>
      <c r="M482" s="510">
        <v>10</v>
      </c>
      <c r="N482" s="509">
        <v>0</v>
      </c>
      <c r="O482" s="510">
        <v>0</v>
      </c>
      <c r="P482" s="509">
        <v>0</v>
      </c>
      <c r="Q482" s="509">
        <v>0</v>
      </c>
      <c r="R482" s="510">
        <v>2</v>
      </c>
      <c r="S482" s="509">
        <v>0</v>
      </c>
      <c r="T482" s="509">
        <v>0</v>
      </c>
      <c r="U482" s="509">
        <v>0</v>
      </c>
      <c r="V482" s="509">
        <v>0</v>
      </c>
      <c r="W482" s="510">
        <v>0</v>
      </c>
      <c r="X482" s="509">
        <f t="shared" si="100"/>
        <v>192</v>
      </c>
      <c r="Y482" s="509">
        <f t="shared" si="101"/>
        <v>10</v>
      </c>
      <c r="Z482" s="511">
        <f t="shared" si="98"/>
        <v>202</v>
      </c>
    </row>
    <row r="483" spans="1:26" ht="63.75" hidden="1" outlineLevel="1">
      <c r="A483" s="747"/>
      <c r="B483" s="747"/>
      <c r="C483" s="508" t="s">
        <v>627</v>
      </c>
      <c r="D483" s="509">
        <v>0</v>
      </c>
      <c r="E483" s="509">
        <v>0</v>
      </c>
      <c r="F483" s="509">
        <v>0</v>
      </c>
      <c r="G483" s="509">
        <v>0</v>
      </c>
      <c r="H483" s="509">
        <v>0</v>
      </c>
      <c r="I483" s="509">
        <v>0</v>
      </c>
      <c r="J483" s="509">
        <v>0</v>
      </c>
      <c r="K483" s="509">
        <v>0</v>
      </c>
      <c r="L483" s="509">
        <v>0</v>
      </c>
      <c r="M483" s="509">
        <v>0</v>
      </c>
      <c r="N483" s="509">
        <v>0</v>
      </c>
      <c r="O483" s="509">
        <v>0</v>
      </c>
      <c r="P483" s="509">
        <v>0</v>
      </c>
      <c r="Q483" s="509">
        <v>0</v>
      </c>
      <c r="R483" s="509">
        <v>0</v>
      </c>
      <c r="S483" s="509">
        <v>0</v>
      </c>
      <c r="T483" s="509">
        <v>0</v>
      </c>
      <c r="U483" s="509">
        <v>0</v>
      </c>
      <c r="V483" s="509">
        <v>0</v>
      </c>
      <c r="W483" s="509">
        <v>0</v>
      </c>
      <c r="X483" s="510">
        <f t="shared" si="100"/>
        <v>0</v>
      </c>
      <c r="Y483" s="510">
        <f t="shared" si="101"/>
        <v>0</v>
      </c>
      <c r="Z483" s="511">
        <f t="shared" si="98"/>
        <v>0</v>
      </c>
    </row>
    <row r="484" spans="1:26" ht="63.75" hidden="1" outlineLevel="1">
      <c r="A484" s="747"/>
      <c r="B484" s="747"/>
      <c r="C484" s="508" t="s">
        <v>628</v>
      </c>
      <c r="D484" s="510">
        <v>0</v>
      </c>
      <c r="E484" s="509">
        <v>2</v>
      </c>
      <c r="F484" s="509">
        <v>3</v>
      </c>
      <c r="G484" s="509">
        <v>0</v>
      </c>
      <c r="H484" s="510">
        <v>92</v>
      </c>
      <c r="I484" s="509">
        <v>0</v>
      </c>
      <c r="J484" s="510">
        <v>0</v>
      </c>
      <c r="K484" s="509">
        <v>0</v>
      </c>
      <c r="L484" s="509">
        <v>0</v>
      </c>
      <c r="M484" s="510">
        <v>0</v>
      </c>
      <c r="N484" s="510">
        <v>0</v>
      </c>
      <c r="O484" s="509">
        <v>0</v>
      </c>
      <c r="P484" s="509">
        <v>0</v>
      </c>
      <c r="Q484" s="509">
        <v>0</v>
      </c>
      <c r="R484" s="510">
        <v>5</v>
      </c>
      <c r="S484" s="509">
        <v>0</v>
      </c>
      <c r="T484" s="510">
        <v>0</v>
      </c>
      <c r="U484" s="509">
        <v>0</v>
      </c>
      <c r="V484" s="509">
        <v>0</v>
      </c>
      <c r="W484" s="510">
        <v>0</v>
      </c>
      <c r="X484" s="509">
        <f t="shared" si="100"/>
        <v>102</v>
      </c>
      <c r="Y484" s="509">
        <f t="shared" si="101"/>
        <v>0</v>
      </c>
      <c r="Z484" s="511">
        <f t="shared" si="98"/>
        <v>102</v>
      </c>
    </row>
    <row r="485" spans="1:26" ht="63.75" hidden="1" outlineLevel="1">
      <c r="A485" s="747"/>
      <c r="B485" s="747"/>
      <c r="C485" s="508" t="s">
        <v>629</v>
      </c>
      <c r="D485" s="509">
        <v>0</v>
      </c>
      <c r="E485" s="509">
        <v>0</v>
      </c>
      <c r="F485" s="509">
        <v>0</v>
      </c>
      <c r="G485" s="509">
        <v>4</v>
      </c>
      <c r="H485" s="510">
        <v>31</v>
      </c>
      <c r="I485" s="509">
        <v>0</v>
      </c>
      <c r="J485" s="509">
        <v>0</v>
      </c>
      <c r="K485" s="509">
        <v>0</v>
      </c>
      <c r="L485" s="510">
        <v>0</v>
      </c>
      <c r="M485" s="510">
        <v>17</v>
      </c>
      <c r="N485" s="509">
        <v>0</v>
      </c>
      <c r="O485" s="509">
        <v>0</v>
      </c>
      <c r="P485" s="509">
        <v>0</v>
      </c>
      <c r="Q485" s="509">
        <v>0</v>
      </c>
      <c r="R485" s="510">
        <v>0</v>
      </c>
      <c r="S485" s="509">
        <v>0</v>
      </c>
      <c r="T485" s="509">
        <v>0</v>
      </c>
      <c r="U485" s="509">
        <v>0</v>
      </c>
      <c r="V485" s="510">
        <v>0</v>
      </c>
      <c r="W485" s="510">
        <v>0</v>
      </c>
      <c r="X485" s="509">
        <f t="shared" si="100"/>
        <v>35</v>
      </c>
      <c r="Y485" s="510">
        <f t="shared" si="101"/>
        <v>17</v>
      </c>
      <c r="Z485" s="511">
        <f t="shared" si="98"/>
        <v>52</v>
      </c>
    </row>
    <row r="486" spans="1:26" ht="63.75" hidden="1" outlineLevel="1">
      <c r="A486" s="747"/>
      <c r="B486" s="747" t="s">
        <v>630</v>
      </c>
      <c r="C486" s="508" t="s">
        <v>631</v>
      </c>
      <c r="D486" s="510">
        <v>2</v>
      </c>
      <c r="E486" s="510">
        <v>12</v>
      </c>
      <c r="F486" s="510">
        <v>24</v>
      </c>
      <c r="G486" s="509">
        <v>4</v>
      </c>
      <c r="H486" s="510">
        <v>287</v>
      </c>
      <c r="I486" s="510">
        <v>3</v>
      </c>
      <c r="J486" s="510">
        <v>12</v>
      </c>
      <c r="K486" s="510">
        <v>27</v>
      </c>
      <c r="L486" s="510">
        <v>0</v>
      </c>
      <c r="M486" s="510">
        <v>614</v>
      </c>
      <c r="N486" s="510">
        <v>0</v>
      </c>
      <c r="O486" s="510">
        <v>0</v>
      </c>
      <c r="P486" s="510">
        <v>0</v>
      </c>
      <c r="Q486" s="509">
        <v>0</v>
      </c>
      <c r="R486" s="510">
        <v>5</v>
      </c>
      <c r="S486" s="510">
        <v>0</v>
      </c>
      <c r="T486" s="510">
        <v>0</v>
      </c>
      <c r="U486" s="510">
        <v>0</v>
      </c>
      <c r="V486" s="510">
        <v>0</v>
      </c>
      <c r="W486" s="510">
        <v>7</v>
      </c>
      <c r="X486" s="509">
        <f t="shared" si="100"/>
        <v>334</v>
      </c>
      <c r="Y486" s="510">
        <f t="shared" si="101"/>
        <v>663</v>
      </c>
      <c r="Z486" s="511">
        <f t="shared" si="98"/>
        <v>997</v>
      </c>
    </row>
    <row r="487" spans="1:26" ht="76.5" hidden="1" outlineLevel="1">
      <c r="A487" s="747"/>
      <c r="B487" s="747"/>
      <c r="C487" s="508" t="s">
        <v>632</v>
      </c>
      <c r="D487" s="509">
        <v>1</v>
      </c>
      <c r="E487" s="509">
        <v>6</v>
      </c>
      <c r="F487" s="509">
        <v>3</v>
      </c>
      <c r="G487" s="509">
        <v>0</v>
      </c>
      <c r="H487" s="510">
        <v>482</v>
      </c>
      <c r="I487" s="509">
        <v>2</v>
      </c>
      <c r="J487" s="510">
        <v>0</v>
      </c>
      <c r="K487" s="510">
        <v>3</v>
      </c>
      <c r="L487" s="509">
        <v>0</v>
      </c>
      <c r="M487" s="510">
        <v>160</v>
      </c>
      <c r="N487" s="509">
        <v>0</v>
      </c>
      <c r="O487" s="509">
        <v>0</v>
      </c>
      <c r="P487" s="509">
        <v>0</v>
      </c>
      <c r="Q487" s="509">
        <v>0</v>
      </c>
      <c r="R487" s="510">
        <v>33</v>
      </c>
      <c r="S487" s="509">
        <v>0</v>
      </c>
      <c r="T487" s="510">
        <v>0</v>
      </c>
      <c r="U487" s="510">
        <v>0</v>
      </c>
      <c r="V487" s="509">
        <v>0</v>
      </c>
      <c r="W487" s="510">
        <v>3</v>
      </c>
      <c r="X487" s="509">
        <f t="shared" si="100"/>
        <v>525</v>
      </c>
      <c r="Y487" s="510">
        <f t="shared" si="101"/>
        <v>168</v>
      </c>
      <c r="Z487" s="511">
        <f t="shared" si="98"/>
        <v>693</v>
      </c>
    </row>
    <row r="488" spans="1:26" ht="76.5" hidden="1" outlineLevel="1">
      <c r="A488" s="747"/>
      <c r="B488" s="747"/>
      <c r="C488" s="508" t="s">
        <v>633</v>
      </c>
      <c r="D488" s="509">
        <v>0</v>
      </c>
      <c r="E488" s="509">
        <v>0</v>
      </c>
      <c r="F488" s="509">
        <v>0</v>
      </c>
      <c r="G488" s="509">
        <v>0</v>
      </c>
      <c r="H488" s="510">
        <v>213</v>
      </c>
      <c r="I488" s="509">
        <v>0</v>
      </c>
      <c r="J488" s="509">
        <v>0</v>
      </c>
      <c r="K488" s="509">
        <v>3</v>
      </c>
      <c r="L488" s="509">
        <v>0</v>
      </c>
      <c r="M488" s="510">
        <v>0</v>
      </c>
      <c r="N488" s="509">
        <v>0</v>
      </c>
      <c r="O488" s="509">
        <v>0</v>
      </c>
      <c r="P488" s="509">
        <v>0</v>
      </c>
      <c r="Q488" s="509">
        <v>0</v>
      </c>
      <c r="R488" s="510">
        <v>1</v>
      </c>
      <c r="S488" s="509">
        <v>0</v>
      </c>
      <c r="T488" s="509">
        <v>0</v>
      </c>
      <c r="U488" s="509">
        <v>0</v>
      </c>
      <c r="V488" s="509">
        <v>0</v>
      </c>
      <c r="W488" s="510">
        <v>0</v>
      </c>
      <c r="X488" s="510">
        <f t="shared" si="100"/>
        <v>214</v>
      </c>
      <c r="Y488" s="510">
        <f t="shared" si="101"/>
        <v>3</v>
      </c>
      <c r="Z488" s="511">
        <f t="shared" si="98"/>
        <v>217</v>
      </c>
    </row>
    <row r="489" spans="1:26" ht="63.75" hidden="1" outlineLevel="1">
      <c r="A489" s="747"/>
      <c r="B489" s="747"/>
      <c r="C489" s="508" t="s">
        <v>634</v>
      </c>
      <c r="D489" s="509">
        <v>0</v>
      </c>
      <c r="E489" s="510">
        <v>2</v>
      </c>
      <c r="F489" s="509">
        <v>0</v>
      </c>
      <c r="G489" s="509">
        <v>0</v>
      </c>
      <c r="H489" s="510">
        <v>151</v>
      </c>
      <c r="I489" s="509">
        <v>1</v>
      </c>
      <c r="J489" s="509">
        <v>0</v>
      </c>
      <c r="K489" s="509">
        <v>0</v>
      </c>
      <c r="L489" s="509">
        <v>0</v>
      </c>
      <c r="M489" s="510">
        <v>0</v>
      </c>
      <c r="N489" s="509">
        <v>0</v>
      </c>
      <c r="O489" s="510">
        <v>0</v>
      </c>
      <c r="P489" s="509">
        <v>0</v>
      </c>
      <c r="Q489" s="509">
        <v>0</v>
      </c>
      <c r="R489" s="510">
        <v>4</v>
      </c>
      <c r="S489" s="509">
        <v>0</v>
      </c>
      <c r="T489" s="509">
        <v>0</v>
      </c>
      <c r="U489" s="509">
        <v>0</v>
      </c>
      <c r="V489" s="509">
        <v>0</v>
      </c>
      <c r="W489" s="510">
        <v>0</v>
      </c>
      <c r="X489" s="510">
        <f t="shared" si="100"/>
        <v>157</v>
      </c>
      <c r="Y489" s="510">
        <f t="shared" si="101"/>
        <v>1</v>
      </c>
      <c r="Z489" s="511">
        <f t="shared" si="98"/>
        <v>158</v>
      </c>
    </row>
    <row r="490" spans="1:26" ht="76.5" hidden="1" outlineLevel="1">
      <c r="A490" s="747"/>
      <c r="B490" s="747"/>
      <c r="C490" s="508" t="s">
        <v>635</v>
      </c>
      <c r="D490" s="509">
        <v>0</v>
      </c>
      <c r="E490" s="509">
        <v>0</v>
      </c>
      <c r="F490" s="509">
        <v>0</v>
      </c>
      <c r="G490" s="509">
        <v>0</v>
      </c>
      <c r="H490" s="510">
        <v>112</v>
      </c>
      <c r="I490" s="509">
        <v>1</v>
      </c>
      <c r="J490" s="509">
        <v>0</v>
      </c>
      <c r="K490" s="510">
        <v>6</v>
      </c>
      <c r="L490" s="509">
        <v>4</v>
      </c>
      <c r="M490" s="510">
        <v>122</v>
      </c>
      <c r="N490" s="509">
        <v>0</v>
      </c>
      <c r="O490" s="509">
        <v>0</v>
      </c>
      <c r="P490" s="509">
        <v>0</v>
      </c>
      <c r="Q490" s="509">
        <v>0</v>
      </c>
      <c r="R490" s="510">
        <v>0</v>
      </c>
      <c r="S490" s="509">
        <v>0</v>
      </c>
      <c r="T490" s="509">
        <v>0</v>
      </c>
      <c r="U490" s="510">
        <v>0</v>
      </c>
      <c r="V490" s="509">
        <v>0</v>
      </c>
      <c r="W490" s="510">
        <v>2</v>
      </c>
      <c r="X490" s="509">
        <f t="shared" si="100"/>
        <v>112</v>
      </c>
      <c r="Y490" s="509">
        <f t="shared" si="101"/>
        <v>135</v>
      </c>
      <c r="Z490" s="511">
        <f t="shared" si="98"/>
        <v>247</v>
      </c>
    </row>
    <row r="491" spans="1:26" ht="89.25" hidden="1" outlineLevel="1">
      <c r="A491" s="747"/>
      <c r="B491" s="747"/>
      <c r="C491" s="508" t="s">
        <v>636</v>
      </c>
      <c r="D491" s="509">
        <v>0</v>
      </c>
      <c r="E491" s="510">
        <v>0</v>
      </c>
      <c r="F491" s="509">
        <v>3</v>
      </c>
      <c r="G491" s="509">
        <v>0</v>
      </c>
      <c r="H491" s="510">
        <v>175</v>
      </c>
      <c r="I491" s="509">
        <v>0</v>
      </c>
      <c r="J491" s="509">
        <v>0</v>
      </c>
      <c r="K491" s="509">
        <v>3</v>
      </c>
      <c r="L491" s="509">
        <v>0</v>
      </c>
      <c r="M491" s="509">
        <v>0</v>
      </c>
      <c r="N491" s="509">
        <v>0</v>
      </c>
      <c r="O491" s="510">
        <v>0</v>
      </c>
      <c r="P491" s="509">
        <v>0</v>
      </c>
      <c r="Q491" s="509">
        <v>0</v>
      </c>
      <c r="R491" s="510">
        <v>5</v>
      </c>
      <c r="S491" s="509">
        <v>0</v>
      </c>
      <c r="T491" s="509">
        <v>0</v>
      </c>
      <c r="U491" s="509">
        <v>0</v>
      </c>
      <c r="V491" s="509">
        <v>0</v>
      </c>
      <c r="W491" s="509">
        <v>0</v>
      </c>
      <c r="X491" s="510">
        <f t="shared" si="100"/>
        <v>183</v>
      </c>
      <c r="Y491" s="510">
        <f t="shared" si="101"/>
        <v>3</v>
      </c>
      <c r="Z491" s="511">
        <f t="shared" si="98"/>
        <v>186</v>
      </c>
    </row>
    <row r="492" spans="1:26" ht="63.75" hidden="1" outlineLevel="1">
      <c r="A492" s="747"/>
      <c r="B492" s="747"/>
      <c r="C492" s="508" t="s">
        <v>637</v>
      </c>
      <c r="D492" s="509">
        <v>0</v>
      </c>
      <c r="E492" s="509">
        <v>0</v>
      </c>
      <c r="F492" s="509">
        <v>3</v>
      </c>
      <c r="G492" s="509">
        <v>0</v>
      </c>
      <c r="H492" s="510">
        <v>115</v>
      </c>
      <c r="I492" s="509">
        <v>0</v>
      </c>
      <c r="J492" s="509">
        <v>0</v>
      </c>
      <c r="K492" s="509">
        <v>0</v>
      </c>
      <c r="L492" s="510">
        <v>0</v>
      </c>
      <c r="M492" s="509">
        <v>0</v>
      </c>
      <c r="N492" s="509">
        <v>0</v>
      </c>
      <c r="O492" s="509">
        <v>0</v>
      </c>
      <c r="P492" s="509">
        <v>0</v>
      </c>
      <c r="Q492" s="509">
        <v>0</v>
      </c>
      <c r="R492" s="510">
        <v>22</v>
      </c>
      <c r="S492" s="509">
        <v>0</v>
      </c>
      <c r="T492" s="509">
        <v>0</v>
      </c>
      <c r="U492" s="509">
        <v>0</v>
      </c>
      <c r="V492" s="510">
        <v>0</v>
      </c>
      <c r="W492" s="509">
        <v>0</v>
      </c>
      <c r="X492" s="509">
        <f t="shared" si="100"/>
        <v>140</v>
      </c>
      <c r="Y492" s="509">
        <f t="shared" si="101"/>
        <v>0</v>
      </c>
      <c r="Z492" s="511">
        <f t="shared" si="98"/>
        <v>140</v>
      </c>
    </row>
    <row r="493" spans="1:26" ht="63.75" hidden="1" outlineLevel="1">
      <c r="A493" s="747"/>
      <c r="B493" s="747"/>
      <c r="C493" s="508" t="s">
        <v>638</v>
      </c>
      <c r="D493" s="510">
        <v>0</v>
      </c>
      <c r="E493" s="510">
        <v>4</v>
      </c>
      <c r="F493" s="510">
        <v>9</v>
      </c>
      <c r="G493" s="509">
        <v>4</v>
      </c>
      <c r="H493" s="510">
        <v>748</v>
      </c>
      <c r="I493" s="509">
        <v>0</v>
      </c>
      <c r="J493" s="510">
        <v>0</v>
      </c>
      <c r="K493" s="510">
        <v>0</v>
      </c>
      <c r="L493" s="509">
        <v>0</v>
      </c>
      <c r="M493" s="510">
        <v>77</v>
      </c>
      <c r="N493" s="510">
        <v>0</v>
      </c>
      <c r="O493" s="510">
        <v>0</v>
      </c>
      <c r="P493" s="510">
        <v>0</v>
      </c>
      <c r="Q493" s="509">
        <v>0</v>
      </c>
      <c r="R493" s="510">
        <v>32</v>
      </c>
      <c r="S493" s="509">
        <v>0</v>
      </c>
      <c r="T493" s="510">
        <v>0</v>
      </c>
      <c r="U493" s="510">
        <v>0</v>
      </c>
      <c r="V493" s="509">
        <v>0</v>
      </c>
      <c r="W493" s="510">
        <v>0</v>
      </c>
      <c r="X493" s="509">
        <f t="shared" si="100"/>
        <v>797</v>
      </c>
      <c r="Y493" s="510">
        <f t="shared" si="101"/>
        <v>77</v>
      </c>
      <c r="Z493" s="511">
        <f t="shared" si="98"/>
        <v>874</v>
      </c>
    </row>
    <row r="494" spans="1:26" ht="51" hidden="1" outlineLevel="1">
      <c r="A494" s="747"/>
      <c r="B494" s="747"/>
      <c r="C494" s="508" t="s">
        <v>639</v>
      </c>
      <c r="D494" s="509">
        <v>0</v>
      </c>
      <c r="E494" s="509">
        <v>0</v>
      </c>
      <c r="F494" s="509">
        <v>0</v>
      </c>
      <c r="G494" s="509">
        <v>4</v>
      </c>
      <c r="H494" s="510">
        <v>177</v>
      </c>
      <c r="I494" s="509">
        <v>0</v>
      </c>
      <c r="J494" s="509">
        <v>0</v>
      </c>
      <c r="K494" s="509">
        <v>0</v>
      </c>
      <c r="L494" s="509">
        <v>0</v>
      </c>
      <c r="M494" s="510">
        <v>0</v>
      </c>
      <c r="N494" s="509">
        <v>0</v>
      </c>
      <c r="O494" s="509">
        <v>0</v>
      </c>
      <c r="P494" s="509">
        <v>0</v>
      </c>
      <c r="Q494" s="509">
        <v>0</v>
      </c>
      <c r="R494" s="510">
        <v>2</v>
      </c>
      <c r="S494" s="509">
        <v>0</v>
      </c>
      <c r="T494" s="509">
        <v>0</v>
      </c>
      <c r="U494" s="509">
        <v>0</v>
      </c>
      <c r="V494" s="509">
        <v>0</v>
      </c>
      <c r="W494" s="510">
        <v>0</v>
      </c>
      <c r="X494" s="509">
        <f t="shared" si="100"/>
        <v>183</v>
      </c>
      <c r="Y494" s="510">
        <f t="shared" si="101"/>
        <v>0</v>
      </c>
      <c r="Z494" s="511">
        <f t="shared" si="98"/>
        <v>183</v>
      </c>
    </row>
    <row r="495" spans="1:26" ht="63.75" hidden="1" outlineLevel="1">
      <c r="A495" s="747"/>
      <c r="B495" s="747" t="s">
        <v>640</v>
      </c>
      <c r="C495" s="508" t="s">
        <v>641</v>
      </c>
      <c r="D495" s="509">
        <v>0</v>
      </c>
      <c r="E495" s="509">
        <v>0</v>
      </c>
      <c r="F495" s="509">
        <v>0</v>
      </c>
      <c r="G495" s="510">
        <v>0</v>
      </c>
      <c r="H495" s="510">
        <v>10</v>
      </c>
      <c r="I495" s="509">
        <v>0</v>
      </c>
      <c r="J495" s="509">
        <v>0</v>
      </c>
      <c r="K495" s="509">
        <v>0</v>
      </c>
      <c r="L495" s="509">
        <v>0</v>
      </c>
      <c r="M495" s="509">
        <v>0</v>
      </c>
      <c r="N495" s="509">
        <v>0</v>
      </c>
      <c r="O495" s="509">
        <v>0</v>
      </c>
      <c r="P495" s="509">
        <v>0</v>
      </c>
      <c r="Q495" s="510">
        <v>0</v>
      </c>
      <c r="R495" s="510">
        <v>0</v>
      </c>
      <c r="S495" s="509">
        <v>0</v>
      </c>
      <c r="T495" s="509">
        <v>0</v>
      </c>
      <c r="U495" s="509">
        <v>0</v>
      </c>
      <c r="V495" s="509">
        <v>0</v>
      </c>
      <c r="W495" s="509">
        <v>0</v>
      </c>
      <c r="X495" s="509">
        <f t="shared" si="100"/>
        <v>10</v>
      </c>
      <c r="Y495" s="510">
        <f t="shared" si="101"/>
        <v>0</v>
      </c>
      <c r="Z495" s="511">
        <f t="shared" si="98"/>
        <v>10</v>
      </c>
    </row>
    <row r="496" spans="1:26" ht="63.75" hidden="1" outlineLevel="1">
      <c r="A496" s="747"/>
      <c r="B496" s="747"/>
      <c r="C496" s="508" t="s">
        <v>642</v>
      </c>
      <c r="D496" s="509">
        <v>0</v>
      </c>
      <c r="E496" s="509">
        <v>0</v>
      </c>
      <c r="F496" s="509">
        <v>0</v>
      </c>
      <c r="G496" s="509">
        <v>0</v>
      </c>
      <c r="H496" s="510">
        <v>0</v>
      </c>
      <c r="I496" s="509">
        <v>0</v>
      </c>
      <c r="J496" s="509">
        <v>0</v>
      </c>
      <c r="K496" s="509">
        <v>0</v>
      </c>
      <c r="L496" s="509">
        <v>0</v>
      </c>
      <c r="M496" s="509">
        <v>0</v>
      </c>
      <c r="N496" s="509">
        <v>0</v>
      </c>
      <c r="O496" s="509">
        <v>0</v>
      </c>
      <c r="P496" s="509">
        <v>0</v>
      </c>
      <c r="Q496" s="509">
        <v>0</v>
      </c>
      <c r="R496" s="510">
        <v>0</v>
      </c>
      <c r="S496" s="509">
        <v>0</v>
      </c>
      <c r="T496" s="509">
        <v>0</v>
      </c>
      <c r="U496" s="509">
        <v>0</v>
      </c>
      <c r="V496" s="509">
        <v>0</v>
      </c>
      <c r="W496" s="509">
        <v>0</v>
      </c>
      <c r="X496" s="510">
        <f t="shared" si="100"/>
        <v>0</v>
      </c>
      <c r="Y496" s="510">
        <f t="shared" si="101"/>
        <v>0</v>
      </c>
      <c r="Z496" s="511">
        <f t="shared" ref="Z496:Z512" si="102">+Y496+X496</f>
        <v>0</v>
      </c>
    </row>
    <row r="497" spans="1:26" ht="51" hidden="1" outlineLevel="1">
      <c r="A497" s="747"/>
      <c r="B497" s="747"/>
      <c r="C497" s="508" t="s">
        <v>643</v>
      </c>
      <c r="D497" s="509">
        <v>0</v>
      </c>
      <c r="E497" s="509">
        <v>0</v>
      </c>
      <c r="F497" s="510">
        <v>0</v>
      </c>
      <c r="G497" s="509">
        <v>0</v>
      </c>
      <c r="H497" s="509">
        <v>59</v>
      </c>
      <c r="I497" s="509">
        <v>0</v>
      </c>
      <c r="J497" s="509">
        <v>0</v>
      </c>
      <c r="K497" s="509">
        <v>0</v>
      </c>
      <c r="L497" s="509">
        <v>0</v>
      </c>
      <c r="M497" s="509">
        <v>0</v>
      </c>
      <c r="N497" s="509">
        <v>0</v>
      </c>
      <c r="O497" s="509">
        <v>0</v>
      </c>
      <c r="P497" s="510">
        <v>0</v>
      </c>
      <c r="Q497" s="509">
        <v>0</v>
      </c>
      <c r="R497" s="509">
        <v>0</v>
      </c>
      <c r="S497" s="509">
        <v>0</v>
      </c>
      <c r="T497" s="509">
        <v>0</v>
      </c>
      <c r="U497" s="509">
        <v>0</v>
      </c>
      <c r="V497" s="509">
        <v>0</v>
      </c>
      <c r="W497" s="509">
        <v>0</v>
      </c>
      <c r="X497" s="510">
        <f t="shared" si="100"/>
        <v>59</v>
      </c>
      <c r="Y497" s="510">
        <f t="shared" si="101"/>
        <v>0</v>
      </c>
      <c r="Z497" s="511">
        <f t="shared" si="102"/>
        <v>59</v>
      </c>
    </row>
    <row r="498" spans="1:26" ht="51" hidden="1" outlineLevel="1">
      <c r="A498" s="747"/>
      <c r="B498" s="747" t="s">
        <v>644</v>
      </c>
      <c r="C498" s="508" t="s">
        <v>645</v>
      </c>
      <c r="D498" s="509">
        <v>1</v>
      </c>
      <c r="E498" s="509">
        <v>0</v>
      </c>
      <c r="F498" s="510">
        <v>0</v>
      </c>
      <c r="G498" s="509">
        <v>0</v>
      </c>
      <c r="H498" s="510">
        <v>164</v>
      </c>
      <c r="I498" s="509">
        <v>0</v>
      </c>
      <c r="J498" s="509">
        <v>0</v>
      </c>
      <c r="K498" s="509">
        <v>0</v>
      </c>
      <c r="L498" s="509">
        <v>0</v>
      </c>
      <c r="M498" s="510">
        <v>153</v>
      </c>
      <c r="N498" s="509">
        <v>0</v>
      </c>
      <c r="O498" s="509">
        <v>0</v>
      </c>
      <c r="P498" s="510">
        <v>0</v>
      </c>
      <c r="Q498" s="509">
        <v>0</v>
      </c>
      <c r="R498" s="510">
        <v>9</v>
      </c>
      <c r="S498" s="509">
        <v>0</v>
      </c>
      <c r="T498" s="509">
        <v>0</v>
      </c>
      <c r="U498" s="509">
        <v>0</v>
      </c>
      <c r="V498" s="509">
        <v>0</v>
      </c>
      <c r="W498" s="510">
        <v>0</v>
      </c>
      <c r="X498" s="509">
        <f t="shared" si="100"/>
        <v>174</v>
      </c>
      <c r="Y498" s="509">
        <f t="shared" si="101"/>
        <v>153</v>
      </c>
      <c r="Z498" s="511">
        <f t="shared" si="102"/>
        <v>327</v>
      </c>
    </row>
    <row r="499" spans="1:26" ht="63.75" hidden="1" outlineLevel="1">
      <c r="A499" s="751"/>
      <c r="B499" s="751"/>
      <c r="C499" s="616" t="s">
        <v>646</v>
      </c>
      <c r="D499" s="623">
        <v>0</v>
      </c>
      <c r="E499" s="623">
        <v>0</v>
      </c>
      <c r="F499" s="624">
        <v>0</v>
      </c>
      <c r="G499" s="623">
        <v>0</v>
      </c>
      <c r="H499" s="624">
        <v>99</v>
      </c>
      <c r="I499" s="623">
        <v>0</v>
      </c>
      <c r="J499" s="623">
        <v>0</v>
      </c>
      <c r="K499" s="623">
        <v>0</v>
      </c>
      <c r="L499" s="623">
        <v>0</v>
      </c>
      <c r="M499" s="623">
        <v>0</v>
      </c>
      <c r="N499" s="623">
        <v>0</v>
      </c>
      <c r="O499" s="623">
        <v>0</v>
      </c>
      <c r="P499" s="624">
        <v>0</v>
      </c>
      <c r="Q499" s="623">
        <v>0</v>
      </c>
      <c r="R499" s="624">
        <v>1</v>
      </c>
      <c r="S499" s="623">
        <v>0</v>
      </c>
      <c r="T499" s="623">
        <v>0</v>
      </c>
      <c r="U499" s="623">
        <v>0</v>
      </c>
      <c r="V499" s="623">
        <v>0</v>
      </c>
      <c r="W499" s="623">
        <v>0</v>
      </c>
      <c r="X499" s="624">
        <f t="shared" si="100"/>
        <v>100</v>
      </c>
      <c r="Y499" s="624">
        <f t="shared" si="101"/>
        <v>0</v>
      </c>
      <c r="Z499" s="625">
        <f t="shared" si="102"/>
        <v>100</v>
      </c>
    </row>
    <row r="500" spans="1:26" ht="12.95" customHeight="1" collapsed="1">
      <c r="A500" s="752" t="s">
        <v>647</v>
      </c>
      <c r="B500" s="752"/>
      <c r="C500" s="752"/>
      <c r="D500" s="626">
        <f t="shared" ref="D500:W500" si="103">SUM(D501:D512)</f>
        <v>107</v>
      </c>
      <c r="E500" s="626">
        <f t="shared" si="103"/>
        <v>434</v>
      </c>
      <c r="F500" s="626">
        <f t="shared" si="103"/>
        <v>926</v>
      </c>
      <c r="G500" s="626">
        <f t="shared" si="103"/>
        <v>407</v>
      </c>
      <c r="H500" s="626">
        <f t="shared" si="103"/>
        <v>69684</v>
      </c>
      <c r="I500" s="626">
        <f t="shared" si="103"/>
        <v>5</v>
      </c>
      <c r="J500" s="626">
        <f t="shared" si="103"/>
        <v>14</v>
      </c>
      <c r="K500" s="626">
        <f t="shared" si="103"/>
        <v>39</v>
      </c>
      <c r="L500" s="626">
        <f t="shared" si="103"/>
        <v>0</v>
      </c>
      <c r="M500" s="626">
        <f t="shared" si="103"/>
        <v>1484</v>
      </c>
      <c r="N500" s="626">
        <f t="shared" si="103"/>
        <v>0</v>
      </c>
      <c r="O500" s="626">
        <f t="shared" si="103"/>
        <v>0</v>
      </c>
      <c r="P500" s="626">
        <f t="shared" si="103"/>
        <v>7</v>
      </c>
      <c r="Q500" s="626">
        <f t="shared" si="103"/>
        <v>5</v>
      </c>
      <c r="R500" s="626">
        <f t="shared" si="103"/>
        <v>3747</v>
      </c>
      <c r="S500" s="626">
        <f t="shared" si="103"/>
        <v>0</v>
      </c>
      <c r="T500" s="626">
        <f t="shared" si="103"/>
        <v>0</v>
      </c>
      <c r="U500" s="626">
        <f t="shared" si="103"/>
        <v>0</v>
      </c>
      <c r="V500" s="626">
        <f t="shared" si="103"/>
        <v>0</v>
      </c>
      <c r="W500" s="626">
        <f t="shared" si="103"/>
        <v>36</v>
      </c>
      <c r="X500" s="626">
        <f>SUM(X501:X512)</f>
        <v>75317</v>
      </c>
      <c r="Y500" s="626">
        <f>SUM(Y501:Y512)</f>
        <v>1578</v>
      </c>
      <c r="Z500" s="627">
        <f>SUM(Z501:Z512)</f>
        <v>76895</v>
      </c>
    </row>
    <row r="501" spans="1:26" ht="76.5" hidden="1" outlineLevel="1">
      <c r="A501" s="753" t="s">
        <v>647</v>
      </c>
      <c r="B501" s="617" t="s">
        <v>648</v>
      </c>
      <c r="C501" s="617" t="s">
        <v>649</v>
      </c>
      <c r="D501" s="618">
        <v>0</v>
      </c>
      <c r="E501" s="619">
        <v>0</v>
      </c>
      <c r="F501" s="619">
        <v>6</v>
      </c>
      <c r="G501" s="619">
        <v>0</v>
      </c>
      <c r="H501" s="618">
        <v>119</v>
      </c>
      <c r="I501" s="619">
        <v>0</v>
      </c>
      <c r="J501" s="619">
        <v>0</v>
      </c>
      <c r="K501" s="619">
        <v>0</v>
      </c>
      <c r="L501" s="619">
        <v>0</v>
      </c>
      <c r="M501" s="619">
        <v>0</v>
      </c>
      <c r="N501" s="618">
        <v>0</v>
      </c>
      <c r="O501" s="619">
        <v>0</v>
      </c>
      <c r="P501" s="619">
        <v>0</v>
      </c>
      <c r="Q501" s="619">
        <v>0</v>
      </c>
      <c r="R501" s="618">
        <v>15</v>
      </c>
      <c r="S501" s="619">
        <v>0</v>
      </c>
      <c r="T501" s="619">
        <v>0</v>
      </c>
      <c r="U501" s="619">
        <v>0</v>
      </c>
      <c r="V501" s="619">
        <v>0</v>
      </c>
      <c r="W501" s="619">
        <v>0</v>
      </c>
      <c r="X501" s="620">
        <f t="shared" ref="X501:X512" si="104">D501+E501+F501+G501+H501+N501+O501+P501+Q501+R501</f>
        <v>140</v>
      </c>
      <c r="Y501" s="621">
        <f t="shared" ref="Y501:Y512" si="105">I501+J501+K501+L501+M501+S501+T501+U501+V501+W501</f>
        <v>0</v>
      </c>
      <c r="Z501" s="622">
        <f t="shared" si="102"/>
        <v>140</v>
      </c>
    </row>
    <row r="502" spans="1:26" ht="51" hidden="1" outlineLevel="1">
      <c r="A502" s="754"/>
      <c r="B502" s="512" t="s">
        <v>650</v>
      </c>
      <c r="C502" s="512" t="s">
        <v>651</v>
      </c>
      <c r="D502" s="514">
        <v>0</v>
      </c>
      <c r="E502" s="514">
        <v>0</v>
      </c>
      <c r="F502" s="514">
        <v>0</v>
      </c>
      <c r="G502" s="514">
        <v>0</v>
      </c>
      <c r="H502" s="513">
        <v>18</v>
      </c>
      <c r="I502" s="514">
        <v>0</v>
      </c>
      <c r="J502" s="514">
        <v>0</v>
      </c>
      <c r="K502" s="514">
        <v>0</v>
      </c>
      <c r="L502" s="514">
        <v>0</v>
      </c>
      <c r="M502" s="514">
        <v>0</v>
      </c>
      <c r="N502" s="514">
        <v>0</v>
      </c>
      <c r="O502" s="514">
        <v>0</v>
      </c>
      <c r="P502" s="514">
        <v>0</v>
      </c>
      <c r="Q502" s="514">
        <v>0</v>
      </c>
      <c r="R502" s="513">
        <v>0</v>
      </c>
      <c r="S502" s="514">
        <v>0</v>
      </c>
      <c r="T502" s="514">
        <v>0</v>
      </c>
      <c r="U502" s="514">
        <v>0</v>
      </c>
      <c r="V502" s="514">
        <v>0</v>
      </c>
      <c r="W502" s="514">
        <v>0</v>
      </c>
      <c r="X502" s="510">
        <f t="shared" si="104"/>
        <v>18</v>
      </c>
      <c r="Y502" s="510">
        <f t="shared" si="105"/>
        <v>0</v>
      </c>
      <c r="Z502" s="511">
        <f t="shared" si="102"/>
        <v>18</v>
      </c>
    </row>
    <row r="503" spans="1:26" ht="38.25" hidden="1" outlineLevel="1">
      <c r="A503" s="754"/>
      <c r="B503" s="754" t="s">
        <v>652</v>
      </c>
      <c r="C503" s="512" t="s">
        <v>653</v>
      </c>
      <c r="D503" s="514">
        <v>12</v>
      </c>
      <c r="E503" s="514">
        <v>30</v>
      </c>
      <c r="F503" s="514">
        <v>75</v>
      </c>
      <c r="G503" s="514">
        <v>20</v>
      </c>
      <c r="H503" s="513">
        <v>3267</v>
      </c>
      <c r="I503" s="514">
        <v>0</v>
      </c>
      <c r="J503" s="514">
        <v>0</v>
      </c>
      <c r="K503" s="514">
        <v>0</v>
      </c>
      <c r="L503" s="514">
        <v>0</v>
      </c>
      <c r="M503" s="514">
        <v>30</v>
      </c>
      <c r="N503" s="514">
        <v>0</v>
      </c>
      <c r="O503" s="514">
        <v>0</v>
      </c>
      <c r="P503" s="514">
        <v>0</v>
      </c>
      <c r="Q503" s="514">
        <v>0</v>
      </c>
      <c r="R503" s="513">
        <v>146</v>
      </c>
      <c r="S503" s="514">
        <v>0</v>
      </c>
      <c r="T503" s="514">
        <v>0</v>
      </c>
      <c r="U503" s="514">
        <v>0</v>
      </c>
      <c r="V503" s="514">
        <v>0</v>
      </c>
      <c r="W503" s="514">
        <v>0</v>
      </c>
      <c r="X503" s="510">
        <f t="shared" si="104"/>
        <v>3550</v>
      </c>
      <c r="Y503" s="510">
        <f t="shared" si="105"/>
        <v>30</v>
      </c>
      <c r="Z503" s="511">
        <f t="shared" si="102"/>
        <v>3580</v>
      </c>
    </row>
    <row r="504" spans="1:26" hidden="1" outlineLevel="1">
      <c r="A504" s="754"/>
      <c r="B504" s="754"/>
      <c r="C504" s="512" t="s">
        <v>654</v>
      </c>
      <c r="D504" s="513">
        <v>0</v>
      </c>
      <c r="E504" s="513">
        <v>2</v>
      </c>
      <c r="F504" s="513">
        <v>9</v>
      </c>
      <c r="G504" s="514">
        <v>0</v>
      </c>
      <c r="H504" s="513">
        <v>427</v>
      </c>
      <c r="I504" s="514">
        <v>0</v>
      </c>
      <c r="J504" s="514">
        <v>0</v>
      </c>
      <c r="K504" s="514">
        <v>0</v>
      </c>
      <c r="L504" s="514">
        <v>0</v>
      </c>
      <c r="M504" s="514">
        <v>0</v>
      </c>
      <c r="N504" s="513">
        <v>0</v>
      </c>
      <c r="O504" s="513">
        <v>0</v>
      </c>
      <c r="P504" s="513">
        <v>0</v>
      </c>
      <c r="Q504" s="514">
        <v>0</v>
      </c>
      <c r="R504" s="513">
        <v>32</v>
      </c>
      <c r="S504" s="514">
        <v>0</v>
      </c>
      <c r="T504" s="514">
        <v>0</v>
      </c>
      <c r="U504" s="514">
        <v>0</v>
      </c>
      <c r="V504" s="514">
        <v>0</v>
      </c>
      <c r="W504" s="514">
        <v>0</v>
      </c>
      <c r="X504" s="509">
        <f t="shared" si="104"/>
        <v>470</v>
      </c>
      <c r="Y504" s="509">
        <f t="shared" si="105"/>
        <v>0</v>
      </c>
      <c r="Z504" s="511">
        <f t="shared" si="102"/>
        <v>470</v>
      </c>
    </row>
    <row r="505" spans="1:26" hidden="1" outlineLevel="1">
      <c r="A505" s="754"/>
      <c r="B505" s="754"/>
      <c r="C505" s="512" t="s">
        <v>655</v>
      </c>
      <c r="D505" s="514">
        <v>0</v>
      </c>
      <c r="E505" s="514">
        <v>0</v>
      </c>
      <c r="F505" s="514">
        <v>0</v>
      </c>
      <c r="G505" s="514">
        <v>0</v>
      </c>
      <c r="H505" s="514">
        <v>0</v>
      </c>
      <c r="I505" s="514">
        <v>0</v>
      </c>
      <c r="J505" s="514">
        <v>0</v>
      </c>
      <c r="K505" s="514">
        <v>0</v>
      </c>
      <c r="L505" s="514">
        <v>0</v>
      </c>
      <c r="M505" s="514">
        <v>0</v>
      </c>
      <c r="N505" s="514">
        <v>0</v>
      </c>
      <c r="O505" s="514">
        <v>0</v>
      </c>
      <c r="P505" s="514">
        <v>0</v>
      </c>
      <c r="Q505" s="514">
        <v>0</v>
      </c>
      <c r="R505" s="514">
        <v>0</v>
      </c>
      <c r="S505" s="514">
        <v>0</v>
      </c>
      <c r="T505" s="514">
        <v>0</v>
      </c>
      <c r="U505" s="514">
        <v>0</v>
      </c>
      <c r="V505" s="514">
        <v>0</v>
      </c>
      <c r="W505" s="514">
        <v>0</v>
      </c>
      <c r="X505" s="510">
        <f t="shared" si="104"/>
        <v>0</v>
      </c>
      <c r="Y505" s="510">
        <f t="shared" si="105"/>
        <v>0</v>
      </c>
      <c r="Z505" s="511">
        <f t="shared" si="102"/>
        <v>0</v>
      </c>
    </row>
    <row r="506" spans="1:26" ht="38.25" hidden="1" outlineLevel="1">
      <c r="A506" s="754"/>
      <c r="B506" s="754"/>
      <c r="C506" s="512" t="s">
        <v>656</v>
      </c>
      <c r="D506" s="514">
        <v>0</v>
      </c>
      <c r="E506" s="514">
        <v>0</v>
      </c>
      <c r="F506" s="514">
        <v>0</v>
      </c>
      <c r="G506" s="514">
        <v>0</v>
      </c>
      <c r="H506" s="514">
        <v>43</v>
      </c>
      <c r="I506" s="514">
        <v>0</v>
      </c>
      <c r="J506" s="514">
        <v>0</v>
      </c>
      <c r="K506" s="514">
        <v>0</v>
      </c>
      <c r="L506" s="514">
        <v>0</v>
      </c>
      <c r="M506" s="514">
        <v>0</v>
      </c>
      <c r="N506" s="514">
        <v>0</v>
      </c>
      <c r="O506" s="514">
        <v>0</v>
      </c>
      <c r="P506" s="514">
        <v>0</v>
      </c>
      <c r="Q506" s="514">
        <v>0</v>
      </c>
      <c r="R506" s="514">
        <v>4</v>
      </c>
      <c r="S506" s="514">
        <v>0</v>
      </c>
      <c r="T506" s="514">
        <v>0</v>
      </c>
      <c r="U506" s="514">
        <v>0</v>
      </c>
      <c r="V506" s="514">
        <v>0</v>
      </c>
      <c r="W506" s="514">
        <v>0</v>
      </c>
      <c r="X506" s="509">
        <f t="shared" si="104"/>
        <v>47</v>
      </c>
      <c r="Y506" s="509">
        <f t="shared" si="105"/>
        <v>0</v>
      </c>
      <c r="Z506" s="511">
        <f t="shared" si="102"/>
        <v>47</v>
      </c>
    </row>
    <row r="507" spans="1:26" hidden="1" outlineLevel="1">
      <c r="A507" s="754"/>
      <c r="B507" s="754"/>
      <c r="C507" s="512" t="s">
        <v>657</v>
      </c>
      <c r="D507" s="514">
        <v>0</v>
      </c>
      <c r="E507" s="514">
        <v>0</v>
      </c>
      <c r="F507" s="513">
        <v>0</v>
      </c>
      <c r="G507" s="513">
        <v>0</v>
      </c>
      <c r="H507" s="514">
        <v>7</v>
      </c>
      <c r="I507" s="514">
        <v>0</v>
      </c>
      <c r="J507" s="514">
        <v>0</v>
      </c>
      <c r="K507" s="514">
        <v>0</v>
      </c>
      <c r="L507" s="514">
        <v>0</v>
      </c>
      <c r="M507" s="514">
        <v>0</v>
      </c>
      <c r="N507" s="514">
        <v>0</v>
      </c>
      <c r="O507" s="514">
        <v>0</v>
      </c>
      <c r="P507" s="513">
        <v>0</v>
      </c>
      <c r="Q507" s="513">
        <v>0</v>
      </c>
      <c r="R507" s="514">
        <v>0</v>
      </c>
      <c r="S507" s="514">
        <v>0</v>
      </c>
      <c r="T507" s="514">
        <v>0</v>
      </c>
      <c r="U507" s="514">
        <v>0</v>
      </c>
      <c r="V507" s="514">
        <v>0</v>
      </c>
      <c r="W507" s="514">
        <v>0</v>
      </c>
      <c r="X507" s="509">
        <f t="shared" si="104"/>
        <v>7</v>
      </c>
      <c r="Y507" s="510">
        <f t="shared" si="105"/>
        <v>0</v>
      </c>
      <c r="Z507" s="511">
        <f t="shared" si="102"/>
        <v>7</v>
      </c>
    </row>
    <row r="508" spans="1:26" ht="25.5" hidden="1" outlineLevel="1">
      <c r="A508" s="754"/>
      <c r="B508" s="754"/>
      <c r="C508" s="512" t="s">
        <v>658</v>
      </c>
      <c r="D508" s="513">
        <v>1</v>
      </c>
      <c r="E508" s="513">
        <v>2</v>
      </c>
      <c r="F508" s="513">
        <v>9</v>
      </c>
      <c r="G508" s="513">
        <v>4</v>
      </c>
      <c r="H508" s="513">
        <v>149</v>
      </c>
      <c r="I508" s="514">
        <v>0</v>
      </c>
      <c r="J508" s="514">
        <v>0</v>
      </c>
      <c r="K508" s="513">
        <v>0</v>
      </c>
      <c r="L508" s="514">
        <v>0</v>
      </c>
      <c r="M508" s="513">
        <v>12</v>
      </c>
      <c r="N508" s="513">
        <v>0</v>
      </c>
      <c r="O508" s="513">
        <v>0</v>
      </c>
      <c r="P508" s="513">
        <v>0</v>
      </c>
      <c r="Q508" s="513">
        <v>0</v>
      </c>
      <c r="R508" s="513">
        <v>6</v>
      </c>
      <c r="S508" s="514">
        <v>0</v>
      </c>
      <c r="T508" s="514">
        <v>0</v>
      </c>
      <c r="U508" s="513">
        <v>0</v>
      </c>
      <c r="V508" s="514">
        <v>0</v>
      </c>
      <c r="W508" s="513">
        <v>0</v>
      </c>
      <c r="X508" s="509">
        <f t="shared" si="104"/>
        <v>171</v>
      </c>
      <c r="Y508" s="510">
        <f t="shared" si="105"/>
        <v>12</v>
      </c>
      <c r="Z508" s="511">
        <f t="shared" si="102"/>
        <v>183</v>
      </c>
    </row>
    <row r="509" spans="1:26" ht="63.75" hidden="1" outlineLevel="1">
      <c r="A509" s="754"/>
      <c r="B509" s="754"/>
      <c r="C509" s="512" t="s">
        <v>659</v>
      </c>
      <c r="D509" s="513">
        <v>2</v>
      </c>
      <c r="E509" s="513">
        <v>18</v>
      </c>
      <c r="F509" s="513">
        <v>9</v>
      </c>
      <c r="G509" s="513">
        <v>4</v>
      </c>
      <c r="H509" s="513">
        <v>1111</v>
      </c>
      <c r="I509" s="514">
        <v>1</v>
      </c>
      <c r="J509" s="514">
        <v>0</v>
      </c>
      <c r="K509" s="514">
        <v>0</v>
      </c>
      <c r="L509" s="514">
        <v>0</v>
      </c>
      <c r="M509" s="513">
        <v>43</v>
      </c>
      <c r="N509" s="513">
        <v>0</v>
      </c>
      <c r="O509" s="513">
        <v>0</v>
      </c>
      <c r="P509" s="513">
        <v>0</v>
      </c>
      <c r="Q509" s="513">
        <v>0</v>
      </c>
      <c r="R509" s="513">
        <v>27</v>
      </c>
      <c r="S509" s="514">
        <v>0</v>
      </c>
      <c r="T509" s="514">
        <v>0</v>
      </c>
      <c r="U509" s="514">
        <v>0</v>
      </c>
      <c r="V509" s="514">
        <v>0</v>
      </c>
      <c r="W509" s="513">
        <v>1</v>
      </c>
      <c r="X509" s="509">
        <f t="shared" si="104"/>
        <v>1171</v>
      </c>
      <c r="Y509" s="510">
        <f t="shared" si="105"/>
        <v>45</v>
      </c>
      <c r="Z509" s="511">
        <f t="shared" si="102"/>
        <v>1216</v>
      </c>
    </row>
    <row r="510" spans="1:26" ht="25.5" hidden="1" outlineLevel="1">
      <c r="A510" s="754"/>
      <c r="B510" s="754" t="s">
        <v>660</v>
      </c>
      <c r="C510" s="512" t="s">
        <v>661</v>
      </c>
      <c r="D510" s="513">
        <v>64</v>
      </c>
      <c r="E510" s="513">
        <v>306</v>
      </c>
      <c r="F510" s="513">
        <v>593</v>
      </c>
      <c r="G510" s="513">
        <v>244</v>
      </c>
      <c r="H510" s="513">
        <v>46808</v>
      </c>
      <c r="I510" s="513">
        <v>3</v>
      </c>
      <c r="J510" s="513">
        <v>8</v>
      </c>
      <c r="K510" s="513">
        <v>21</v>
      </c>
      <c r="L510" s="513">
        <v>0</v>
      </c>
      <c r="M510" s="513">
        <v>727</v>
      </c>
      <c r="N510" s="513">
        <v>0</v>
      </c>
      <c r="O510" s="513">
        <v>0</v>
      </c>
      <c r="P510" s="513">
        <v>7</v>
      </c>
      <c r="Q510" s="513">
        <v>4</v>
      </c>
      <c r="R510" s="513">
        <v>2651</v>
      </c>
      <c r="S510" s="513">
        <v>0</v>
      </c>
      <c r="T510" s="513">
        <v>0</v>
      </c>
      <c r="U510" s="513">
        <v>0</v>
      </c>
      <c r="V510" s="513">
        <v>0</v>
      </c>
      <c r="W510" s="513">
        <v>11</v>
      </c>
      <c r="X510" s="510">
        <f t="shared" si="104"/>
        <v>50677</v>
      </c>
      <c r="Y510" s="510">
        <f t="shared" si="105"/>
        <v>770</v>
      </c>
      <c r="Z510" s="511">
        <f t="shared" si="102"/>
        <v>51447</v>
      </c>
    </row>
    <row r="511" spans="1:26" ht="38.25" hidden="1" outlineLevel="1">
      <c r="A511" s="754"/>
      <c r="B511" s="754"/>
      <c r="C511" s="512" t="s">
        <v>662</v>
      </c>
      <c r="D511" s="513">
        <v>26</v>
      </c>
      <c r="E511" s="513">
        <v>74</v>
      </c>
      <c r="F511" s="513">
        <v>225</v>
      </c>
      <c r="G511" s="513">
        <v>135</v>
      </c>
      <c r="H511" s="513">
        <v>17327</v>
      </c>
      <c r="I511" s="513">
        <v>1</v>
      </c>
      <c r="J511" s="514">
        <v>6</v>
      </c>
      <c r="K511" s="513">
        <v>18</v>
      </c>
      <c r="L511" s="513">
        <v>0</v>
      </c>
      <c r="M511" s="513">
        <v>633</v>
      </c>
      <c r="N511" s="513">
        <v>0</v>
      </c>
      <c r="O511" s="513">
        <v>0</v>
      </c>
      <c r="P511" s="513">
        <v>0</v>
      </c>
      <c r="Q511" s="513">
        <v>1</v>
      </c>
      <c r="R511" s="513">
        <v>847</v>
      </c>
      <c r="S511" s="513">
        <v>0</v>
      </c>
      <c r="T511" s="514">
        <v>0</v>
      </c>
      <c r="U511" s="513">
        <v>0</v>
      </c>
      <c r="V511" s="513">
        <v>0</v>
      </c>
      <c r="W511" s="513">
        <v>24</v>
      </c>
      <c r="X511" s="510">
        <f t="shared" si="104"/>
        <v>18635</v>
      </c>
      <c r="Y511" s="510">
        <f t="shared" si="105"/>
        <v>682</v>
      </c>
      <c r="Z511" s="511">
        <f t="shared" si="102"/>
        <v>19317</v>
      </c>
    </row>
    <row r="512" spans="1:26" ht="38.25" hidden="1" outlineLevel="1">
      <c r="A512" s="754"/>
      <c r="B512" s="512" t="s">
        <v>663</v>
      </c>
      <c r="C512" s="512" t="s">
        <v>664</v>
      </c>
      <c r="D512" s="514">
        <v>2</v>
      </c>
      <c r="E512" s="514">
        <v>2</v>
      </c>
      <c r="F512" s="514">
        <v>0</v>
      </c>
      <c r="G512" s="514">
        <v>0</v>
      </c>
      <c r="H512" s="513">
        <v>408</v>
      </c>
      <c r="I512" s="514">
        <v>0</v>
      </c>
      <c r="J512" s="514">
        <v>0</v>
      </c>
      <c r="K512" s="514">
        <v>0</v>
      </c>
      <c r="L512" s="513">
        <v>0</v>
      </c>
      <c r="M512" s="514">
        <v>39</v>
      </c>
      <c r="N512" s="514">
        <v>0</v>
      </c>
      <c r="O512" s="514">
        <v>0</v>
      </c>
      <c r="P512" s="514">
        <v>0</v>
      </c>
      <c r="Q512" s="514">
        <v>0</v>
      </c>
      <c r="R512" s="513">
        <v>19</v>
      </c>
      <c r="S512" s="514">
        <v>0</v>
      </c>
      <c r="T512" s="514">
        <v>0</v>
      </c>
      <c r="U512" s="514">
        <v>0</v>
      </c>
      <c r="V512" s="513">
        <v>0</v>
      </c>
      <c r="W512" s="514">
        <v>0</v>
      </c>
      <c r="X512" s="509">
        <f t="shared" si="104"/>
        <v>431</v>
      </c>
      <c r="Y512" s="509">
        <f t="shared" si="105"/>
        <v>39</v>
      </c>
      <c r="Z512" s="511">
        <f t="shared" si="102"/>
        <v>470</v>
      </c>
    </row>
    <row r="513" spans="1:26" collapsed="1">
      <c r="A513" s="515"/>
      <c r="B513" s="515"/>
      <c r="C513" s="515"/>
      <c r="D513" s="516"/>
      <c r="E513" s="516"/>
      <c r="F513" s="516"/>
      <c r="G513" s="516"/>
      <c r="H513" s="517"/>
      <c r="I513" s="516"/>
      <c r="J513" s="516"/>
      <c r="K513" s="516"/>
      <c r="L513" s="517"/>
      <c r="M513" s="516"/>
      <c r="N513" s="516"/>
      <c r="O513" s="516"/>
      <c r="P513" s="516"/>
      <c r="Q513" s="516"/>
      <c r="R513" s="517"/>
      <c r="S513" s="516"/>
      <c r="T513" s="516"/>
      <c r="U513" s="516"/>
      <c r="V513" s="517"/>
      <c r="W513" s="516"/>
      <c r="X513" s="518"/>
      <c r="Y513" s="518"/>
      <c r="Z513" s="519" t="s">
        <v>2950</v>
      </c>
    </row>
    <row r="514" spans="1:26" ht="33" customHeight="1">
      <c r="A514" s="736" t="s">
        <v>2900</v>
      </c>
      <c r="B514" s="736"/>
      <c r="C514" s="736"/>
      <c r="D514" s="734" t="s">
        <v>3143</v>
      </c>
      <c r="E514" s="734"/>
      <c r="F514" s="734"/>
      <c r="G514" s="734"/>
      <c r="H514" s="734"/>
      <c r="I514" s="734"/>
      <c r="J514" s="734"/>
      <c r="K514" s="734"/>
      <c r="L514" s="734"/>
      <c r="M514" s="734"/>
      <c r="N514" s="734" t="s">
        <v>3146</v>
      </c>
      <c r="O514" s="734"/>
      <c r="P514" s="734"/>
      <c r="Q514" s="734"/>
      <c r="R514" s="734"/>
      <c r="S514" s="734"/>
      <c r="T514" s="734"/>
      <c r="U514" s="734"/>
      <c r="V514" s="734"/>
      <c r="W514" s="734"/>
      <c r="X514" s="739" t="s">
        <v>3145</v>
      </c>
      <c r="Y514" s="740"/>
      <c r="Z514" s="740"/>
    </row>
    <row r="515" spans="1:26" ht="28.5" customHeight="1">
      <c r="A515" s="737"/>
      <c r="B515" s="737"/>
      <c r="C515" s="737"/>
      <c r="D515" s="734" t="s">
        <v>1008</v>
      </c>
      <c r="E515" s="734"/>
      <c r="F515" s="734"/>
      <c r="G515" s="734"/>
      <c r="H515" s="734"/>
      <c r="I515" s="734" t="s">
        <v>1009</v>
      </c>
      <c r="J515" s="734"/>
      <c r="K515" s="734"/>
      <c r="L515" s="734"/>
      <c r="M515" s="734"/>
      <c r="N515" s="734" t="s">
        <v>1008</v>
      </c>
      <c r="O515" s="734"/>
      <c r="P515" s="734"/>
      <c r="Q515" s="734"/>
      <c r="R515" s="734"/>
      <c r="S515" s="734" t="s">
        <v>1009</v>
      </c>
      <c r="T515" s="734"/>
      <c r="U515" s="734"/>
      <c r="V515" s="734"/>
      <c r="W515" s="734"/>
      <c r="X515" s="741"/>
      <c r="Y515" s="742"/>
      <c r="Z515" s="742"/>
    </row>
    <row r="516" spans="1:26" ht="25.5">
      <c r="A516" s="738"/>
      <c r="B516" s="738"/>
      <c r="C516" s="738"/>
      <c r="D516" s="502" t="s">
        <v>2895</v>
      </c>
      <c r="E516" s="502" t="s">
        <v>2896</v>
      </c>
      <c r="F516" s="502" t="s">
        <v>2897</v>
      </c>
      <c r="G516" s="502" t="s">
        <v>2898</v>
      </c>
      <c r="H516" s="502" t="s">
        <v>2994</v>
      </c>
      <c r="I516" s="502" t="s">
        <v>2895</v>
      </c>
      <c r="J516" s="502" t="s">
        <v>2896</v>
      </c>
      <c r="K516" s="502" t="s">
        <v>2897</v>
      </c>
      <c r="L516" s="502" t="s">
        <v>2898</v>
      </c>
      <c r="M516" s="502" t="s">
        <v>2994</v>
      </c>
      <c r="N516" s="502" t="s">
        <v>2895</v>
      </c>
      <c r="O516" s="502" t="s">
        <v>2896</v>
      </c>
      <c r="P516" s="502" t="s">
        <v>2897</v>
      </c>
      <c r="Q516" s="502" t="s">
        <v>2898</v>
      </c>
      <c r="R516" s="502" t="s">
        <v>2994</v>
      </c>
      <c r="S516" s="502" t="s">
        <v>2895</v>
      </c>
      <c r="T516" s="502" t="s">
        <v>2896</v>
      </c>
      <c r="U516" s="502" t="s">
        <v>2897</v>
      </c>
      <c r="V516" s="502" t="s">
        <v>2898</v>
      </c>
      <c r="W516" s="502" t="s">
        <v>2994</v>
      </c>
      <c r="X516" s="504" t="s">
        <v>1008</v>
      </c>
      <c r="Y516" s="504" t="s">
        <v>1009</v>
      </c>
      <c r="Z516" s="505" t="s">
        <v>1010</v>
      </c>
    </row>
    <row r="517" spans="1:26" ht="12.95" customHeight="1">
      <c r="A517" s="743" t="s">
        <v>665</v>
      </c>
      <c r="B517" s="743"/>
      <c r="C517" s="743"/>
      <c r="D517" s="506">
        <f t="shared" ref="D517:Z517" si="106">SUM(D518:D525)</f>
        <v>3</v>
      </c>
      <c r="E517" s="506">
        <f t="shared" si="106"/>
        <v>20</v>
      </c>
      <c r="F517" s="506">
        <f t="shared" si="106"/>
        <v>27</v>
      </c>
      <c r="G517" s="506">
        <f t="shared" si="106"/>
        <v>12</v>
      </c>
      <c r="H517" s="506">
        <f t="shared" si="106"/>
        <v>4768</v>
      </c>
      <c r="I517" s="506">
        <f t="shared" si="106"/>
        <v>0</v>
      </c>
      <c r="J517" s="506">
        <f t="shared" si="106"/>
        <v>0</v>
      </c>
      <c r="K517" s="506">
        <f t="shared" si="106"/>
        <v>0</v>
      </c>
      <c r="L517" s="506">
        <f t="shared" si="106"/>
        <v>0</v>
      </c>
      <c r="M517" s="506">
        <f t="shared" si="106"/>
        <v>75</v>
      </c>
      <c r="N517" s="506">
        <f t="shared" si="106"/>
        <v>0</v>
      </c>
      <c r="O517" s="506">
        <f t="shared" si="106"/>
        <v>0</v>
      </c>
      <c r="P517" s="506">
        <f t="shared" si="106"/>
        <v>0</v>
      </c>
      <c r="Q517" s="506">
        <f t="shared" si="106"/>
        <v>4</v>
      </c>
      <c r="R517" s="506">
        <f t="shared" si="106"/>
        <v>252</v>
      </c>
      <c r="S517" s="506">
        <f t="shared" si="106"/>
        <v>0</v>
      </c>
      <c r="T517" s="506">
        <f t="shared" si="106"/>
        <v>0</v>
      </c>
      <c r="U517" s="506">
        <f t="shared" si="106"/>
        <v>0</v>
      </c>
      <c r="V517" s="506">
        <f t="shared" si="106"/>
        <v>0</v>
      </c>
      <c r="W517" s="506">
        <f t="shared" si="106"/>
        <v>4</v>
      </c>
      <c r="X517" s="506">
        <f t="shared" si="106"/>
        <v>5086</v>
      </c>
      <c r="Y517" s="506">
        <f t="shared" si="106"/>
        <v>79</v>
      </c>
      <c r="Z517" s="507">
        <f t="shared" si="106"/>
        <v>5165</v>
      </c>
    </row>
    <row r="518" spans="1:26" ht="38.25" hidden="1" outlineLevel="1">
      <c r="A518" s="747" t="s">
        <v>665</v>
      </c>
      <c r="B518" s="747" t="s">
        <v>666</v>
      </c>
      <c r="C518" s="508" t="s">
        <v>667</v>
      </c>
      <c r="D518" s="509">
        <v>0</v>
      </c>
      <c r="E518" s="509">
        <v>4</v>
      </c>
      <c r="F518" s="510">
        <v>0</v>
      </c>
      <c r="G518" s="509">
        <v>0</v>
      </c>
      <c r="H518" s="510">
        <v>448</v>
      </c>
      <c r="I518" s="509">
        <v>0</v>
      </c>
      <c r="J518" s="509">
        <v>0</v>
      </c>
      <c r="K518" s="509">
        <v>0</v>
      </c>
      <c r="L518" s="509">
        <v>0</v>
      </c>
      <c r="M518" s="509">
        <v>30</v>
      </c>
      <c r="N518" s="509">
        <v>0</v>
      </c>
      <c r="O518" s="509">
        <v>0</v>
      </c>
      <c r="P518" s="510">
        <v>0</v>
      </c>
      <c r="Q518" s="509">
        <v>0</v>
      </c>
      <c r="R518" s="510">
        <v>35</v>
      </c>
      <c r="S518" s="509">
        <v>0</v>
      </c>
      <c r="T518" s="509">
        <v>0</v>
      </c>
      <c r="U518" s="509">
        <v>0</v>
      </c>
      <c r="V518" s="509">
        <v>0</v>
      </c>
      <c r="W518" s="509">
        <v>2</v>
      </c>
      <c r="X518" s="510">
        <f t="shared" ref="X518:X525" si="107">D518+E518+F518+G518+H518+N518+O518+P518+Q518+R518</f>
        <v>487</v>
      </c>
      <c r="Y518" s="510">
        <f t="shared" ref="Y518:Y525" si="108">I518+J518+K518+L518+M518+S518+T518+U518+V518+W518</f>
        <v>32</v>
      </c>
      <c r="Z518" s="511">
        <f t="shared" ref="Z518:Z597" si="109">+Y518+X518</f>
        <v>519</v>
      </c>
    </row>
    <row r="519" spans="1:26" ht="51" hidden="1" outlineLevel="1">
      <c r="A519" s="747"/>
      <c r="B519" s="747"/>
      <c r="C519" s="508" t="s">
        <v>668</v>
      </c>
      <c r="D519" s="510">
        <v>1</v>
      </c>
      <c r="E519" s="510">
        <v>8</v>
      </c>
      <c r="F519" s="510">
        <v>6</v>
      </c>
      <c r="G519" s="510">
        <v>0</v>
      </c>
      <c r="H519" s="510">
        <v>735</v>
      </c>
      <c r="I519" s="509">
        <v>0</v>
      </c>
      <c r="J519" s="509">
        <v>0</v>
      </c>
      <c r="K519" s="509">
        <v>0</v>
      </c>
      <c r="L519" s="509">
        <v>0</v>
      </c>
      <c r="M519" s="510">
        <v>0</v>
      </c>
      <c r="N519" s="510">
        <v>0</v>
      </c>
      <c r="O519" s="510">
        <v>0</v>
      </c>
      <c r="P519" s="510">
        <v>0</v>
      </c>
      <c r="Q519" s="510">
        <v>0</v>
      </c>
      <c r="R519" s="510">
        <v>1</v>
      </c>
      <c r="S519" s="509">
        <v>0</v>
      </c>
      <c r="T519" s="509">
        <v>0</v>
      </c>
      <c r="U519" s="509">
        <v>0</v>
      </c>
      <c r="V519" s="509">
        <v>0</v>
      </c>
      <c r="W519" s="510">
        <v>0</v>
      </c>
      <c r="X519" s="510">
        <f t="shared" si="107"/>
        <v>751</v>
      </c>
      <c r="Y519" s="510">
        <f t="shared" si="108"/>
        <v>0</v>
      </c>
      <c r="Z519" s="511">
        <f t="shared" si="109"/>
        <v>751</v>
      </c>
    </row>
    <row r="520" spans="1:26" ht="38.25" hidden="1" outlineLevel="1">
      <c r="A520" s="747"/>
      <c r="B520" s="747"/>
      <c r="C520" s="508" t="s">
        <v>669</v>
      </c>
      <c r="D520" s="509">
        <v>0</v>
      </c>
      <c r="E520" s="509">
        <v>0</v>
      </c>
      <c r="F520" s="510">
        <v>0</v>
      </c>
      <c r="G520" s="509">
        <v>0</v>
      </c>
      <c r="H520" s="510">
        <v>91</v>
      </c>
      <c r="I520" s="509">
        <v>0</v>
      </c>
      <c r="J520" s="509">
        <v>0</v>
      </c>
      <c r="K520" s="509">
        <v>0</v>
      </c>
      <c r="L520" s="509">
        <v>0</v>
      </c>
      <c r="M520" s="509">
        <v>0</v>
      </c>
      <c r="N520" s="509">
        <v>0</v>
      </c>
      <c r="O520" s="509">
        <v>0</v>
      </c>
      <c r="P520" s="510">
        <v>0</v>
      </c>
      <c r="Q520" s="509">
        <v>0</v>
      </c>
      <c r="R520" s="510">
        <v>7</v>
      </c>
      <c r="S520" s="509">
        <v>0</v>
      </c>
      <c r="T520" s="509">
        <v>0</v>
      </c>
      <c r="U520" s="509">
        <v>0</v>
      </c>
      <c r="V520" s="509">
        <v>0</v>
      </c>
      <c r="W520" s="509">
        <v>0</v>
      </c>
      <c r="X520" s="510">
        <f t="shared" si="107"/>
        <v>98</v>
      </c>
      <c r="Y520" s="510">
        <f t="shared" si="108"/>
        <v>0</v>
      </c>
      <c r="Z520" s="511">
        <f t="shared" si="109"/>
        <v>98</v>
      </c>
    </row>
    <row r="521" spans="1:26" ht="25.5" hidden="1" outlineLevel="1">
      <c r="A521" s="747"/>
      <c r="B521" s="747"/>
      <c r="C521" s="508" t="s">
        <v>670</v>
      </c>
      <c r="D521" s="509">
        <v>0</v>
      </c>
      <c r="E521" s="509">
        <v>0</v>
      </c>
      <c r="F521" s="509">
        <v>0</v>
      </c>
      <c r="G521" s="509">
        <v>4</v>
      </c>
      <c r="H521" s="509">
        <v>41</v>
      </c>
      <c r="I521" s="509">
        <v>0</v>
      </c>
      <c r="J521" s="509">
        <v>0</v>
      </c>
      <c r="K521" s="509">
        <v>0</v>
      </c>
      <c r="L521" s="509">
        <v>0</v>
      </c>
      <c r="M521" s="509">
        <v>0</v>
      </c>
      <c r="N521" s="509">
        <v>0</v>
      </c>
      <c r="O521" s="509">
        <v>0</v>
      </c>
      <c r="P521" s="509">
        <v>0</v>
      </c>
      <c r="Q521" s="509">
        <v>0</v>
      </c>
      <c r="R521" s="509">
        <v>0</v>
      </c>
      <c r="S521" s="509">
        <v>0</v>
      </c>
      <c r="T521" s="509">
        <v>0</v>
      </c>
      <c r="U521" s="509">
        <v>0</v>
      </c>
      <c r="V521" s="509">
        <v>0</v>
      </c>
      <c r="W521" s="509">
        <v>0</v>
      </c>
      <c r="X521" s="510">
        <f t="shared" si="107"/>
        <v>45</v>
      </c>
      <c r="Y521" s="510">
        <f t="shared" si="108"/>
        <v>0</v>
      </c>
      <c r="Z521" s="511">
        <f t="shared" si="109"/>
        <v>45</v>
      </c>
    </row>
    <row r="522" spans="1:26" ht="76.5" hidden="1" outlineLevel="1">
      <c r="A522" s="747"/>
      <c r="B522" s="747"/>
      <c r="C522" s="508" t="s">
        <v>671</v>
      </c>
      <c r="D522" s="510">
        <v>1</v>
      </c>
      <c r="E522" s="510">
        <v>4</v>
      </c>
      <c r="F522" s="510">
        <v>3</v>
      </c>
      <c r="G522" s="510">
        <v>0</v>
      </c>
      <c r="H522" s="510">
        <v>178</v>
      </c>
      <c r="I522" s="509">
        <v>0</v>
      </c>
      <c r="J522" s="509">
        <v>0</v>
      </c>
      <c r="K522" s="509">
        <v>0</v>
      </c>
      <c r="L522" s="509">
        <v>0</v>
      </c>
      <c r="M522" s="510">
        <v>45</v>
      </c>
      <c r="N522" s="510">
        <v>0</v>
      </c>
      <c r="O522" s="510">
        <v>0</v>
      </c>
      <c r="P522" s="510">
        <v>0</v>
      </c>
      <c r="Q522" s="510">
        <v>0</v>
      </c>
      <c r="R522" s="510">
        <v>0</v>
      </c>
      <c r="S522" s="509">
        <v>0</v>
      </c>
      <c r="T522" s="509">
        <v>0</v>
      </c>
      <c r="U522" s="509">
        <v>0</v>
      </c>
      <c r="V522" s="509">
        <v>0</v>
      </c>
      <c r="W522" s="510">
        <v>2</v>
      </c>
      <c r="X522" s="510">
        <f t="shared" si="107"/>
        <v>186</v>
      </c>
      <c r="Y522" s="510">
        <f t="shared" si="108"/>
        <v>47</v>
      </c>
      <c r="Z522" s="511">
        <f t="shared" si="109"/>
        <v>233</v>
      </c>
    </row>
    <row r="523" spans="1:26" ht="63.75" hidden="1" outlineLevel="1">
      <c r="A523" s="747"/>
      <c r="B523" s="508" t="s">
        <v>672</v>
      </c>
      <c r="C523" s="508" t="s">
        <v>673</v>
      </c>
      <c r="D523" s="510">
        <v>1</v>
      </c>
      <c r="E523" s="509">
        <v>4</v>
      </c>
      <c r="F523" s="509">
        <v>18</v>
      </c>
      <c r="G523" s="509">
        <v>8</v>
      </c>
      <c r="H523" s="510">
        <v>3174</v>
      </c>
      <c r="I523" s="509">
        <v>0</v>
      </c>
      <c r="J523" s="509">
        <v>0</v>
      </c>
      <c r="K523" s="509">
        <v>0</v>
      </c>
      <c r="L523" s="509">
        <v>0</v>
      </c>
      <c r="M523" s="509">
        <v>0</v>
      </c>
      <c r="N523" s="510">
        <v>0</v>
      </c>
      <c r="O523" s="509">
        <v>0</v>
      </c>
      <c r="P523" s="509">
        <v>0</v>
      </c>
      <c r="Q523" s="509">
        <v>0</v>
      </c>
      <c r="R523" s="510">
        <v>166</v>
      </c>
      <c r="S523" s="509">
        <v>0</v>
      </c>
      <c r="T523" s="509">
        <v>0</v>
      </c>
      <c r="U523" s="509">
        <v>0</v>
      </c>
      <c r="V523" s="509">
        <v>0</v>
      </c>
      <c r="W523" s="509">
        <v>0</v>
      </c>
      <c r="X523" s="510">
        <f t="shared" si="107"/>
        <v>3371</v>
      </c>
      <c r="Y523" s="510">
        <f t="shared" si="108"/>
        <v>0</v>
      </c>
      <c r="Z523" s="511">
        <f t="shared" si="109"/>
        <v>3371</v>
      </c>
    </row>
    <row r="524" spans="1:26" ht="51" hidden="1" outlineLevel="1">
      <c r="A524" s="747"/>
      <c r="B524" s="508" t="s">
        <v>674</v>
      </c>
      <c r="C524" s="508" t="s">
        <v>675</v>
      </c>
      <c r="D524" s="509">
        <v>0</v>
      </c>
      <c r="E524" s="509">
        <v>0</v>
      </c>
      <c r="F524" s="509">
        <v>0</v>
      </c>
      <c r="G524" s="509">
        <v>0</v>
      </c>
      <c r="H524" s="510">
        <v>101</v>
      </c>
      <c r="I524" s="509">
        <v>0</v>
      </c>
      <c r="J524" s="509">
        <v>0</v>
      </c>
      <c r="K524" s="509">
        <v>0</v>
      </c>
      <c r="L524" s="509">
        <v>0</v>
      </c>
      <c r="M524" s="509">
        <v>0</v>
      </c>
      <c r="N524" s="509">
        <v>0</v>
      </c>
      <c r="O524" s="509">
        <v>0</v>
      </c>
      <c r="P524" s="509">
        <v>0</v>
      </c>
      <c r="Q524" s="509">
        <v>4</v>
      </c>
      <c r="R524" s="510">
        <v>43</v>
      </c>
      <c r="S524" s="509">
        <v>0</v>
      </c>
      <c r="T524" s="509">
        <v>0</v>
      </c>
      <c r="U524" s="509">
        <v>0</v>
      </c>
      <c r="V524" s="509">
        <v>0</v>
      </c>
      <c r="W524" s="509">
        <v>0</v>
      </c>
      <c r="X524" s="510">
        <f t="shared" si="107"/>
        <v>148</v>
      </c>
      <c r="Y524" s="510">
        <f t="shared" si="108"/>
        <v>0</v>
      </c>
      <c r="Z524" s="511">
        <f t="shared" si="109"/>
        <v>148</v>
      </c>
    </row>
    <row r="525" spans="1:26" ht="51" hidden="1" outlineLevel="1">
      <c r="A525" s="747"/>
      <c r="B525" s="508" t="s">
        <v>676</v>
      </c>
      <c r="C525" s="508" t="s">
        <v>677</v>
      </c>
      <c r="D525" s="509">
        <v>0</v>
      </c>
      <c r="E525" s="509">
        <v>0</v>
      </c>
      <c r="F525" s="509">
        <v>0</v>
      </c>
      <c r="G525" s="509">
        <v>0</v>
      </c>
      <c r="H525" s="509">
        <v>0</v>
      </c>
      <c r="I525" s="509">
        <v>0</v>
      </c>
      <c r="J525" s="509">
        <v>0</v>
      </c>
      <c r="K525" s="509">
        <v>0</v>
      </c>
      <c r="L525" s="509">
        <v>0</v>
      </c>
      <c r="M525" s="510">
        <v>0</v>
      </c>
      <c r="N525" s="509">
        <v>0</v>
      </c>
      <c r="O525" s="509">
        <v>0</v>
      </c>
      <c r="P525" s="509">
        <v>0</v>
      </c>
      <c r="Q525" s="509">
        <v>0</v>
      </c>
      <c r="R525" s="509">
        <v>0</v>
      </c>
      <c r="S525" s="509">
        <v>0</v>
      </c>
      <c r="T525" s="509">
        <v>0</v>
      </c>
      <c r="U525" s="509">
        <v>0</v>
      </c>
      <c r="V525" s="509">
        <v>0</v>
      </c>
      <c r="W525" s="510">
        <v>0</v>
      </c>
      <c r="X525" s="510">
        <f t="shared" si="107"/>
        <v>0</v>
      </c>
      <c r="Y525" s="510">
        <f t="shared" si="108"/>
        <v>0</v>
      </c>
      <c r="Z525" s="511">
        <f t="shared" si="109"/>
        <v>0</v>
      </c>
    </row>
    <row r="526" spans="1:26" ht="12.95" customHeight="1" collapsed="1">
      <c r="A526" s="743" t="s">
        <v>678</v>
      </c>
      <c r="B526" s="743"/>
      <c r="C526" s="743"/>
      <c r="D526" s="506">
        <f t="shared" ref="D526:Z526" si="110">+D527+D528+D529</f>
        <v>8</v>
      </c>
      <c r="E526" s="506">
        <f t="shared" si="110"/>
        <v>14</v>
      </c>
      <c r="F526" s="506">
        <f t="shared" si="110"/>
        <v>43</v>
      </c>
      <c r="G526" s="506">
        <f t="shared" si="110"/>
        <v>16</v>
      </c>
      <c r="H526" s="506">
        <f t="shared" si="110"/>
        <v>1200</v>
      </c>
      <c r="I526" s="506">
        <f t="shared" si="110"/>
        <v>26</v>
      </c>
      <c r="J526" s="506">
        <f t="shared" si="110"/>
        <v>92</v>
      </c>
      <c r="K526" s="506">
        <f t="shared" si="110"/>
        <v>102</v>
      </c>
      <c r="L526" s="506">
        <f t="shared" si="110"/>
        <v>44</v>
      </c>
      <c r="M526" s="506">
        <f t="shared" si="110"/>
        <v>2007</v>
      </c>
      <c r="N526" s="506">
        <f t="shared" si="110"/>
        <v>0</v>
      </c>
      <c r="O526" s="506">
        <f t="shared" si="110"/>
        <v>0</v>
      </c>
      <c r="P526" s="506">
        <f t="shared" si="110"/>
        <v>2</v>
      </c>
      <c r="Q526" s="506">
        <f t="shared" si="110"/>
        <v>0</v>
      </c>
      <c r="R526" s="506">
        <f t="shared" si="110"/>
        <v>17</v>
      </c>
      <c r="S526" s="506">
        <f t="shared" si="110"/>
        <v>0</v>
      </c>
      <c r="T526" s="506">
        <f t="shared" si="110"/>
        <v>0</v>
      </c>
      <c r="U526" s="506">
        <f t="shared" si="110"/>
        <v>0</v>
      </c>
      <c r="V526" s="506">
        <f t="shared" si="110"/>
        <v>0</v>
      </c>
      <c r="W526" s="506">
        <f t="shared" si="110"/>
        <v>3</v>
      </c>
      <c r="X526" s="506">
        <f t="shared" si="110"/>
        <v>1300</v>
      </c>
      <c r="Y526" s="506">
        <f t="shared" si="110"/>
        <v>2274</v>
      </c>
      <c r="Z526" s="507">
        <f t="shared" si="110"/>
        <v>3574</v>
      </c>
    </row>
    <row r="527" spans="1:26" ht="51" hidden="1" outlineLevel="1">
      <c r="A527" s="747" t="s">
        <v>678</v>
      </c>
      <c r="B527" s="508" t="s">
        <v>679</v>
      </c>
      <c r="C527" s="508" t="s">
        <v>680</v>
      </c>
      <c r="D527" s="510">
        <v>8</v>
      </c>
      <c r="E527" s="510">
        <v>14</v>
      </c>
      <c r="F527" s="510">
        <v>43</v>
      </c>
      <c r="G527" s="510">
        <v>16</v>
      </c>
      <c r="H527" s="510">
        <v>1200</v>
      </c>
      <c r="I527" s="510">
        <v>26</v>
      </c>
      <c r="J527" s="510">
        <v>92</v>
      </c>
      <c r="K527" s="510">
        <v>102</v>
      </c>
      <c r="L527" s="510">
        <v>44</v>
      </c>
      <c r="M527" s="510">
        <v>2007</v>
      </c>
      <c r="N527" s="510">
        <v>0</v>
      </c>
      <c r="O527" s="510">
        <v>0</v>
      </c>
      <c r="P527" s="510">
        <v>2</v>
      </c>
      <c r="Q527" s="510">
        <v>0</v>
      </c>
      <c r="R527" s="510">
        <v>17</v>
      </c>
      <c r="S527" s="510">
        <v>0</v>
      </c>
      <c r="T527" s="510">
        <v>0</v>
      </c>
      <c r="U527" s="510">
        <v>0</v>
      </c>
      <c r="V527" s="510">
        <v>0</v>
      </c>
      <c r="W527" s="510">
        <v>3</v>
      </c>
      <c r="X527" s="510">
        <f>D527+E527+F527+G527+H527+N527+O527+P527+Q527+R527</f>
        <v>1300</v>
      </c>
      <c r="Y527" s="510">
        <f>I527+J527+K527+L527+M527+S527+T527+U527+V527+W527</f>
        <v>2274</v>
      </c>
      <c r="Z527" s="511">
        <f t="shared" si="109"/>
        <v>3574</v>
      </c>
    </row>
    <row r="528" spans="1:26" ht="25.5" hidden="1" outlineLevel="1">
      <c r="A528" s="747"/>
      <c r="B528" s="747" t="s">
        <v>681</v>
      </c>
      <c r="C528" s="508" t="s">
        <v>682</v>
      </c>
      <c r="D528" s="509">
        <v>0</v>
      </c>
      <c r="E528" s="509">
        <v>0</v>
      </c>
      <c r="F528" s="509">
        <v>0</v>
      </c>
      <c r="G528" s="509">
        <v>0</v>
      </c>
      <c r="H528" s="509">
        <v>0</v>
      </c>
      <c r="I528" s="509">
        <v>0</v>
      </c>
      <c r="J528" s="509">
        <v>0</v>
      </c>
      <c r="K528" s="509">
        <v>0</v>
      </c>
      <c r="L528" s="509">
        <v>0</v>
      </c>
      <c r="M528" s="509">
        <v>0</v>
      </c>
      <c r="N528" s="509">
        <v>0</v>
      </c>
      <c r="O528" s="509">
        <v>0</v>
      </c>
      <c r="P528" s="509">
        <v>0</v>
      </c>
      <c r="Q528" s="509">
        <v>0</v>
      </c>
      <c r="R528" s="509">
        <v>0</v>
      </c>
      <c r="S528" s="509">
        <v>0</v>
      </c>
      <c r="T528" s="509">
        <v>0</v>
      </c>
      <c r="U528" s="509">
        <v>0</v>
      </c>
      <c r="V528" s="509">
        <v>0</v>
      </c>
      <c r="W528" s="509">
        <v>0</v>
      </c>
      <c r="X528" s="510">
        <f>D528+E528+F528+G528+H528+N528+O528+P528+Q528+R528</f>
        <v>0</v>
      </c>
      <c r="Y528" s="510">
        <f>I528+J528+K528+L528+M528+S528+T528+U528+V528+W528</f>
        <v>0</v>
      </c>
      <c r="Z528" s="511">
        <f t="shared" si="109"/>
        <v>0</v>
      </c>
    </row>
    <row r="529" spans="1:26" hidden="1" outlineLevel="1">
      <c r="A529" s="747"/>
      <c r="B529" s="747"/>
      <c r="C529" s="508" t="s">
        <v>683</v>
      </c>
      <c r="D529" s="509">
        <v>0</v>
      </c>
      <c r="E529" s="509">
        <v>0</v>
      </c>
      <c r="F529" s="509">
        <v>0</v>
      </c>
      <c r="G529" s="509">
        <v>0</v>
      </c>
      <c r="H529" s="509">
        <v>0</v>
      </c>
      <c r="I529" s="509">
        <v>0</v>
      </c>
      <c r="J529" s="509">
        <v>0</v>
      </c>
      <c r="K529" s="509">
        <v>0</v>
      </c>
      <c r="L529" s="509">
        <v>0</v>
      </c>
      <c r="M529" s="509">
        <v>0</v>
      </c>
      <c r="N529" s="509">
        <v>0</v>
      </c>
      <c r="O529" s="509">
        <v>0</v>
      </c>
      <c r="P529" s="509">
        <v>0</v>
      </c>
      <c r="Q529" s="509">
        <v>0</v>
      </c>
      <c r="R529" s="509">
        <v>0</v>
      </c>
      <c r="S529" s="509">
        <v>0</v>
      </c>
      <c r="T529" s="509">
        <v>0</v>
      </c>
      <c r="U529" s="509">
        <v>0</v>
      </c>
      <c r="V529" s="509">
        <v>0</v>
      </c>
      <c r="W529" s="509">
        <v>0</v>
      </c>
      <c r="X529" s="510">
        <f>D529+E529+F529+G529+H529+N529+O529+P529+Q529+R529</f>
        <v>0</v>
      </c>
      <c r="Y529" s="510">
        <f>I529+J529+K529+L529+M529+S529+T529+U529+V529+W529</f>
        <v>0</v>
      </c>
      <c r="Z529" s="511">
        <f t="shared" si="109"/>
        <v>0</v>
      </c>
    </row>
    <row r="530" spans="1:26" ht="24.75" customHeight="1" collapsed="1">
      <c r="A530" s="743" t="s">
        <v>684</v>
      </c>
      <c r="B530" s="743"/>
      <c r="C530" s="743"/>
      <c r="D530" s="506">
        <f t="shared" ref="D530:Z530" si="111">SUM(D531:D537)</f>
        <v>164</v>
      </c>
      <c r="E530" s="506">
        <f t="shared" si="111"/>
        <v>612</v>
      </c>
      <c r="F530" s="506">
        <f t="shared" si="111"/>
        <v>1045</v>
      </c>
      <c r="G530" s="506">
        <f t="shared" si="111"/>
        <v>386</v>
      </c>
      <c r="H530" s="506">
        <f t="shared" si="111"/>
        <v>42311</v>
      </c>
      <c r="I530" s="506">
        <f t="shared" si="111"/>
        <v>19</v>
      </c>
      <c r="J530" s="506">
        <f t="shared" si="111"/>
        <v>56</v>
      </c>
      <c r="K530" s="506">
        <f t="shared" si="111"/>
        <v>105</v>
      </c>
      <c r="L530" s="506">
        <f t="shared" si="111"/>
        <v>28</v>
      </c>
      <c r="M530" s="506">
        <f t="shared" si="111"/>
        <v>2928</v>
      </c>
      <c r="N530" s="506">
        <f t="shared" si="111"/>
        <v>1</v>
      </c>
      <c r="O530" s="506">
        <f t="shared" si="111"/>
        <v>0</v>
      </c>
      <c r="P530" s="506">
        <f t="shared" si="111"/>
        <v>2</v>
      </c>
      <c r="Q530" s="506">
        <f t="shared" si="111"/>
        <v>2</v>
      </c>
      <c r="R530" s="506">
        <f t="shared" si="111"/>
        <v>1110</v>
      </c>
      <c r="S530" s="506">
        <f t="shared" si="111"/>
        <v>0</v>
      </c>
      <c r="T530" s="506">
        <f t="shared" si="111"/>
        <v>0</v>
      </c>
      <c r="U530" s="506">
        <f t="shared" si="111"/>
        <v>0</v>
      </c>
      <c r="V530" s="506">
        <f t="shared" si="111"/>
        <v>0</v>
      </c>
      <c r="W530" s="506">
        <f t="shared" si="111"/>
        <v>33</v>
      </c>
      <c r="X530" s="506">
        <f t="shared" si="111"/>
        <v>45633</v>
      </c>
      <c r="Y530" s="506">
        <f t="shared" si="111"/>
        <v>3169</v>
      </c>
      <c r="Z530" s="507">
        <f t="shared" si="111"/>
        <v>48802</v>
      </c>
    </row>
    <row r="531" spans="1:26" ht="25.5" hidden="1" outlineLevel="1">
      <c r="A531" s="747" t="s">
        <v>684</v>
      </c>
      <c r="B531" s="747" t="s">
        <v>685</v>
      </c>
      <c r="C531" s="508" t="s">
        <v>686</v>
      </c>
      <c r="D531" s="510">
        <v>33</v>
      </c>
      <c r="E531" s="510">
        <v>150</v>
      </c>
      <c r="F531" s="510">
        <v>305</v>
      </c>
      <c r="G531" s="510">
        <v>126</v>
      </c>
      <c r="H531" s="510">
        <v>12500</v>
      </c>
      <c r="I531" s="510">
        <v>3</v>
      </c>
      <c r="J531" s="510">
        <v>16</v>
      </c>
      <c r="K531" s="510">
        <v>24</v>
      </c>
      <c r="L531" s="510">
        <v>16</v>
      </c>
      <c r="M531" s="510">
        <v>877</v>
      </c>
      <c r="N531" s="510">
        <v>0</v>
      </c>
      <c r="O531" s="510">
        <v>0</v>
      </c>
      <c r="P531" s="510">
        <v>1</v>
      </c>
      <c r="Q531" s="510">
        <v>2</v>
      </c>
      <c r="R531" s="510">
        <v>313</v>
      </c>
      <c r="S531" s="510">
        <v>0</v>
      </c>
      <c r="T531" s="510">
        <v>0</v>
      </c>
      <c r="U531" s="510">
        <v>0</v>
      </c>
      <c r="V531" s="510">
        <v>0</v>
      </c>
      <c r="W531" s="510">
        <v>14</v>
      </c>
      <c r="X531" s="510">
        <f t="shared" ref="X531:X537" si="112">D531+E531+F531+G531+H531+N531+O531+P531+Q531+R531</f>
        <v>13430</v>
      </c>
      <c r="Y531" s="510">
        <f t="shared" ref="Y531:Y537" si="113">I531+J531+K531+L531+M531+S531+T531+U531+V531+W531</f>
        <v>950</v>
      </c>
      <c r="Z531" s="511">
        <f t="shared" si="109"/>
        <v>14380</v>
      </c>
    </row>
    <row r="532" spans="1:26" ht="51" hidden="1" outlineLevel="1">
      <c r="A532" s="747"/>
      <c r="B532" s="747"/>
      <c r="C532" s="508" t="s">
        <v>687</v>
      </c>
      <c r="D532" s="509">
        <v>0</v>
      </c>
      <c r="E532" s="510">
        <v>0</v>
      </c>
      <c r="F532" s="509">
        <v>0</v>
      </c>
      <c r="G532" s="509">
        <v>0</v>
      </c>
      <c r="H532" s="510">
        <v>0</v>
      </c>
      <c r="I532" s="510">
        <v>0</v>
      </c>
      <c r="J532" s="510">
        <v>0</v>
      </c>
      <c r="K532" s="510">
        <v>0</v>
      </c>
      <c r="L532" s="510">
        <v>0</v>
      </c>
      <c r="M532" s="510">
        <v>0</v>
      </c>
      <c r="N532" s="509">
        <v>0</v>
      </c>
      <c r="O532" s="510">
        <v>0</v>
      </c>
      <c r="P532" s="509">
        <v>0</v>
      </c>
      <c r="Q532" s="509">
        <v>0</v>
      </c>
      <c r="R532" s="510">
        <v>0</v>
      </c>
      <c r="S532" s="510">
        <v>0</v>
      </c>
      <c r="T532" s="510">
        <v>0</v>
      </c>
      <c r="U532" s="510">
        <v>0</v>
      </c>
      <c r="V532" s="510">
        <v>0</v>
      </c>
      <c r="W532" s="510">
        <v>0</v>
      </c>
      <c r="X532" s="510">
        <f t="shared" si="112"/>
        <v>0</v>
      </c>
      <c r="Y532" s="510">
        <f t="shared" si="113"/>
        <v>0</v>
      </c>
      <c r="Z532" s="511">
        <f t="shared" si="109"/>
        <v>0</v>
      </c>
    </row>
    <row r="533" spans="1:26" ht="38.25" hidden="1" outlineLevel="1">
      <c r="A533" s="747"/>
      <c r="B533" s="747" t="s">
        <v>688</v>
      </c>
      <c r="C533" s="508" t="s">
        <v>689</v>
      </c>
      <c r="D533" s="510">
        <v>3</v>
      </c>
      <c r="E533" s="510">
        <v>16</v>
      </c>
      <c r="F533" s="510">
        <v>9</v>
      </c>
      <c r="G533" s="510">
        <v>0</v>
      </c>
      <c r="H533" s="510">
        <v>1458</v>
      </c>
      <c r="I533" s="509">
        <v>0</v>
      </c>
      <c r="J533" s="509">
        <v>0</v>
      </c>
      <c r="K533" s="509">
        <v>0</v>
      </c>
      <c r="L533" s="509">
        <v>0</v>
      </c>
      <c r="M533" s="510">
        <v>124</v>
      </c>
      <c r="N533" s="510">
        <v>0</v>
      </c>
      <c r="O533" s="510">
        <v>0</v>
      </c>
      <c r="P533" s="510">
        <v>0</v>
      </c>
      <c r="Q533" s="510">
        <v>0</v>
      </c>
      <c r="R533" s="510">
        <v>26</v>
      </c>
      <c r="S533" s="509">
        <v>0</v>
      </c>
      <c r="T533" s="509">
        <v>0</v>
      </c>
      <c r="U533" s="509">
        <v>0</v>
      </c>
      <c r="V533" s="509">
        <v>0</v>
      </c>
      <c r="W533" s="510">
        <v>0</v>
      </c>
      <c r="X533" s="510">
        <f t="shared" si="112"/>
        <v>1512</v>
      </c>
      <c r="Y533" s="510">
        <f t="shared" si="113"/>
        <v>124</v>
      </c>
      <c r="Z533" s="511">
        <f t="shared" si="109"/>
        <v>1636</v>
      </c>
    </row>
    <row r="534" spans="1:26" ht="51" hidden="1" outlineLevel="1">
      <c r="A534" s="747"/>
      <c r="B534" s="747"/>
      <c r="C534" s="508" t="s">
        <v>690</v>
      </c>
      <c r="D534" s="510">
        <v>3</v>
      </c>
      <c r="E534" s="509">
        <v>14</v>
      </c>
      <c r="F534" s="510">
        <v>30</v>
      </c>
      <c r="G534" s="509">
        <v>4</v>
      </c>
      <c r="H534" s="510">
        <v>1753</v>
      </c>
      <c r="I534" s="509">
        <v>0</v>
      </c>
      <c r="J534" s="509">
        <v>0</v>
      </c>
      <c r="K534" s="509">
        <v>0</v>
      </c>
      <c r="L534" s="509">
        <v>0</v>
      </c>
      <c r="M534" s="509">
        <v>0</v>
      </c>
      <c r="N534" s="510">
        <v>0</v>
      </c>
      <c r="O534" s="509">
        <v>0</v>
      </c>
      <c r="P534" s="510">
        <v>0</v>
      </c>
      <c r="Q534" s="509">
        <v>0</v>
      </c>
      <c r="R534" s="510">
        <v>53</v>
      </c>
      <c r="S534" s="509">
        <v>0</v>
      </c>
      <c r="T534" s="509">
        <v>0</v>
      </c>
      <c r="U534" s="509">
        <v>0</v>
      </c>
      <c r="V534" s="509">
        <v>0</v>
      </c>
      <c r="W534" s="509">
        <v>0</v>
      </c>
      <c r="X534" s="510">
        <f t="shared" si="112"/>
        <v>1857</v>
      </c>
      <c r="Y534" s="510">
        <f t="shared" si="113"/>
        <v>0</v>
      </c>
      <c r="Z534" s="511">
        <f t="shared" si="109"/>
        <v>1857</v>
      </c>
    </row>
    <row r="535" spans="1:26" ht="51" hidden="1" outlineLevel="1">
      <c r="A535" s="747"/>
      <c r="B535" s="747"/>
      <c r="C535" s="508" t="s">
        <v>691</v>
      </c>
      <c r="D535" s="510">
        <v>51</v>
      </c>
      <c r="E535" s="510">
        <v>218</v>
      </c>
      <c r="F535" s="510">
        <v>255</v>
      </c>
      <c r="G535" s="510">
        <v>88</v>
      </c>
      <c r="H535" s="510">
        <v>5842</v>
      </c>
      <c r="I535" s="510">
        <v>5</v>
      </c>
      <c r="J535" s="510">
        <v>22</v>
      </c>
      <c r="K535" s="510">
        <v>24</v>
      </c>
      <c r="L535" s="510">
        <v>8</v>
      </c>
      <c r="M535" s="510">
        <v>735</v>
      </c>
      <c r="N535" s="510">
        <v>1</v>
      </c>
      <c r="O535" s="510">
        <v>0</v>
      </c>
      <c r="P535" s="510">
        <v>0</v>
      </c>
      <c r="Q535" s="510">
        <v>0</v>
      </c>
      <c r="R535" s="510">
        <v>80</v>
      </c>
      <c r="S535" s="510">
        <v>0</v>
      </c>
      <c r="T535" s="510">
        <v>0</v>
      </c>
      <c r="U535" s="510">
        <v>0</v>
      </c>
      <c r="V535" s="510">
        <v>0</v>
      </c>
      <c r="W535" s="510">
        <v>1</v>
      </c>
      <c r="X535" s="510">
        <f t="shared" si="112"/>
        <v>6535</v>
      </c>
      <c r="Y535" s="510">
        <f t="shared" si="113"/>
        <v>795</v>
      </c>
      <c r="Z535" s="511">
        <f t="shared" si="109"/>
        <v>7330</v>
      </c>
    </row>
    <row r="536" spans="1:26" ht="25.5" hidden="1" outlineLevel="1">
      <c r="A536" s="747"/>
      <c r="B536" s="747"/>
      <c r="C536" s="508" t="s">
        <v>692</v>
      </c>
      <c r="D536" s="510">
        <v>70</v>
      </c>
      <c r="E536" s="510">
        <v>200</v>
      </c>
      <c r="F536" s="510">
        <v>425</v>
      </c>
      <c r="G536" s="510">
        <v>156</v>
      </c>
      <c r="H536" s="510">
        <v>19176</v>
      </c>
      <c r="I536" s="510">
        <v>10</v>
      </c>
      <c r="J536" s="510">
        <v>18</v>
      </c>
      <c r="K536" s="510">
        <v>54</v>
      </c>
      <c r="L536" s="510">
        <v>4</v>
      </c>
      <c r="M536" s="510">
        <v>1161</v>
      </c>
      <c r="N536" s="510">
        <v>0</v>
      </c>
      <c r="O536" s="510">
        <v>0</v>
      </c>
      <c r="P536" s="510">
        <v>1</v>
      </c>
      <c r="Q536" s="510">
        <v>0</v>
      </c>
      <c r="R536" s="510">
        <v>608</v>
      </c>
      <c r="S536" s="510">
        <v>0</v>
      </c>
      <c r="T536" s="510">
        <v>0</v>
      </c>
      <c r="U536" s="510">
        <v>0</v>
      </c>
      <c r="V536" s="510">
        <v>0</v>
      </c>
      <c r="W536" s="510">
        <v>18</v>
      </c>
      <c r="X536" s="510">
        <f t="shared" si="112"/>
        <v>20636</v>
      </c>
      <c r="Y536" s="510">
        <f t="shared" si="113"/>
        <v>1265</v>
      </c>
      <c r="Z536" s="511">
        <f t="shared" si="109"/>
        <v>21901</v>
      </c>
    </row>
    <row r="537" spans="1:26" ht="38.25" hidden="1" outlineLevel="1">
      <c r="A537" s="747"/>
      <c r="B537" s="747"/>
      <c r="C537" s="508" t="s">
        <v>693</v>
      </c>
      <c r="D537" s="510">
        <v>4</v>
      </c>
      <c r="E537" s="510">
        <v>14</v>
      </c>
      <c r="F537" s="510">
        <v>21</v>
      </c>
      <c r="G537" s="510">
        <v>12</v>
      </c>
      <c r="H537" s="510">
        <v>1582</v>
      </c>
      <c r="I537" s="509">
        <v>1</v>
      </c>
      <c r="J537" s="510">
        <v>0</v>
      </c>
      <c r="K537" s="509">
        <v>3</v>
      </c>
      <c r="L537" s="509">
        <v>0</v>
      </c>
      <c r="M537" s="510">
        <v>31</v>
      </c>
      <c r="N537" s="510">
        <v>0</v>
      </c>
      <c r="O537" s="510">
        <v>0</v>
      </c>
      <c r="P537" s="510">
        <v>0</v>
      </c>
      <c r="Q537" s="510">
        <v>0</v>
      </c>
      <c r="R537" s="510">
        <v>30</v>
      </c>
      <c r="S537" s="509">
        <v>0</v>
      </c>
      <c r="T537" s="510">
        <v>0</v>
      </c>
      <c r="U537" s="509">
        <v>0</v>
      </c>
      <c r="V537" s="509">
        <v>0</v>
      </c>
      <c r="W537" s="510">
        <v>0</v>
      </c>
      <c r="X537" s="510">
        <f t="shared" si="112"/>
        <v>1663</v>
      </c>
      <c r="Y537" s="510">
        <f t="shared" si="113"/>
        <v>35</v>
      </c>
      <c r="Z537" s="511">
        <f t="shared" si="109"/>
        <v>1698</v>
      </c>
    </row>
    <row r="538" spans="1:26" ht="12.95" customHeight="1" collapsed="1">
      <c r="A538" s="743" t="s">
        <v>694</v>
      </c>
      <c r="B538" s="743"/>
      <c r="C538" s="743"/>
      <c r="D538" s="506">
        <f t="shared" ref="D538:Z538" si="114">+D539+D540</f>
        <v>5</v>
      </c>
      <c r="E538" s="506">
        <f t="shared" si="114"/>
        <v>16</v>
      </c>
      <c r="F538" s="506">
        <f t="shared" si="114"/>
        <v>30</v>
      </c>
      <c r="G538" s="506">
        <f t="shared" si="114"/>
        <v>20</v>
      </c>
      <c r="H538" s="506">
        <f t="shared" si="114"/>
        <v>3726</v>
      </c>
      <c r="I538" s="506">
        <f t="shared" si="114"/>
        <v>0</v>
      </c>
      <c r="J538" s="506">
        <f t="shared" si="114"/>
        <v>0</v>
      </c>
      <c r="K538" s="506">
        <f t="shared" si="114"/>
        <v>0</v>
      </c>
      <c r="L538" s="506">
        <f t="shared" si="114"/>
        <v>0</v>
      </c>
      <c r="M538" s="506">
        <f t="shared" si="114"/>
        <v>157</v>
      </c>
      <c r="N538" s="506">
        <f t="shared" si="114"/>
        <v>0</v>
      </c>
      <c r="O538" s="506">
        <f t="shared" si="114"/>
        <v>0</v>
      </c>
      <c r="P538" s="506">
        <f t="shared" si="114"/>
        <v>0</v>
      </c>
      <c r="Q538" s="506">
        <f t="shared" si="114"/>
        <v>0</v>
      </c>
      <c r="R538" s="506">
        <f t="shared" si="114"/>
        <v>165</v>
      </c>
      <c r="S538" s="506">
        <f t="shared" si="114"/>
        <v>0</v>
      </c>
      <c r="T538" s="506">
        <f t="shared" si="114"/>
        <v>0</v>
      </c>
      <c r="U538" s="506">
        <f t="shared" si="114"/>
        <v>0</v>
      </c>
      <c r="V538" s="506">
        <f t="shared" si="114"/>
        <v>0</v>
      </c>
      <c r="W538" s="506">
        <f t="shared" si="114"/>
        <v>4</v>
      </c>
      <c r="X538" s="506">
        <f t="shared" si="114"/>
        <v>3962</v>
      </c>
      <c r="Y538" s="506">
        <f t="shared" si="114"/>
        <v>161</v>
      </c>
      <c r="Z538" s="507">
        <f t="shared" si="114"/>
        <v>4123</v>
      </c>
    </row>
    <row r="539" spans="1:26" ht="76.5" hidden="1" outlineLevel="1">
      <c r="A539" s="747" t="s">
        <v>694</v>
      </c>
      <c r="B539" s="508" t="s">
        <v>695</v>
      </c>
      <c r="C539" s="508" t="s">
        <v>696</v>
      </c>
      <c r="D539" s="509">
        <v>0</v>
      </c>
      <c r="E539" s="509">
        <v>0</v>
      </c>
      <c r="F539" s="510">
        <v>0</v>
      </c>
      <c r="G539" s="509">
        <v>0</v>
      </c>
      <c r="H539" s="510">
        <v>814</v>
      </c>
      <c r="I539" s="509">
        <v>0</v>
      </c>
      <c r="J539" s="509">
        <v>0</v>
      </c>
      <c r="K539" s="509">
        <v>0</v>
      </c>
      <c r="L539" s="509">
        <v>0</v>
      </c>
      <c r="M539" s="509">
        <v>0</v>
      </c>
      <c r="N539" s="509">
        <v>0</v>
      </c>
      <c r="O539" s="509">
        <v>0</v>
      </c>
      <c r="P539" s="510">
        <v>0</v>
      </c>
      <c r="Q539" s="509">
        <v>0</v>
      </c>
      <c r="R539" s="510">
        <v>34</v>
      </c>
      <c r="S539" s="509">
        <v>0</v>
      </c>
      <c r="T539" s="509">
        <v>0</v>
      </c>
      <c r="U539" s="509">
        <v>0</v>
      </c>
      <c r="V539" s="509">
        <v>0</v>
      </c>
      <c r="W539" s="509">
        <v>0</v>
      </c>
      <c r="X539" s="510">
        <f>D539+E539+F539+G539+H539+N539+O539+P539+Q539+R539</f>
        <v>848</v>
      </c>
      <c r="Y539" s="510">
        <f>I539+J539+K539+L539+M539+S539+T539+U539+V539+W539</f>
        <v>0</v>
      </c>
      <c r="Z539" s="511">
        <f t="shared" si="109"/>
        <v>848</v>
      </c>
    </row>
    <row r="540" spans="1:26" ht="51" hidden="1" outlineLevel="1">
      <c r="A540" s="747"/>
      <c r="B540" s="508" t="s">
        <v>697</v>
      </c>
      <c r="C540" s="508" t="s">
        <v>698</v>
      </c>
      <c r="D540" s="510">
        <v>5</v>
      </c>
      <c r="E540" s="510">
        <v>16</v>
      </c>
      <c r="F540" s="510">
        <v>30</v>
      </c>
      <c r="G540" s="510">
        <v>20</v>
      </c>
      <c r="H540" s="510">
        <v>2912</v>
      </c>
      <c r="I540" s="509">
        <v>0</v>
      </c>
      <c r="J540" s="510">
        <v>0</v>
      </c>
      <c r="K540" s="509">
        <v>0</v>
      </c>
      <c r="L540" s="509">
        <v>0</v>
      </c>
      <c r="M540" s="510">
        <v>157</v>
      </c>
      <c r="N540" s="510">
        <v>0</v>
      </c>
      <c r="O540" s="510">
        <v>0</v>
      </c>
      <c r="P540" s="510">
        <v>0</v>
      </c>
      <c r="Q540" s="510">
        <v>0</v>
      </c>
      <c r="R540" s="510">
        <v>131</v>
      </c>
      <c r="S540" s="509">
        <v>0</v>
      </c>
      <c r="T540" s="510">
        <v>0</v>
      </c>
      <c r="U540" s="509">
        <v>0</v>
      </c>
      <c r="V540" s="509">
        <v>0</v>
      </c>
      <c r="W540" s="510">
        <v>4</v>
      </c>
      <c r="X540" s="510">
        <f>D540+E540+F540+G540+H540+N540+O540+P540+Q540+R540</f>
        <v>3114</v>
      </c>
      <c r="Y540" s="510">
        <f>I540+J540+K540+L540+M540+S540+T540+U540+V540+W540</f>
        <v>161</v>
      </c>
      <c r="Z540" s="511">
        <f t="shared" si="109"/>
        <v>3275</v>
      </c>
    </row>
    <row r="541" spans="1:26" ht="12.95" customHeight="1" collapsed="1">
      <c r="A541" s="743" t="s">
        <v>699</v>
      </c>
      <c r="B541" s="743"/>
      <c r="C541" s="743"/>
      <c r="D541" s="506">
        <f t="shared" ref="D541:W541" si="115">SUM(D542:D545)</f>
        <v>34</v>
      </c>
      <c r="E541" s="506">
        <f t="shared" si="115"/>
        <v>255</v>
      </c>
      <c r="F541" s="506">
        <f t="shared" si="115"/>
        <v>504</v>
      </c>
      <c r="G541" s="506">
        <f t="shared" si="115"/>
        <v>118</v>
      </c>
      <c r="H541" s="506">
        <f t="shared" si="115"/>
        <v>11103</v>
      </c>
      <c r="I541" s="506">
        <f t="shared" si="115"/>
        <v>18</v>
      </c>
      <c r="J541" s="506">
        <f t="shared" si="115"/>
        <v>78</v>
      </c>
      <c r="K541" s="506">
        <f t="shared" si="115"/>
        <v>177</v>
      </c>
      <c r="L541" s="506">
        <f t="shared" si="115"/>
        <v>55</v>
      </c>
      <c r="M541" s="506">
        <f t="shared" si="115"/>
        <v>3953</v>
      </c>
      <c r="N541" s="506">
        <f t="shared" si="115"/>
        <v>0</v>
      </c>
      <c r="O541" s="506">
        <f t="shared" si="115"/>
        <v>1</v>
      </c>
      <c r="P541" s="506">
        <f t="shared" si="115"/>
        <v>0</v>
      </c>
      <c r="Q541" s="506">
        <f t="shared" si="115"/>
        <v>2</v>
      </c>
      <c r="R541" s="506">
        <f t="shared" si="115"/>
        <v>401</v>
      </c>
      <c r="S541" s="506">
        <f t="shared" si="115"/>
        <v>0</v>
      </c>
      <c r="T541" s="506">
        <f t="shared" si="115"/>
        <v>0</v>
      </c>
      <c r="U541" s="506">
        <f t="shared" si="115"/>
        <v>0</v>
      </c>
      <c r="V541" s="506">
        <f t="shared" si="115"/>
        <v>9</v>
      </c>
      <c r="W541" s="506">
        <f t="shared" si="115"/>
        <v>266</v>
      </c>
      <c r="X541" s="506">
        <f>SUM(X542:X545)</f>
        <v>12418</v>
      </c>
      <c r="Y541" s="506">
        <f>SUM(Y542:Y545)</f>
        <v>4556</v>
      </c>
      <c r="Z541" s="507">
        <f>SUM(Z542:Z545)</f>
        <v>16974</v>
      </c>
    </row>
    <row r="542" spans="1:26" ht="51" hidden="1" outlineLevel="1">
      <c r="A542" s="747" t="s">
        <v>699</v>
      </c>
      <c r="B542" s="508" t="s">
        <v>700</v>
      </c>
      <c r="C542" s="508" t="s">
        <v>701</v>
      </c>
      <c r="D542" s="510">
        <v>34</v>
      </c>
      <c r="E542" s="510">
        <v>251</v>
      </c>
      <c r="F542" s="510">
        <v>498</v>
      </c>
      <c r="G542" s="510">
        <v>118</v>
      </c>
      <c r="H542" s="510">
        <v>10581</v>
      </c>
      <c r="I542" s="510">
        <v>17</v>
      </c>
      <c r="J542" s="510">
        <v>76</v>
      </c>
      <c r="K542" s="510">
        <v>168</v>
      </c>
      <c r="L542" s="510">
        <v>55</v>
      </c>
      <c r="M542" s="510">
        <v>3903</v>
      </c>
      <c r="N542" s="510">
        <v>0</v>
      </c>
      <c r="O542" s="510">
        <v>1</v>
      </c>
      <c r="P542" s="510">
        <v>0</v>
      </c>
      <c r="Q542" s="510">
        <v>2</v>
      </c>
      <c r="R542" s="510">
        <v>379</v>
      </c>
      <c r="S542" s="510">
        <v>0</v>
      </c>
      <c r="T542" s="510">
        <v>0</v>
      </c>
      <c r="U542" s="510">
        <v>0</v>
      </c>
      <c r="V542" s="510">
        <v>9</v>
      </c>
      <c r="W542" s="510">
        <v>263</v>
      </c>
      <c r="X542" s="510">
        <f>D542+E542+F542+G542+H542+N542+O542+P542+Q542+R542</f>
        <v>11864</v>
      </c>
      <c r="Y542" s="510">
        <f>I542+J542+K542+L542+M542+S542+T542+U542+V542+W542</f>
        <v>4491</v>
      </c>
      <c r="Z542" s="511">
        <f>+Y542+X542</f>
        <v>16355</v>
      </c>
    </row>
    <row r="543" spans="1:26" ht="63.75" hidden="1" outlineLevel="1">
      <c r="A543" s="747"/>
      <c r="B543" s="508" t="s">
        <v>702</v>
      </c>
      <c r="C543" s="508" t="s">
        <v>703</v>
      </c>
      <c r="D543" s="509">
        <v>0</v>
      </c>
      <c r="E543" s="509">
        <v>0</v>
      </c>
      <c r="F543" s="509">
        <v>0</v>
      </c>
      <c r="G543" s="509">
        <v>0</v>
      </c>
      <c r="H543" s="510">
        <v>304</v>
      </c>
      <c r="I543" s="509">
        <v>1</v>
      </c>
      <c r="J543" s="509">
        <v>2</v>
      </c>
      <c r="K543" s="509">
        <v>0</v>
      </c>
      <c r="L543" s="509">
        <v>0</v>
      </c>
      <c r="M543" s="510">
        <v>0</v>
      </c>
      <c r="N543" s="509">
        <v>0</v>
      </c>
      <c r="O543" s="509">
        <v>0</v>
      </c>
      <c r="P543" s="509">
        <v>0</v>
      </c>
      <c r="Q543" s="509">
        <v>0</v>
      </c>
      <c r="R543" s="510">
        <v>7</v>
      </c>
      <c r="S543" s="509">
        <v>0</v>
      </c>
      <c r="T543" s="509">
        <v>0</v>
      </c>
      <c r="U543" s="509">
        <v>0</v>
      </c>
      <c r="V543" s="509">
        <v>0</v>
      </c>
      <c r="W543" s="510">
        <v>0</v>
      </c>
      <c r="X543" s="510">
        <f>D543+E543+F543+G543+H543+N543+O543+P543+Q543+R543</f>
        <v>311</v>
      </c>
      <c r="Y543" s="510">
        <f>I543+J543+K543+L543+M543+S543+T543+U543+V543+W543</f>
        <v>3</v>
      </c>
      <c r="Z543" s="511">
        <f t="shared" si="109"/>
        <v>314</v>
      </c>
    </row>
    <row r="544" spans="1:26" ht="102" hidden="1" outlineLevel="1">
      <c r="A544" s="747"/>
      <c r="B544" s="508" t="s">
        <v>704</v>
      </c>
      <c r="C544" s="508" t="s">
        <v>705</v>
      </c>
      <c r="D544" s="509">
        <v>0</v>
      </c>
      <c r="E544" s="509">
        <v>2</v>
      </c>
      <c r="F544" s="509">
        <v>0</v>
      </c>
      <c r="G544" s="509">
        <v>0</v>
      </c>
      <c r="H544" s="510">
        <v>18</v>
      </c>
      <c r="I544" s="509">
        <v>0</v>
      </c>
      <c r="J544" s="509">
        <v>0</v>
      </c>
      <c r="K544" s="509">
        <v>0</v>
      </c>
      <c r="L544" s="509">
        <v>0</v>
      </c>
      <c r="M544" s="509">
        <v>0</v>
      </c>
      <c r="N544" s="509">
        <v>0</v>
      </c>
      <c r="O544" s="509">
        <v>0</v>
      </c>
      <c r="P544" s="509">
        <v>0</v>
      </c>
      <c r="Q544" s="509">
        <v>0</v>
      </c>
      <c r="R544" s="510">
        <v>3</v>
      </c>
      <c r="S544" s="509">
        <v>0</v>
      </c>
      <c r="T544" s="509">
        <v>0</v>
      </c>
      <c r="U544" s="509">
        <v>0</v>
      </c>
      <c r="V544" s="509">
        <v>0</v>
      </c>
      <c r="W544" s="509">
        <v>0</v>
      </c>
      <c r="X544" s="510">
        <f>D544+E544+F544+G544+H544+N544+O544+P544+Q544+R544</f>
        <v>23</v>
      </c>
      <c r="Y544" s="510">
        <f>I544+J544+K544+L544+M544+S544+T544+U544+V544+W544</f>
        <v>0</v>
      </c>
      <c r="Z544" s="511">
        <f t="shared" si="109"/>
        <v>23</v>
      </c>
    </row>
    <row r="545" spans="1:26" ht="38.25" hidden="1" outlineLevel="1">
      <c r="A545" s="747"/>
      <c r="B545" s="508" t="s">
        <v>706</v>
      </c>
      <c r="C545" s="508" t="s">
        <v>707</v>
      </c>
      <c r="D545" s="509">
        <v>0</v>
      </c>
      <c r="E545" s="509">
        <v>2</v>
      </c>
      <c r="F545" s="509">
        <v>6</v>
      </c>
      <c r="G545" s="509">
        <v>0</v>
      </c>
      <c r="H545" s="510">
        <v>200</v>
      </c>
      <c r="I545" s="509">
        <v>0</v>
      </c>
      <c r="J545" s="509">
        <v>0</v>
      </c>
      <c r="K545" s="510">
        <v>9</v>
      </c>
      <c r="L545" s="509">
        <v>0</v>
      </c>
      <c r="M545" s="510">
        <v>50</v>
      </c>
      <c r="N545" s="509">
        <v>0</v>
      </c>
      <c r="O545" s="509">
        <v>0</v>
      </c>
      <c r="P545" s="509">
        <v>0</v>
      </c>
      <c r="Q545" s="509">
        <v>0</v>
      </c>
      <c r="R545" s="510">
        <v>12</v>
      </c>
      <c r="S545" s="509">
        <v>0</v>
      </c>
      <c r="T545" s="509">
        <v>0</v>
      </c>
      <c r="U545" s="510">
        <v>0</v>
      </c>
      <c r="V545" s="509">
        <v>0</v>
      </c>
      <c r="W545" s="510">
        <v>3</v>
      </c>
      <c r="X545" s="510">
        <f>D545+E545+F545+G545+H545+N545+O545+P545+Q545+R545</f>
        <v>220</v>
      </c>
      <c r="Y545" s="510">
        <f>I545+J545+K545+L545+M545+S545+T545+U545+V545+W545</f>
        <v>62</v>
      </c>
      <c r="Z545" s="511">
        <f>+Y545+X545</f>
        <v>282</v>
      </c>
    </row>
    <row r="546" spans="1:26" ht="12.95" customHeight="1" collapsed="1">
      <c r="A546" s="743" t="s">
        <v>708</v>
      </c>
      <c r="B546" s="743"/>
      <c r="C546" s="743"/>
      <c r="D546" s="506">
        <f t="shared" ref="D546:Z546" si="116">SUM(D547:D550)</f>
        <v>73</v>
      </c>
      <c r="E546" s="506">
        <f t="shared" si="116"/>
        <v>275</v>
      </c>
      <c r="F546" s="506">
        <f t="shared" si="116"/>
        <v>689</v>
      </c>
      <c r="G546" s="506">
        <f t="shared" si="116"/>
        <v>246</v>
      </c>
      <c r="H546" s="506">
        <f t="shared" si="116"/>
        <v>33768</v>
      </c>
      <c r="I546" s="506">
        <f t="shared" si="116"/>
        <v>39</v>
      </c>
      <c r="J546" s="506">
        <f t="shared" si="116"/>
        <v>140</v>
      </c>
      <c r="K546" s="506">
        <f t="shared" si="116"/>
        <v>264</v>
      </c>
      <c r="L546" s="506">
        <f t="shared" si="116"/>
        <v>108</v>
      </c>
      <c r="M546" s="506">
        <f t="shared" si="116"/>
        <v>9272</v>
      </c>
      <c r="N546" s="506">
        <f t="shared" si="116"/>
        <v>0</v>
      </c>
      <c r="O546" s="506">
        <f t="shared" si="116"/>
        <v>1</v>
      </c>
      <c r="P546" s="506">
        <f t="shared" si="116"/>
        <v>1</v>
      </c>
      <c r="Q546" s="506">
        <f t="shared" si="116"/>
        <v>2</v>
      </c>
      <c r="R546" s="506">
        <f t="shared" si="116"/>
        <v>1237</v>
      </c>
      <c r="S546" s="506">
        <f t="shared" si="116"/>
        <v>0</v>
      </c>
      <c r="T546" s="506">
        <f t="shared" si="116"/>
        <v>2</v>
      </c>
      <c r="U546" s="506">
        <f t="shared" si="116"/>
        <v>0</v>
      </c>
      <c r="V546" s="506">
        <f t="shared" si="116"/>
        <v>0</v>
      </c>
      <c r="W546" s="506">
        <f t="shared" si="116"/>
        <v>257</v>
      </c>
      <c r="X546" s="506">
        <f t="shared" si="116"/>
        <v>36292</v>
      </c>
      <c r="Y546" s="506">
        <f t="shared" si="116"/>
        <v>10082</v>
      </c>
      <c r="Z546" s="507">
        <f t="shared" si="116"/>
        <v>46374</v>
      </c>
    </row>
    <row r="547" spans="1:26" ht="76.5" hidden="1" outlineLevel="1">
      <c r="A547" s="747" t="s">
        <v>708</v>
      </c>
      <c r="B547" s="508" t="s">
        <v>709</v>
      </c>
      <c r="C547" s="508" t="s">
        <v>710</v>
      </c>
      <c r="D547" s="510">
        <v>55</v>
      </c>
      <c r="E547" s="510">
        <v>188</v>
      </c>
      <c r="F547" s="510">
        <v>488</v>
      </c>
      <c r="G547" s="510">
        <v>154</v>
      </c>
      <c r="H547" s="510">
        <v>24667</v>
      </c>
      <c r="I547" s="510">
        <v>15</v>
      </c>
      <c r="J547" s="510">
        <v>64</v>
      </c>
      <c r="K547" s="510">
        <v>114</v>
      </c>
      <c r="L547" s="510">
        <v>52</v>
      </c>
      <c r="M547" s="510">
        <v>4744</v>
      </c>
      <c r="N547" s="510">
        <v>0</v>
      </c>
      <c r="O547" s="510">
        <v>0</v>
      </c>
      <c r="P547" s="510">
        <v>1</v>
      </c>
      <c r="Q547" s="510">
        <v>2</v>
      </c>
      <c r="R547" s="510">
        <v>1053</v>
      </c>
      <c r="S547" s="510">
        <v>0</v>
      </c>
      <c r="T547" s="510">
        <v>2</v>
      </c>
      <c r="U547" s="510">
        <v>0</v>
      </c>
      <c r="V547" s="510">
        <v>0</v>
      </c>
      <c r="W547" s="510">
        <v>103</v>
      </c>
      <c r="X547" s="510">
        <f>D547+E547+F547+G547+H547+N547+O547+P547+Q547+R547</f>
        <v>26608</v>
      </c>
      <c r="Y547" s="510">
        <f>I547+J547+K547+L547+M547+S547+T547+U547+V547+W547</f>
        <v>5094</v>
      </c>
      <c r="Z547" s="511">
        <f t="shared" si="109"/>
        <v>31702</v>
      </c>
    </row>
    <row r="548" spans="1:26" ht="63.75" hidden="1" outlineLevel="1">
      <c r="A548" s="747"/>
      <c r="B548" s="747" t="s">
        <v>711</v>
      </c>
      <c r="C548" s="508" t="s">
        <v>712</v>
      </c>
      <c r="D548" s="510">
        <v>2</v>
      </c>
      <c r="E548" s="510">
        <v>6</v>
      </c>
      <c r="F548" s="510">
        <v>21</v>
      </c>
      <c r="G548" s="510">
        <v>8</v>
      </c>
      <c r="H548" s="510">
        <v>546</v>
      </c>
      <c r="I548" s="510">
        <v>1</v>
      </c>
      <c r="J548" s="510">
        <v>4</v>
      </c>
      <c r="K548" s="510">
        <v>21</v>
      </c>
      <c r="L548" s="509">
        <v>0</v>
      </c>
      <c r="M548" s="510">
        <v>244</v>
      </c>
      <c r="N548" s="510">
        <v>0</v>
      </c>
      <c r="O548" s="510">
        <v>0</v>
      </c>
      <c r="P548" s="510">
        <v>0</v>
      </c>
      <c r="Q548" s="510">
        <v>0</v>
      </c>
      <c r="R548" s="510">
        <v>48</v>
      </c>
      <c r="S548" s="510">
        <v>0</v>
      </c>
      <c r="T548" s="510">
        <v>0</v>
      </c>
      <c r="U548" s="510">
        <v>0</v>
      </c>
      <c r="V548" s="509">
        <v>0</v>
      </c>
      <c r="W548" s="510">
        <v>0</v>
      </c>
      <c r="X548" s="510">
        <f>D548+E548+F548+G548+H548+N548+O548+P548+Q548+R548</f>
        <v>631</v>
      </c>
      <c r="Y548" s="510">
        <f>I548+J548+K548+L548+M548+S548+T548+U548+V548+W548</f>
        <v>270</v>
      </c>
      <c r="Z548" s="511">
        <f t="shared" si="109"/>
        <v>901</v>
      </c>
    </row>
    <row r="549" spans="1:26" ht="25.5" hidden="1" outlineLevel="1">
      <c r="A549" s="747"/>
      <c r="B549" s="747"/>
      <c r="C549" s="508" t="s">
        <v>713</v>
      </c>
      <c r="D549" s="510">
        <v>16</v>
      </c>
      <c r="E549" s="510">
        <v>77</v>
      </c>
      <c r="F549" s="510">
        <v>171</v>
      </c>
      <c r="G549" s="510">
        <v>84</v>
      </c>
      <c r="H549" s="510">
        <v>7704</v>
      </c>
      <c r="I549" s="510">
        <v>23</v>
      </c>
      <c r="J549" s="510">
        <v>72</v>
      </c>
      <c r="K549" s="510">
        <v>123</v>
      </c>
      <c r="L549" s="510">
        <v>56</v>
      </c>
      <c r="M549" s="510">
        <v>4124</v>
      </c>
      <c r="N549" s="510">
        <v>0</v>
      </c>
      <c r="O549" s="510">
        <v>1</v>
      </c>
      <c r="P549" s="510">
        <v>0</v>
      </c>
      <c r="Q549" s="510">
        <v>0</v>
      </c>
      <c r="R549" s="510">
        <v>123</v>
      </c>
      <c r="S549" s="510">
        <v>0</v>
      </c>
      <c r="T549" s="510">
        <v>0</v>
      </c>
      <c r="U549" s="510">
        <v>0</v>
      </c>
      <c r="V549" s="510">
        <v>0</v>
      </c>
      <c r="W549" s="510">
        <v>48</v>
      </c>
      <c r="X549" s="510">
        <f>D549+E549+F549+G549+H549+N549+O549+P549+Q549+R549</f>
        <v>8176</v>
      </c>
      <c r="Y549" s="510">
        <f>I549+J549+K549+L549+M549+S549+T549+U549+V549+W549</f>
        <v>4446</v>
      </c>
      <c r="Z549" s="511">
        <f t="shared" si="109"/>
        <v>12622</v>
      </c>
    </row>
    <row r="550" spans="1:26" ht="51" hidden="1" outlineLevel="1">
      <c r="A550" s="747"/>
      <c r="B550" s="508" t="s">
        <v>714</v>
      </c>
      <c r="C550" s="508" t="s">
        <v>715</v>
      </c>
      <c r="D550" s="509">
        <v>0</v>
      </c>
      <c r="E550" s="510">
        <v>4</v>
      </c>
      <c r="F550" s="510">
        <v>9</v>
      </c>
      <c r="G550" s="509">
        <v>0</v>
      </c>
      <c r="H550" s="510">
        <v>851</v>
      </c>
      <c r="I550" s="509">
        <v>0</v>
      </c>
      <c r="J550" s="509">
        <v>0</v>
      </c>
      <c r="K550" s="509">
        <v>6</v>
      </c>
      <c r="L550" s="510">
        <v>0</v>
      </c>
      <c r="M550" s="510">
        <v>160</v>
      </c>
      <c r="N550" s="509">
        <v>0</v>
      </c>
      <c r="O550" s="510">
        <v>0</v>
      </c>
      <c r="P550" s="510">
        <v>0</v>
      </c>
      <c r="Q550" s="509">
        <v>0</v>
      </c>
      <c r="R550" s="510">
        <v>13</v>
      </c>
      <c r="S550" s="509">
        <v>0</v>
      </c>
      <c r="T550" s="509">
        <v>0</v>
      </c>
      <c r="U550" s="509">
        <v>0</v>
      </c>
      <c r="V550" s="510">
        <v>0</v>
      </c>
      <c r="W550" s="510">
        <v>106</v>
      </c>
      <c r="X550" s="510">
        <f>D550+E550+F550+G550+H550+N550+O550+P550+Q550+R550</f>
        <v>877</v>
      </c>
      <c r="Y550" s="510">
        <f>I550+J550+K550+L550+M550+S550+T550+U550+V550+W550</f>
        <v>272</v>
      </c>
      <c r="Z550" s="511">
        <f t="shared" si="109"/>
        <v>1149</v>
      </c>
    </row>
    <row r="551" spans="1:26" ht="12.95" customHeight="1" collapsed="1">
      <c r="A551" s="743" t="s">
        <v>716</v>
      </c>
      <c r="B551" s="743"/>
      <c r="C551" s="743"/>
      <c r="D551" s="506">
        <f t="shared" ref="D551:Z551" si="117">SUM(D552:D558)</f>
        <v>0</v>
      </c>
      <c r="E551" s="506">
        <f t="shared" si="117"/>
        <v>0</v>
      </c>
      <c r="F551" s="506">
        <f t="shared" si="117"/>
        <v>0</v>
      </c>
      <c r="G551" s="506">
        <f t="shared" si="117"/>
        <v>0</v>
      </c>
      <c r="H551" s="506">
        <f t="shared" si="117"/>
        <v>170</v>
      </c>
      <c r="I551" s="506">
        <f t="shared" si="117"/>
        <v>0</v>
      </c>
      <c r="J551" s="506">
        <f t="shared" si="117"/>
        <v>0</v>
      </c>
      <c r="K551" s="506">
        <f t="shared" si="117"/>
        <v>0</v>
      </c>
      <c r="L551" s="506">
        <f t="shared" si="117"/>
        <v>0</v>
      </c>
      <c r="M551" s="506">
        <f t="shared" si="117"/>
        <v>0</v>
      </c>
      <c r="N551" s="506">
        <f t="shared" si="117"/>
        <v>0</v>
      </c>
      <c r="O551" s="506">
        <f t="shared" si="117"/>
        <v>0</v>
      </c>
      <c r="P551" s="506">
        <f t="shared" si="117"/>
        <v>0</v>
      </c>
      <c r="Q551" s="506">
        <f t="shared" si="117"/>
        <v>0</v>
      </c>
      <c r="R551" s="506">
        <f t="shared" si="117"/>
        <v>2</v>
      </c>
      <c r="S551" s="506">
        <f t="shared" si="117"/>
        <v>0</v>
      </c>
      <c r="T551" s="506">
        <f t="shared" si="117"/>
        <v>0</v>
      </c>
      <c r="U551" s="506">
        <f t="shared" si="117"/>
        <v>0</v>
      </c>
      <c r="V551" s="506">
        <f t="shared" si="117"/>
        <v>0</v>
      </c>
      <c r="W551" s="506">
        <f t="shared" si="117"/>
        <v>0</v>
      </c>
      <c r="X551" s="506">
        <f t="shared" si="117"/>
        <v>172</v>
      </c>
      <c r="Y551" s="506">
        <f t="shared" si="117"/>
        <v>0</v>
      </c>
      <c r="Z551" s="507">
        <f t="shared" si="117"/>
        <v>172</v>
      </c>
    </row>
    <row r="552" spans="1:26" hidden="1" outlineLevel="1">
      <c r="A552" s="747" t="s">
        <v>716</v>
      </c>
      <c r="B552" s="747" t="s">
        <v>717</v>
      </c>
      <c r="C552" s="508" t="s">
        <v>718</v>
      </c>
      <c r="D552" s="509">
        <v>0</v>
      </c>
      <c r="E552" s="509">
        <v>0</v>
      </c>
      <c r="F552" s="509">
        <v>0</v>
      </c>
      <c r="G552" s="510">
        <v>0</v>
      </c>
      <c r="H552" s="510">
        <v>140</v>
      </c>
      <c r="I552" s="509">
        <v>0</v>
      </c>
      <c r="J552" s="509">
        <v>0</v>
      </c>
      <c r="K552" s="509">
        <v>0</v>
      </c>
      <c r="L552" s="509">
        <v>0</v>
      </c>
      <c r="M552" s="509">
        <v>0</v>
      </c>
      <c r="N552" s="509">
        <v>0</v>
      </c>
      <c r="O552" s="509">
        <v>0</v>
      </c>
      <c r="P552" s="509">
        <v>0</v>
      </c>
      <c r="Q552" s="510">
        <v>0</v>
      </c>
      <c r="R552" s="510">
        <v>0</v>
      </c>
      <c r="S552" s="509">
        <v>0</v>
      </c>
      <c r="T552" s="509">
        <v>0</v>
      </c>
      <c r="U552" s="509">
        <v>0</v>
      </c>
      <c r="V552" s="509">
        <v>0</v>
      </c>
      <c r="W552" s="509">
        <v>0</v>
      </c>
      <c r="X552" s="510">
        <f t="shared" ref="X552:X558" si="118">D552+E552+F552+G552+H552+N552+O552+P552+Q552+R552</f>
        <v>140</v>
      </c>
      <c r="Y552" s="510">
        <f t="shared" ref="Y552:Y558" si="119">I552+J552+K552+L552+M552+S552+T552+U552+V552+W552</f>
        <v>0</v>
      </c>
      <c r="Z552" s="511">
        <f t="shared" si="109"/>
        <v>140</v>
      </c>
    </row>
    <row r="553" spans="1:26" ht="51" hidden="1" outlineLevel="1">
      <c r="A553" s="747"/>
      <c r="B553" s="747"/>
      <c r="C553" s="508" t="s">
        <v>719</v>
      </c>
      <c r="D553" s="509">
        <v>0</v>
      </c>
      <c r="E553" s="509">
        <v>0</v>
      </c>
      <c r="F553" s="509">
        <v>0</v>
      </c>
      <c r="G553" s="509">
        <v>0</v>
      </c>
      <c r="H553" s="509">
        <v>0</v>
      </c>
      <c r="I553" s="509">
        <v>0</v>
      </c>
      <c r="J553" s="509">
        <v>0</v>
      </c>
      <c r="K553" s="510">
        <v>0</v>
      </c>
      <c r="L553" s="509">
        <v>0</v>
      </c>
      <c r="M553" s="509">
        <v>0</v>
      </c>
      <c r="N553" s="509">
        <v>0</v>
      </c>
      <c r="O553" s="509">
        <v>0</v>
      </c>
      <c r="P553" s="509">
        <v>0</v>
      </c>
      <c r="Q553" s="509">
        <v>0</v>
      </c>
      <c r="R553" s="509">
        <v>0</v>
      </c>
      <c r="S553" s="509">
        <v>0</v>
      </c>
      <c r="T553" s="509">
        <v>0</v>
      </c>
      <c r="U553" s="510">
        <v>0</v>
      </c>
      <c r="V553" s="509">
        <v>0</v>
      </c>
      <c r="W553" s="509">
        <v>0</v>
      </c>
      <c r="X553" s="510">
        <f t="shared" si="118"/>
        <v>0</v>
      </c>
      <c r="Y553" s="510">
        <f t="shared" si="119"/>
        <v>0</v>
      </c>
      <c r="Z553" s="511">
        <f t="shared" si="109"/>
        <v>0</v>
      </c>
    </row>
    <row r="554" spans="1:26" ht="25.5" hidden="1" outlineLevel="1">
      <c r="A554" s="747"/>
      <c r="B554" s="747"/>
      <c r="C554" s="508" t="s">
        <v>720</v>
      </c>
      <c r="D554" s="509">
        <v>0</v>
      </c>
      <c r="E554" s="510">
        <v>0</v>
      </c>
      <c r="F554" s="509">
        <v>0</v>
      </c>
      <c r="G554" s="509">
        <v>0</v>
      </c>
      <c r="H554" s="510">
        <v>30</v>
      </c>
      <c r="I554" s="509">
        <v>0</v>
      </c>
      <c r="J554" s="509">
        <v>0</v>
      </c>
      <c r="K554" s="509">
        <v>0</v>
      </c>
      <c r="L554" s="509">
        <v>0</v>
      </c>
      <c r="M554" s="510">
        <v>0</v>
      </c>
      <c r="N554" s="509">
        <v>0</v>
      </c>
      <c r="O554" s="510">
        <v>0</v>
      </c>
      <c r="P554" s="509">
        <v>0</v>
      </c>
      <c r="Q554" s="509">
        <v>0</v>
      </c>
      <c r="R554" s="510">
        <v>2</v>
      </c>
      <c r="S554" s="509">
        <v>0</v>
      </c>
      <c r="T554" s="509">
        <v>0</v>
      </c>
      <c r="U554" s="509">
        <v>0</v>
      </c>
      <c r="V554" s="509">
        <v>0</v>
      </c>
      <c r="W554" s="510">
        <v>0</v>
      </c>
      <c r="X554" s="510">
        <f t="shared" si="118"/>
        <v>32</v>
      </c>
      <c r="Y554" s="510">
        <f t="shared" si="119"/>
        <v>0</v>
      </c>
      <c r="Z554" s="511">
        <f t="shared" si="109"/>
        <v>32</v>
      </c>
    </row>
    <row r="555" spans="1:26" ht="38.25" hidden="1" outlineLevel="1">
      <c r="A555" s="747"/>
      <c r="B555" s="747"/>
      <c r="C555" s="508" t="s">
        <v>721</v>
      </c>
      <c r="D555" s="509">
        <v>0</v>
      </c>
      <c r="E555" s="509">
        <v>0</v>
      </c>
      <c r="F555" s="509">
        <v>0</v>
      </c>
      <c r="G555" s="509">
        <v>0</v>
      </c>
      <c r="H555" s="509">
        <v>0</v>
      </c>
      <c r="I555" s="509">
        <v>0</v>
      </c>
      <c r="J555" s="509">
        <v>0</v>
      </c>
      <c r="K555" s="509">
        <v>0</v>
      </c>
      <c r="L555" s="509">
        <v>0</v>
      </c>
      <c r="M555" s="509">
        <v>0</v>
      </c>
      <c r="N555" s="509">
        <v>0</v>
      </c>
      <c r="O555" s="509">
        <v>0</v>
      </c>
      <c r="P555" s="509">
        <v>0</v>
      </c>
      <c r="Q555" s="509">
        <v>0</v>
      </c>
      <c r="R555" s="509">
        <v>0</v>
      </c>
      <c r="S555" s="509">
        <v>0</v>
      </c>
      <c r="T555" s="509">
        <v>0</v>
      </c>
      <c r="U555" s="509">
        <v>0</v>
      </c>
      <c r="V555" s="509">
        <v>0</v>
      </c>
      <c r="W555" s="509">
        <v>0</v>
      </c>
      <c r="X555" s="510">
        <f t="shared" si="118"/>
        <v>0</v>
      </c>
      <c r="Y555" s="510">
        <f t="shared" si="119"/>
        <v>0</v>
      </c>
      <c r="Z555" s="511">
        <f t="shared" si="109"/>
        <v>0</v>
      </c>
    </row>
    <row r="556" spans="1:26" ht="25.5" hidden="1" outlineLevel="1">
      <c r="A556" s="747"/>
      <c r="B556" s="747"/>
      <c r="C556" s="508" t="s">
        <v>722</v>
      </c>
      <c r="D556" s="510">
        <v>0</v>
      </c>
      <c r="E556" s="509">
        <v>0</v>
      </c>
      <c r="F556" s="509">
        <v>0</v>
      </c>
      <c r="G556" s="509">
        <v>0</v>
      </c>
      <c r="H556" s="509">
        <v>0</v>
      </c>
      <c r="I556" s="509">
        <v>0</v>
      </c>
      <c r="J556" s="510">
        <v>0</v>
      </c>
      <c r="K556" s="509">
        <v>0</v>
      </c>
      <c r="L556" s="509">
        <v>0</v>
      </c>
      <c r="M556" s="510">
        <v>0</v>
      </c>
      <c r="N556" s="510">
        <v>0</v>
      </c>
      <c r="O556" s="509">
        <v>0</v>
      </c>
      <c r="P556" s="509">
        <v>0</v>
      </c>
      <c r="Q556" s="509">
        <v>0</v>
      </c>
      <c r="R556" s="509">
        <v>0</v>
      </c>
      <c r="S556" s="509">
        <v>0</v>
      </c>
      <c r="T556" s="510">
        <v>0</v>
      </c>
      <c r="U556" s="509">
        <v>0</v>
      </c>
      <c r="V556" s="509">
        <v>0</v>
      </c>
      <c r="W556" s="510">
        <v>0</v>
      </c>
      <c r="X556" s="510">
        <f t="shared" si="118"/>
        <v>0</v>
      </c>
      <c r="Y556" s="510">
        <f t="shared" si="119"/>
        <v>0</v>
      </c>
      <c r="Z556" s="511">
        <f t="shared" si="109"/>
        <v>0</v>
      </c>
    </row>
    <row r="557" spans="1:26" ht="38.25" hidden="1" outlineLevel="1">
      <c r="A557" s="747"/>
      <c r="B557" s="747" t="s">
        <v>723</v>
      </c>
      <c r="C557" s="508" t="s">
        <v>724</v>
      </c>
      <c r="D557" s="509">
        <v>0</v>
      </c>
      <c r="E557" s="509">
        <v>0</v>
      </c>
      <c r="F557" s="509">
        <v>0</v>
      </c>
      <c r="G557" s="509">
        <v>0</v>
      </c>
      <c r="H557" s="509">
        <v>0</v>
      </c>
      <c r="I557" s="509">
        <v>0</v>
      </c>
      <c r="J557" s="509">
        <v>0</v>
      </c>
      <c r="K557" s="509">
        <v>0</v>
      </c>
      <c r="L557" s="509">
        <v>0</v>
      </c>
      <c r="M557" s="509">
        <v>0</v>
      </c>
      <c r="N557" s="509">
        <v>0</v>
      </c>
      <c r="O557" s="509">
        <v>0</v>
      </c>
      <c r="P557" s="509">
        <v>0</v>
      </c>
      <c r="Q557" s="509">
        <v>0</v>
      </c>
      <c r="R557" s="509">
        <v>0</v>
      </c>
      <c r="S557" s="509">
        <v>0</v>
      </c>
      <c r="T557" s="509">
        <v>0</v>
      </c>
      <c r="U557" s="509">
        <v>0</v>
      </c>
      <c r="V557" s="509">
        <v>0</v>
      </c>
      <c r="W557" s="509">
        <v>0</v>
      </c>
      <c r="X557" s="510">
        <f t="shared" si="118"/>
        <v>0</v>
      </c>
      <c r="Y557" s="510">
        <f t="shared" si="119"/>
        <v>0</v>
      </c>
      <c r="Z557" s="511">
        <f t="shared" si="109"/>
        <v>0</v>
      </c>
    </row>
    <row r="558" spans="1:26" ht="38.25" hidden="1" outlineLevel="1">
      <c r="A558" s="747"/>
      <c r="B558" s="747"/>
      <c r="C558" s="508" t="s">
        <v>725</v>
      </c>
      <c r="D558" s="509">
        <v>0</v>
      </c>
      <c r="E558" s="509">
        <v>0</v>
      </c>
      <c r="F558" s="509">
        <v>0</v>
      </c>
      <c r="G558" s="509">
        <v>0</v>
      </c>
      <c r="H558" s="509">
        <v>0</v>
      </c>
      <c r="I558" s="509">
        <v>0</v>
      </c>
      <c r="J558" s="509">
        <v>0</v>
      </c>
      <c r="K558" s="509">
        <v>0</v>
      </c>
      <c r="L558" s="509">
        <v>0</v>
      </c>
      <c r="M558" s="509">
        <v>0</v>
      </c>
      <c r="N558" s="509">
        <v>0</v>
      </c>
      <c r="O558" s="509">
        <v>0</v>
      </c>
      <c r="P558" s="509">
        <v>0</v>
      </c>
      <c r="Q558" s="509">
        <v>0</v>
      </c>
      <c r="R558" s="509">
        <v>0</v>
      </c>
      <c r="S558" s="509">
        <v>0</v>
      </c>
      <c r="T558" s="509">
        <v>0</v>
      </c>
      <c r="U558" s="509">
        <v>0</v>
      </c>
      <c r="V558" s="509">
        <v>0</v>
      </c>
      <c r="W558" s="509">
        <v>0</v>
      </c>
      <c r="X558" s="510">
        <f t="shared" si="118"/>
        <v>0</v>
      </c>
      <c r="Y558" s="510">
        <f t="shared" si="119"/>
        <v>0</v>
      </c>
      <c r="Z558" s="511">
        <f t="shared" si="109"/>
        <v>0</v>
      </c>
    </row>
    <row r="559" spans="1:26" ht="38.25" customHeight="1" collapsed="1">
      <c r="A559" s="743" t="s">
        <v>726</v>
      </c>
      <c r="B559" s="743"/>
      <c r="C559" s="743"/>
      <c r="D559" s="506">
        <f t="shared" ref="D559:Z559" si="120">SUM(D560:D564)</f>
        <v>0</v>
      </c>
      <c r="E559" s="506">
        <f t="shared" si="120"/>
        <v>2</v>
      </c>
      <c r="F559" s="506">
        <f t="shared" si="120"/>
        <v>3</v>
      </c>
      <c r="G559" s="506">
        <f t="shared" si="120"/>
        <v>8</v>
      </c>
      <c r="H559" s="506">
        <f t="shared" si="120"/>
        <v>258</v>
      </c>
      <c r="I559" s="506">
        <f t="shared" si="120"/>
        <v>1</v>
      </c>
      <c r="J559" s="506">
        <f t="shared" si="120"/>
        <v>0</v>
      </c>
      <c r="K559" s="506">
        <f t="shared" si="120"/>
        <v>0</v>
      </c>
      <c r="L559" s="506">
        <f t="shared" si="120"/>
        <v>0</v>
      </c>
      <c r="M559" s="506">
        <f t="shared" si="120"/>
        <v>0</v>
      </c>
      <c r="N559" s="506">
        <f t="shared" si="120"/>
        <v>0</v>
      </c>
      <c r="O559" s="506">
        <f t="shared" si="120"/>
        <v>0</v>
      </c>
      <c r="P559" s="506">
        <f t="shared" si="120"/>
        <v>0</v>
      </c>
      <c r="Q559" s="506">
        <f t="shared" si="120"/>
        <v>0</v>
      </c>
      <c r="R559" s="506">
        <f t="shared" si="120"/>
        <v>5</v>
      </c>
      <c r="S559" s="506">
        <f t="shared" si="120"/>
        <v>0</v>
      </c>
      <c r="T559" s="506">
        <f t="shared" si="120"/>
        <v>0</v>
      </c>
      <c r="U559" s="506">
        <f t="shared" si="120"/>
        <v>0</v>
      </c>
      <c r="V559" s="506">
        <f t="shared" si="120"/>
        <v>0</v>
      </c>
      <c r="W559" s="506">
        <f t="shared" si="120"/>
        <v>0</v>
      </c>
      <c r="X559" s="506">
        <f t="shared" si="120"/>
        <v>276</v>
      </c>
      <c r="Y559" s="506">
        <f t="shared" si="120"/>
        <v>1</v>
      </c>
      <c r="Z559" s="507">
        <f t="shared" si="120"/>
        <v>277</v>
      </c>
    </row>
    <row r="560" spans="1:26" ht="51" hidden="1" outlineLevel="1">
      <c r="A560" s="747" t="s">
        <v>726</v>
      </c>
      <c r="B560" s="747" t="s">
        <v>727</v>
      </c>
      <c r="C560" s="508" t="s">
        <v>728</v>
      </c>
      <c r="D560" s="509">
        <v>0</v>
      </c>
      <c r="E560" s="509">
        <v>2</v>
      </c>
      <c r="F560" s="509">
        <v>0</v>
      </c>
      <c r="G560" s="509">
        <v>0</v>
      </c>
      <c r="H560" s="510">
        <v>238</v>
      </c>
      <c r="I560" s="509">
        <v>1</v>
      </c>
      <c r="J560" s="509">
        <v>0</v>
      </c>
      <c r="K560" s="509">
        <v>0</v>
      </c>
      <c r="L560" s="509">
        <v>0</v>
      </c>
      <c r="M560" s="510">
        <v>0</v>
      </c>
      <c r="N560" s="509">
        <v>0</v>
      </c>
      <c r="O560" s="509">
        <v>0</v>
      </c>
      <c r="P560" s="509">
        <v>0</v>
      </c>
      <c r="Q560" s="509">
        <v>0</v>
      </c>
      <c r="R560" s="510">
        <v>5</v>
      </c>
      <c r="S560" s="509">
        <v>0</v>
      </c>
      <c r="T560" s="509">
        <v>0</v>
      </c>
      <c r="U560" s="509">
        <v>0</v>
      </c>
      <c r="V560" s="509">
        <v>0</v>
      </c>
      <c r="W560" s="510">
        <v>0</v>
      </c>
      <c r="X560" s="510">
        <f>D560+E560+F560+G560+H560+N560+O560+P560+Q560+R560</f>
        <v>245</v>
      </c>
      <c r="Y560" s="510">
        <f>I560+J560+K560+L560+M560+S560+T560+U560+V560+W560</f>
        <v>1</v>
      </c>
      <c r="Z560" s="511">
        <f t="shared" si="109"/>
        <v>246</v>
      </c>
    </row>
    <row r="561" spans="1:26" ht="51" hidden="1" outlineLevel="1">
      <c r="A561" s="747"/>
      <c r="B561" s="747"/>
      <c r="C561" s="508" t="s">
        <v>729</v>
      </c>
      <c r="D561" s="509">
        <v>0</v>
      </c>
      <c r="E561" s="509">
        <v>0</v>
      </c>
      <c r="F561" s="509">
        <v>0</v>
      </c>
      <c r="G561" s="509">
        <v>0</v>
      </c>
      <c r="H561" s="510">
        <v>0</v>
      </c>
      <c r="I561" s="509">
        <v>0</v>
      </c>
      <c r="J561" s="509">
        <v>0</v>
      </c>
      <c r="K561" s="509">
        <v>0</v>
      </c>
      <c r="L561" s="509">
        <v>0</v>
      </c>
      <c r="M561" s="509">
        <v>0</v>
      </c>
      <c r="N561" s="509">
        <v>0</v>
      </c>
      <c r="O561" s="509">
        <v>0</v>
      </c>
      <c r="P561" s="509">
        <v>0</v>
      </c>
      <c r="Q561" s="509">
        <v>0</v>
      </c>
      <c r="R561" s="510">
        <v>0</v>
      </c>
      <c r="S561" s="509">
        <v>0</v>
      </c>
      <c r="T561" s="509">
        <v>0</v>
      </c>
      <c r="U561" s="509">
        <v>0</v>
      </c>
      <c r="V561" s="509">
        <v>0</v>
      </c>
      <c r="W561" s="509">
        <v>0</v>
      </c>
      <c r="X561" s="510">
        <f>D561+E561+F561+G561+H561+N561+O561+P561+Q561+R561</f>
        <v>0</v>
      </c>
      <c r="Y561" s="510">
        <f>I561+J561+K561+L561+M561+S561+T561+U561+V561+W561</f>
        <v>0</v>
      </c>
      <c r="Z561" s="511">
        <f t="shared" si="109"/>
        <v>0</v>
      </c>
    </row>
    <row r="562" spans="1:26" ht="51" hidden="1" outlineLevel="1">
      <c r="A562" s="747"/>
      <c r="B562" s="747"/>
      <c r="C562" s="508" t="s">
        <v>730</v>
      </c>
      <c r="D562" s="509">
        <v>0</v>
      </c>
      <c r="E562" s="509">
        <v>0</v>
      </c>
      <c r="F562" s="509">
        <v>0</v>
      </c>
      <c r="G562" s="509">
        <v>0</v>
      </c>
      <c r="H562" s="509">
        <v>0</v>
      </c>
      <c r="I562" s="509">
        <v>0</v>
      </c>
      <c r="J562" s="509">
        <v>0</v>
      </c>
      <c r="K562" s="509">
        <v>0</v>
      </c>
      <c r="L562" s="509">
        <v>0</v>
      </c>
      <c r="M562" s="509">
        <v>0</v>
      </c>
      <c r="N562" s="509">
        <v>0</v>
      </c>
      <c r="O562" s="509">
        <v>0</v>
      </c>
      <c r="P562" s="509">
        <v>0</v>
      </c>
      <c r="Q562" s="509">
        <v>0</v>
      </c>
      <c r="R562" s="509">
        <v>0</v>
      </c>
      <c r="S562" s="509">
        <v>0</v>
      </c>
      <c r="T562" s="509">
        <v>0</v>
      </c>
      <c r="U562" s="509">
        <v>0</v>
      </c>
      <c r="V562" s="509">
        <v>0</v>
      </c>
      <c r="W562" s="509">
        <v>0</v>
      </c>
      <c r="X562" s="510">
        <f>D562+E562+F562+G562+H562+N562+O562+P562+Q562+R562</f>
        <v>0</v>
      </c>
      <c r="Y562" s="510">
        <f>I562+J562+K562+L562+M562+S562+T562+U562+V562+W562</f>
        <v>0</v>
      </c>
      <c r="Z562" s="511">
        <f t="shared" si="109"/>
        <v>0</v>
      </c>
    </row>
    <row r="563" spans="1:26" ht="25.5" hidden="1" outlineLevel="1">
      <c r="A563" s="747"/>
      <c r="B563" s="747"/>
      <c r="C563" s="508" t="s">
        <v>731</v>
      </c>
      <c r="D563" s="509">
        <v>0</v>
      </c>
      <c r="E563" s="509">
        <v>0</v>
      </c>
      <c r="F563" s="509">
        <v>3</v>
      </c>
      <c r="G563" s="509">
        <v>8</v>
      </c>
      <c r="H563" s="509">
        <v>20</v>
      </c>
      <c r="I563" s="509">
        <v>0</v>
      </c>
      <c r="J563" s="509">
        <v>0</v>
      </c>
      <c r="K563" s="509">
        <v>0</v>
      </c>
      <c r="L563" s="509">
        <v>0</v>
      </c>
      <c r="M563" s="510">
        <v>0</v>
      </c>
      <c r="N563" s="509">
        <v>0</v>
      </c>
      <c r="O563" s="509">
        <v>0</v>
      </c>
      <c r="P563" s="509">
        <v>0</v>
      </c>
      <c r="Q563" s="509">
        <v>0</v>
      </c>
      <c r="R563" s="509">
        <v>0</v>
      </c>
      <c r="S563" s="509">
        <v>0</v>
      </c>
      <c r="T563" s="509">
        <v>0</v>
      </c>
      <c r="U563" s="509">
        <v>0</v>
      </c>
      <c r="V563" s="509">
        <v>0</v>
      </c>
      <c r="W563" s="510">
        <v>0</v>
      </c>
      <c r="X563" s="510">
        <f>D563+E563+F563+G563+H563+N563+O563+P563+Q563+R563</f>
        <v>31</v>
      </c>
      <c r="Y563" s="510">
        <f>I563+J563+K563+L563+M563+S563+T563+U563+V563+W563</f>
        <v>0</v>
      </c>
      <c r="Z563" s="511">
        <f t="shared" si="109"/>
        <v>31</v>
      </c>
    </row>
    <row r="564" spans="1:26" ht="63.75" hidden="1" outlineLevel="1">
      <c r="A564" s="747"/>
      <c r="B564" s="508" t="s">
        <v>732</v>
      </c>
      <c r="C564" s="508" t="s">
        <v>733</v>
      </c>
      <c r="D564" s="509">
        <v>0</v>
      </c>
      <c r="E564" s="509">
        <v>0</v>
      </c>
      <c r="F564" s="509">
        <v>0</v>
      </c>
      <c r="G564" s="509">
        <v>0</v>
      </c>
      <c r="H564" s="509">
        <v>0</v>
      </c>
      <c r="I564" s="509">
        <v>0</v>
      </c>
      <c r="J564" s="509">
        <v>0</v>
      </c>
      <c r="K564" s="509">
        <v>0</v>
      </c>
      <c r="L564" s="509">
        <v>0</v>
      </c>
      <c r="M564" s="509">
        <v>0</v>
      </c>
      <c r="N564" s="509">
        <v>0</v>
      </c>
      <c r="O564" s="509">
        <v>0</v>
      </c>
      <c r="P564" s="509">
        <v>0</v>
      </c>
      <c r="Q564" s="509">
        <v>0</v>
      </c>
      <c r="R564" s="509">
        <v>0</v>
      </c>
      <c r="S564" s="509">
        <v>0</v>
      </c>
      <c r="T564" s="509">
        <v>0</v>
      </c>
      <c r="U564" s="509">
        <v>0</v>
      </c>
      <c r="V564" s="509">
        <v>0</v>
      </c>
      <c r="W564" s="509">
        <v>0</v>
      </c>
      <c r="X564" s="510">
        <f>D564+E564+F564+G564+H564+N564+O564+P564+Q564+R564</f>
        <v>0</v>
      </c>
      <c r="Y564" s="510">
        <f>I564+J564+K564+L564+M564+S564+T564+U564+V564+W564</f>
        <v>0</v>
      </c>
      <c r="Z564" s="511">
        <f t="shared" si="109"/>
        <v>0</v>
      </c>
    </row>
    <row r="565" spans="1:26" ht="12.95" customHeight="1" collapsed="1">
      <c r="A565" s="743" t="s">
        <v>734</v>
      </c>
      <c r="B565" s="743"/>
      <c r="C565" s="743"/>
      <c r="D565" s="506">
        <f t="shared" ref="D565:Z565" si="121">+D566+D567</f>
        <v>0</v>
      </c>
      <c r="E565" s="506">
        <f t="shared" si="121"/>
        <v>0</v>
      </c>
      <c r="F565" s="506">
        <f t="shared" si="121"/>
        <v>0</v>
      </c>
      <c r="G565" s="506">
        <f t="shared" si="121"/>
        <v>0</v>
      </c>
      <c r="H565" s="506">
        <f t="shared" si="121"/>
        <v>115</v>
      </c>
      <c r="I565" s="506">
        <f t="shared" si="121"/>
        <v>0</v>
      </c>
      <c r="J565" s="506">
        <f t="shared" si="121"/>
        <v>0</v>
      </c>
      <c r="K565" s="506">
        <f t="shared" si="121"/>
        <v>0</v>
      </c>
      <c r="L565" s="506">
        <f t="shared" si="121"/>
        <v>0</v>
      </c>
      <c r="M565" s="506">
        <f t="shared" si="121"/>
        <v>0</v>
      </c>
      <c r="N565" s="506">
        <f t="shared" si="121"/>
        <v>0</v>
      </c>
      <c r="O565" s="506">
        <f t="shared" si="121"/>
        <v>0</v>
      </c>
      <c r="P565" s="506">
        <f t="shared" si="121"/>
        <v>0</v>
      </c>
      <c r="Q565" s="506">
        <f t="shared" si="121"/>
        <v>0</v>
      </c>
      <c r="R565" s="506">
        <f t="shared" si="121"/>
        <v>5</v>
      </c>
      <c r="S565" s="506">
        <f t="shared" si="121"/>
        <v>0</v>
      </c>
      <c r="T565" s="506">
        <f t="shared" si="121"/>
        <v>0</v>
      </c>
      <c r="U565" s="506">
        <f t="shared" si="121"/>
        <v>0</v>
      </c>
      <c r="V565" s="506">
        <f t="shared" si="121"/>
        <v>0</v>
      </c>
      <c r="W565" s="506">
        <f t="shared" si="121"/>
        <v>0</v>
      </c>
      <c r="X565" s="506">
        <f t="shared" si="121"/>
        <v>120</v>
      </c>
      <c r="Y565" s="506">
        <f t="shared" si="121"/>
        <v>0</v>
      </c>
      <c r="Z565" s="507">
        <f t="shared" si="121"/>
        <v>120</v>
      </c>
    </row>
    <row r="566" spans="1:26" ht="25.5" hidden="1" outlineLevel="1">
      <c r="A566" s="747" t="s">
        <v>734</v>
      </c>
      <c r="B566" s="508" t="s">
        <v>735</v>
      </c>
      <c r="C566" s="508" t="s">
        <v>736</v>
      </c>
      <c r="D566" s="509">
        <v>0</v>
      </c>
      <c r="E566" s="509">
        <v>0</v>
      </c>
      <c r="F566" s="509">
        <v>0</v>
      </c>
      <c r="G566" s="509">
        <v>0</v>
      </c>
      <c r="H566" s="509">
        <v>0</v>
      </c>
      <c r="I566" s="509">
        <v>0</v>
      </c>
      <c r="J566" s="509">
        <v>0</v>
      </c>
      <c r="K566" s="509">
        <v>0</v>
      </c>
      <c r="L566" s="509">
        <v>0</v>
      </c>
      <c r="M566" s="509">
        <v>0</v>
      </c>
      <c r="N566" s="509">
        <v>0</v>
      </c>
      <c r="O566" s="509">
        <v>0</v>
      </c>
      <c r="P566" s="509">
        <v>0</v>
      </c>
      <c r="Q566" s="509">
        <v>0</v>
      </c>
      <c r="R566" s="509">
        <v>0</v>
      </c>
      <c r="S566" s="509">
        <v>0</v>
      </c>
      <c r="T566" s="509">
        <v>0</v>
      </c>
      <c r="U566" s="509">
        <v>0</v>
      </c>
      <c r="V566" s="509">
        <v>0</v>
      </c>
      <c r="W566" s="509">
        <v>0</v>
      </c>
      <c r="X566" s="510">
        <f>D566+E566+F566+G566+H566+N566+O566+P566+Q566+R566</f>
        <v>0</v>
      </c>
      <c r="Y566" s="510">
        <f>I566+J566+K566+L566+M566+S566+T566+U566+V566+W566</f>
        <v>0</v>
      </c>
      <c r="Z566" s="511">
        <f t="shared" si="109"/>
        <v>0</v>
      </c>
    </row>
    <row r="567" spans="1:26" ht="63.75" hidden="1" outlineLevel="1">
      <c r="A567" s="747"/>
      <c r="B567" s="508" t="s">
        <v>737</v>
      </c>
      <c r="C567" s="508" t="s">
        <v>738</v>
      </c>
      <c r="D567" s="509">
        <v>0</v>
      </c>
      <c r="E567" s="509">
        <v>0</v>
      </c>
      <c r="F567" s="509">
        <v>0</v>
      </c>
      <c r="G567" s="509">
        <v>0</v>
      </c>
      <c r="H567" s="510">
        <v>115</v>
      </c>
      <c r="I567" s="509">
        <v>0</v>
      </c>
      <c r="J567" s="509">
        <v>0</v>
      </c>
      <c r="K567" s="509">
        <v>0</v>
      </c>
      <c r="L567" s="509">
        <v>0</v>
      </c>
      <c r="M567" s="510">
        <v>0</v>
      </c>
      <c r="N567" s="509">
        <v>0</v>
      </c>
      <c r="O567" s="509">
        <v>0</v>
      </c>
      <c r="P567" s="509">
        <v>0</v>
      </c>
      <c r="Q567" s="509">
        <v>0</v>
      </c>
      <c r="R567" s="510">
        <v>5</v>
      </c>
      <c r="S567" s="509">
        <v>0</v>
      </c>
      <c r="T567" s="509">
        <v>0</v>
      </c>
      <c r="U567" s="509">
        <v>0</v>
      </c>
      <c r="V567" s="509">
        <v>0</v>
      </c>
      <c r="W567" s="510">
        <v>0</v>
      </c>
      <c r="X567" s="510">
        <f>D567+E567+F567+G567+H567+N567+O567+P567+Q567+R567</f>
        <v>120</v>
      </c>
      <c r="Y567" s="510">
        <f>I567+J567+K567+L567+M567+S567+T567+U567+V567+W567</f>
        <v>0</v>
      </c>
      <c r="Z567" s="511">
        <f t="shared" si="109"/>
        <v>120</v>
      </c>
    </row>
    <row r="568" spans="1:26" ht="12.95" customHeight="1" collapsed="1">
      <c r="A568" s="743" t="s">
        <v>739</v>
      </c>
      <c r="B568" s="743"/>
      <c r="C568" s="743"/>
      <c r="D568" s="506">
        <f t="shared" ref="D568:Z568" si="122">SUM(D569:D572)</f>
        <v>1</v>
      </c>
      <c r="E568" s="506">
        <f t="shared" si="122"/>
        <v>2</v>
      </c>
      <c r="F568" s="506">
        <f t="shared" si="122"/>
        <v>3</v>
      </c>
      <c r="G568" s="506">
        <f t="shared" si="122"/>
        <v>8</v>
      </c>
      <c r="H568" s="506">
        <f t="shared" si="122"/>
        <v>327</v>
      </c>
      <c r="I568" s="506">
        <f t="shared" si="122"/>
        <v>1</v>
      </c>
      <c r="J568" s="506">
        <f t="shared" si="122"/>
        <v>0</v>
      </c>
      <c r="K568" s="506">
        <f t="shared" si="122"/>
        <v>0</v>
      </c>
      <c r="L568" s="506">
        <f t="shared" si="122"/>
        <v>4</v>
      </c>
      <c r="M568" s="506">
        <f t="shared" si="122"/>
        <v>0</v>
      </c>
      <c r="N568" s="506">
        <f t="shared" si="122"/>
        <v>0</v>
      </c>
      <c r="O568" s="506">
        <f t="shared" si="122"/>
        <v>0</v>
      </c>
      <c r="P568" s="506">
        <f t="shared" si="122"/>
        <v>0</v>
      </c>
      <c r="Q568" s="506">
        <f t="shared" si="122"/>
        <v>0</v>
      </c>
      <c r="R568" s="506">
        <f t="shared" si="122"/>
        <v>6</v>
      </c>
      <c r="S568" s="506">
        <f t="shared" si="122"/>
        <v>0</v>
      </c>
      <c r="T568" s="506">
        <f t="shared" si="122"/>
        <v>0</v>
      </c>
      <c r="U568" s="506">
        <f t="shared" si="122"/>
        <v>0</v>
      </c>
      <c r="V568" s="506">
        <f t="shared" si="122"/>
        <v>0</v>
      </c>
      <c r="W568" s="506">
        <f t="shared" si="122"/>
        <v>0</v>
      </c>
      <c r="X568" s="506">
        <f t="shared" si="122"/>
        <v>347</v>
      </c>
      <c r="Y568" s="506">
        <f t="shared" si="122"/>
        <v>5</v>
      </c>
      <c r="Z568" s="507">
        <f t="shared" si="122"/>
        <v>352</v>
      </c>
    </row>
    <row r="569" spans="1:26" ht="51" hidden="1" outlineLevel="1">
      <c r="A569" s="747" t="s">
        <v>739</v>
      </c>
      <c r="B569" s="508" t="s">
        <v>740</v>
      </c>
      <c r="C569" s="508" t="s">
        <v>741</v>
      </c>
      <c r="D569" s="510">
        <v>1</v>
      </c>
      <c r="E569" s="509">
        <v>2</v>
      </c>
      <c r="F569" s="510">
        <v>0</v>
      </c>
      <c r="G569" s="509">
        <v>4</v>
      </c>
      <c r="H569" s="510">
        <v>169</v>
      </c>
      <c r="I569" s="509">
        <v>1</v>
      </c>
      <c r="J569" s="509">
        <v>0</v>
      </c>
      <c r="K569" s="509">
        <v>0</v>
      </c>
      <c r="L569" s="509">
        <v>0</v>
      </c>
      <c r="M569" s="509">
        <v>0</v>
      </c>
      <c r="N569" s="510">
        <v>0</v>
      </c>
      <c r="O569" s="509">
        <v>0</v>
      </c>
      <c r="P569" s="510">
        <v>0</v>
      </c>
      <c r="Q569" s="509">
        <v>0</v>
      </c>
      <c r="R569" s="510">
        <v>2</v>
      </c>
      <c r="S569" s="509">
        <v>0</v>
      </c>
      <c r="T569" s="509">
        <v>0</v>
      </c>
      <c r="U569" s="509">
        <v>0</v>
      </c>
      <c r="V569" s="509">
        <v>0</v>
      </c>
      <c r="W569" s="509">
        <v>0</v>
      </c>
      <c r="X569" s="510">
        <f>D569+E569+F569+G569+H569+N569+O569+P569+Q569+R569</f>
        <v>178</v>
      </c>
      <c r="Y569" s="510">
        <f>I569+J569+K569+L569+M569+S569+T569+U569+V569+W569</f>
        <v>1</v>
      </c>
      <c r="Z569" s="511">
        <f t="shared" si="109"/>
        <v>179</v>
      </c>
    </row>
    <row r="570" spans="1:26" ht="76.5" hidden="1" outlineLevel="1">
      <c r="A570" s="747"/>
      <c r="B570" s="508" t="s">
        <v>742</v>
      </c>
      <c r="C570" s="508" t="s">
        <v>743</v>
      </c>
      <c r="D570" s="509">
        <v>0</v>
      </c>
      <c r="E570" s="509">
        <v>0</v>
      </c>
      <c r="F570" s="509">
        <v>3</v>
      </c>
      <c r="G570" s="509">
        <v>0</v>
      </c>
      <c r="H570" s="510">
        <v>0</v>
      </c>
      <c r="I570" s="509">
        <v>0</v>
      </c>
      <c r="J570" s="509">
        <v>0</v>
      </c>
      <c r="K570" s="509">
        <v>0</v>
      </c>
      <c r="L570" s="509">
        <v>0</v>
      </c>
      <c r="M570" s="509">
        <v>0</v>
      </c>
      <c r="N570" s="509">
        <v>0</v>
      </c>
      <c r="O570" s="509">
        <v>0</v>
      </c>
      <c r="P570" s="509">
        <v>0</v>
      </c>
      <c r="Q570" s="509">
        <v>0</v>
      </c>
      <c r="R570" s="510">
        <v>0</v>
      </c>
      <c r="S570" s="509">
        <v>0</v>
      </c>
      <c r="T570" s="509">
        <v>0</v>
      </c>
      <c r="U570" s="509">
        <v>0</v>
      </c>
      <c r="V570" s="509">
        <v>0</v>
      </c>
      <c r="W570" s="509">
        <v>0</v>
      </c>
      <c r="X570" s="510">
        <f>D570+E570+F570+G570+H570+N570+O570+P570+Q570+R570</f>
        <v>3</v>
      </c>
      <c r="Y570" s="510">
        <f>I570+J570+K570+L570+M570+S570+T570+U570+V570+W570</f>
        <v>0</v>
      </c>
      <c r="Z570" s="511">
        <f t="shared" si="109"/>
        <v>3</v>
      </c>
    </row>
    <row r="571" spans="1:26" ht="63.75" hidden="1" outlineLevel="1">
      <c r="A571" s="747"/>
      <c r="B571" s="508" t="s">
        <v>744</v>
      </c>
      <c r="C571" s="508" t="s">
        <v>745</v>
      </c>
      <c r="D571" s="509">
        <v>0</v>
      </c>
      <c r="E571" s="509">
        <v>0</v>
      </c>
      <c r="F571" s="509">
        <v>0</v>
      </c>
      <c r="G571" s="509">
        <v>0</v>
      </c>
      <c r="H571" s="510">
        <v>44</v>
      </c>
      <c r="I571" s="509">
        <v>0</v>
      </c>
      <c r="J571" s="509">
        <v>0</v>
      </c>
      <c r="K571" s="509">
        <v>0</v>
      </c>
      <c r="L571" s="509">
        <v>0</v>
      </c>
      <c r="M571" s="509">
        <v>0</v>
      </c>
      <c r="N571" s="509">
        <v>0</v>
      </c>
      <c r="O571" s="509">
        <v>0</v>
      </c>
      <c r="P571" s="509">
        <v>0</v>
      </c>
      <c r="Q571" s="509">
        <v>0</v>
      </c>
      <c r="R571" s="510">
        <v>0</v>
      </c>
      <c r="S571" s="509">
        <v>0</v>
      </c>
      <c r="T571" s="509">
        <v>0</v>
      </c>
      <c r="U571" s="509">
        <v>0</v>
      </c>
      <c r="V571" s="509">
        <v>0</v>
      </c>
      <c r="W571" s="509">
        <v>0</v>
      </c>
      <c r="X571" s="510">
        <f>D571+E571+F571+G571+H571+N571+O571+P571+Q571+R571</f>
        <v>44</v>
      </c>
      <c r="Y571" s="510">
        <f>I571+J571+K571+L571+M571+S571+T571+U571+V571+W571</f>
        <v>0</v>
      </c>
      <c r="Z571" s="511">
        <f t="shared" si="109"/>
        <v>44</v>
      </c>
    </row>
    <row r="572" spans="1:26" ht="51" hidden="1" outlineLevel="1">
      <c r="A572" s="747"/>
      <c r="B572" s="508" t="s">
        <v>746</v>
      </c>
      <c r="C572" s="508" t="s">
        <v>747</v>
      </c>
      <c r="D572" s="509">
        <v>0</v>
      </c>
      <c r="E572" s="509">
        <v>0</v>
      </c>
      <c r="F572" s="509">
        <v>0</v>
      </c>
      <c r="G572" s="509">
        <v>4</v>
      </c>
      <c r="H572" s="510">
        <v>114</v>
      </c>
      <c r="I572" s="509">
        <v>0</v>
      </c>
      <c r="J572" s="509">
        <v>0</v>
      </c>
      <c r="K572" s="509">
        <v>0</v>
      </c>
      <c r="L572" s="509">
        <v>4</v>
      </c>
      <c r="M572" s="510">
        <v>0</v>
      </c>
      <c r="N572" s="509">
        <v>0</v>
      </c>
      <c r="O572" s="509">
        <v>0</v>
      </c>
      <c r="P572" s="509">
        <v>0</v>
      </c>
      <c r="Q572" s="509">
        <v>0</v>
      </c>
      <c r="R572" s="510">
        <v>4</v>
      </c>
      <c r="S572" s="509">
        <v>0</v>
      </c>
      <c r="T572" s="509">
        <v>0</v>
      </c>
      <c r="U572" s="509">
        <v>0</v>
      </c>
      <c r="V572" s="509">
        <v>0</v>
      </c>
      <c r="W572" s="510">
        <v>0</v>
      </c>
      <c r="X572" s="510">
        <f>D572+E572+F572+G572+H572+N572+O572+P572+Q572+R572</f>
        <v>122</v>
      </c>
      <c r="Y572" s="510">
        <f>I572+J572+K572+L572+M572+S572+T572+U572+V572+W572</f>
        <v>4</v>
      </c>
      <c r="Z572" s="511">
        <f t="shared" si="109"/>
        <v>126</v>
      </c>
    </row>
    <row r="573" spans="1:26" ht="27.75" customHeight="1" collapsed="1">
      <c r="A573" s="743" t="s">
        <v>748</v>
      </c>
      <c r="B573" s="743"/>
      <c r="C573" s="743"/>
      <c r="D573" s="506">
        <f t="shared" ref="D573:Z573" si="123">SUM(D574:D577)</f>
        <v>0</v>
      </c>
      <c r="E573" s="506">
        <f t="shared" si="123"/>
        <v>4</v>
      </c>
      <c r="F573" s="506">
        <f t="shared" si="123"/>
        <v>0</v>
      </c>
      <c r="G573" s="506">
        <f t="shared" si="123"/>
        <v>0</v>
      </c>
      <c r="H573" s="506">
        <f t="shared" si="123"/>
        <v>197</v>
      </c>
      <c r="I573" s="506">
        <f t="shared" si="123"/>
        <v>0</v>
      </c>
      <c r="J573" s="506">
        <f t="shared" si="123"/>
        <v>2</v>
      </c>
      <c r="K573" s="506">
        <f t="shared" si="123"/>
        <v>6</v>
      </c>
      <c r="L573" s="506">
        <f t="shared" si="123"/>
        <v>0</v>
      </c>
      <c r="M573" s="506">
        <f t="shared" si="123"/>
        <v>117</v>
      </c>
      <c r="N573" s="506">
        <f t="shared" si="123"/>
        <v>0</v>
      </c>
      <c r="O573" s="506">
        <f t="shared" si="123"/>
        <v>0</v>
      </c>
      <c r="P573" s="506">
        <f t="shared" si="123"/>
        <v>0</v>
      </c>
      <c r="Q573" s="506">
        <f t="shared" si="123"/>
        <v>0</v>
      </c>
      <c r="R573" s="506">
        <f t="shared" si="123"/>
        <v>3</v>
      </c>
      <c r="S573" s="506">
        <f t="shared" si="123"/>
        <v>0</v>
      </c>
      <c r="T573" s="506">
        <f t="shared" si="123"/>
        <v>0</v>
      </c>
      <c r="U573" s="506">
        <f t="shared" si="123"/>
        <v>0</v>
      </c>
      <c r="V573" s="506">
        <f t="shared" si="123"/>
        <v>0</v>
      </c>
      <c r="W573" s="506">
        <f t="shared" si="123"/>
        <v>4</v>
      </c>
      <c r="X573" s="506">
        <f t="shared" si="123"/>
        <v>204</v>
      </c>
      <c r="Y573" s="506">
        <f t="shared" si="123"/>
        <v>129</v>
      </c>
      <c r="Z573" s="507">
        <f t="shared" si="123"/>
        <v>333</v>
      </c>
    </row>
    <row r="574" spans="1:26" ht="38.25" hidden="1" outlineLevel="1">
      <c r="A574" s="747" t="s">
        <v>748</v>
      </c>
      <c r="B574" s="747" t="s">
        <v>749</v>
      </c>
      <c r="C574" s="508" t="s">
        <v>750</v>
      </c>
      <c r="D574" s="510">
        <v>0</v>
      </c>
      <c r="E574" s="509">
        <v>2</v>
      </c>
      <c r="F574" s="509">
        <v>0</v>
      </c>
      <c r="G574" s="509">
        <v>0</v>
      </c>
      <c r="H574" s="510">
        <v>174</v>
      </c>
      <c r="I574" s="509">
        <v>0</v>
      </c>
      <c r="J574" s="509">
        <v>2</v>
      </c>
      <c r="K574" s="510">
        <v>0</v>
      </c>
      <c r="L574" s="509">
        <v>0</v>
      </c>
      <c r="M574" s="510">
        <v>33</v>
      </c>
      <c r="N574" s="510">
        <v>0</v>
      </c>
      <c r="O574" s="509">
        <v>0</v>
      </c>
      <c r="P574" s="509">
        <v>0</v>
      </c>
      <c r="Q574" s="509">
        <v>0</v>
      </c>
      <c r="R574" s="510">
        <v>3</v>
      </c>
      <c r="S574" s="509">
        <v>0</v>
      </c>
      <c r="T574" s="509">
        <v>0</v>
      </c>
      <c r="U574" s="510">
        <v>0</v>
      </c>
      <c r="V574" s="509">
        <v>0</v>
      </c>
      <c r="W574" s="510">
        <v>0</v>
      </c>
      <c r="X574" s="510">
        <f>D574+E574+F574+G574+H574+N574+O574+P574+Q574+R574</f>
        <v>179</v>
      </c>
      <c r="Y574" s="510">
        <f>I574+J574+K574+L574+M574+S574+T574+U574+V574+W574</f>
        <v>35</v>
      </c>
      <c r="Z574" s="511">
        <f t="shared" si="109"/>
        <v>214</v>
      </c>
    </row>
    <row r="575" spans="1:26" ht="38.25" hidden="1" outlineLevel="1">
      <c r="A575" s="747"/>
      <c r="B575" s="747"/>
      <c r="C575" s="508" t="s">
        <v>751</v>
      </c>
      <c r="D575" s="509">
        <v>0</v>
      </c>
      <c r="E575" s="509">
        <v>2</v>
      </c>
      <c r="F575" s="509">
        <v>0</v>
      </c>
      <c r="G575" s="509">
        <v>0</v>
      </c>
      <c r="H575" s="510">
        <v>0</v>
      </c>
      <c r="I575" s="509">
        <v>0</v>
      </c>
      <c r="J575" s="509">
        <v>0</v>
      </c>
      <c r="K575" s="509">
        <v>0</v>
      </c>
      <c r="L575" s="509">
        <v>0</v>
      </c>
      <c r="M575" s="509">
        <v>8</v>
      </c>
      <c r="N575" s="509">
        <v>0</v>
      </c>
      <c r="O575" s="509">
        <v>0</v>
      </c>
      <c r="P575" s="509">
        <v>0</v>
      </c>
      <c r="Q575" s="509">
        <v>0</v>
      </c>
      <c r="R575" s="510">
        <v>0</v>
      </c>
      <c r="S575" s="509">
        <v>0</v>
      </c>
      <c r="T575" s="509">
        <v>0</v>
      </c>
      <c r="U575" s="509">
        <v>0</v>
      </c>
      <c r="V575" s="509">
        <v>0</v>
      </c>
      <c r="W575" s="509">
        <v>0</v>
      </c>
      <c r="X575" s="510">
        <f>D575+E575+F575+G575+H575+N575+O575+P575+Q575+R575</f>
        <v>2</v>
      </c>
      <c r="Y575" s="510">
        <f>I575+J575+K575+L575+M575+S575+T575+U575+V575+W575</f>
        <v>8</v>
      </c>
      <c r="Z575" s="511">
        <f t="shared" si="109"/>
        <v>10</v>
      </c>
    </row>
    <row r="576" spans="1:26" ht="25.5" hidden="1" outlineLevel="1">
      <c r="A576" s="747"/>
      <c r="B576" s="747"/>
      <c r="C576" s="508" t="s">
        <v>752</v>
      </c>
      <c r="D576" s="509">
        <v>0</v>
      </c>
      <c r="E576" s="509">
        <v>0</v>
      </c>
      <c r="F576" s="509">
        <v>0</v>
      </c>
      <c r="G576" s="509">
        <v>0</v>
      </c>
      <c r="H576" s="509">
        <v>0</v>
      </c>
      <c r="I576" s="509">
        <v>0</v>
      </c>
      <c r="J576" s="509">
        <v>0</v>
      </c>
      <c r="K576" s="509">
        <v>0</v>
      </c>
      <c r="L576" s="509">
        <v>0</v>
      </c>
      <c r="M576" s="509">
        <v>0</v>
      </c>
      <c r="N576" s="509">
        <v>0</v>
      </c>
      <c r="O576" s="509">
        <v>0</v>
      </c>
      <c r="P576" s="509">
        <v>0</v>
      </c>
      <c r="Q576" s="509">
        <v>0</v>
      </c>
      <c r="R576" s="509">
        <v>0</v>
      </c>
      <c r="S576" s="509">
        <v>0</v>
      </c>
      <c r="T576" s="509">
        <v>0</v>
      </c>
      <c r="U576" s="509">
        <v>0</v>
      </c>
      <c r="V576" s="509">
        <v>0</v>
      </c>
      <c r="W576" s="509">
        <v>0</v>
      </c>
      <c r="X576" s="510">
        <f>D576+E576+F576+G576+H576+N576+O576+P576+Q576+R576</f>
        <v>0</v>
      </c>
      <c r="Y576" s="510">
        <f>I576+J576+K576+L576+M576+S576+T576+U576+V576+W576</f>
        <v>0</v>
      </c>
      <c r="Z576" s="511">
        <f t="shared" si="109"/>
        <v>0</v>
      </c>
    </row>
    <row r="577" spans="1:26" ht="51" hidden="1" outlineLevel="1">
      <c r="A577" s="747"/>
      <c r="B577" s="747"/>
      <c r="C577" s="508" t="s">
        <v>753</v>
      </c>
      <c r="D577" s="509">
        <v>0</v>
      </c>
      <c r="E577" s="510">
        <v>0</v>
      </c>
      <c r="F577" s="510">
        <v>0</v>
      </c>
      <c r="G577" s="509">
        <v>0</v>
      </c>
      <c r="H577" s="510">
        <v>23</v>
      </c>
      <c r="I577" s="509">
        <v>0</v>
      </c>
      <c r="J577" s="509">
        <v>0</v>
      </c>
      <c r="K577" s="509">
        <v>6</v>
      </c>
      <c r="L577" s="509">
        <v>0</v>
      </c>
      <c r="M577" s="510">
        <v>76</v>
      </c>
      <c r="N577" s="509">
        <v>0</v>
      </c>
      <c r="O577" s="510">
        <v>0</v>
      </c>
      <c r="P577" s="510">
        <v>0</v>
      </c>
      <c r="Q577" s="509">
        <v>0</v>
      </c>
      <c r="R577" s="510">
        <v>0</v>
      </c>
      <c r="S577" s="509">
        <v>0</v>
      </c>
      <c r="T577" s="509">
        <v>0</v>
      </c>
      <c r="U577" s="509">
        <v>0</v>
      </c>
      <c r="V577" s="509">
        <v>0</v>
      </c>
      <c r="W577" s="510">
        <v>4</v>
      </c>
      <c r="X577" s="510">
        <f>D577+E577+F577+G577+H577+N577+O577+P577+Q577+R577</f>
        <v>23</v>
      </c>
      <c r="Y577" s="510">
        <f>I577+J577+K577+L577+M577+S577+T577+U577+V577+W577</f>
        <v>86</v>
      </c>
      <c r="Z577" s="511">
        <f t="shared" si="109"/>
        <v>109</v>
      </c>
    </row>
    <row r="578" spans="1:26" ht="12.95" customHeight="1" collapsed="1">
      <c r="A578" s="743" t="s">
        <v>754</v>
      </c>
      <c r="B578" s="743"/>
      <c r="C578" s="743"/>
      <c r="D578" s="506">
        <f t="shared" ref="D578:Z578" si="124">SUM(D579:D582)</f>
        <v>1</v>
      </c>
      <c r="E578" s="506">
        <f t="shared" si="124"/>
        <v>4</v>
      </c>
      <c r="F578" s="506">
        <f t="shared" si="124"/>
        <v>6</v>
      </c>
      <c r="G578" s="506">
        <f t="shared" si="124"/>
        <v>4</v>
      </c>
      <c r="H578" s="506">
        <f t="shared" si="124"/>
        <v>482</v>
      </c>
      <c r="I578" s="506">
        <f t="shared" si="124"/>
        <v>0</v>
      </c>
      <c r="J578" s="506">
        <f t="shared" si="124"/>
        <v>4</v>
      </c>
      <c r="K578" s="506">
        <f t="shared" si="124"/>
        <v>0</v>
      </c>
      <c r="L578" s="506">
        <f t="shared" si="124"/>
        <v>0</v>
      </c>
      <c r="M578" s="506">
        <f t="shared" si="124"/>
        <v>302</v>
      </c>
      <c r="N578" s="506">
        <f t="shared" si="124"/>
        <v>0</v>
      </c>
      <c r="O578" s="506">
        <f t="shared" si="124"/>
        <v>0</v>
      </c>
      <c r="P578" s="506">
        <f t="shared" si="124"/>
        <v>0</v>
      </c>
      <c r="Q578" s="506">
        <f t="shared" si="124"/>
        <v>0</v>
      </c>
      <c r="R578" s="506">
        <f t="shared" si="124"/>
        <v>9</v>
      </c>
      <c r="S578" s="506">
        <f t="shared" si="124"/>
        <v>0</v>
      </c>
      <c r="T578" s="506">
        <f t="shared" si="124"/>
        <v>0</v>
      </c>
      <c r="U578" s="506">
        <f t="shared" si="124"/>
        <v>0</v>
      </c>
      <c r="V578" s="506">
        <f t="shared" si="124"/>
        <v>0</v>
      </c>
      <c r="W578" s="506">
        <f t="shared" si="124"/>
        <v>28</v>
      </c>
      <c r="X578" s="506">
        <f t="shared" si="124"/>
        <v>506</v>
      </c>
      <c r="Y578" s="506">
        <f t="shared" si="124"/>
        <v>334</v>
      </c>
      <c r="Z578" s="507">
        <f t="shared" si="124"/>
        <v>840</v>
      </c>
    </row>
    <row r="579" spans="1:26" ht="38.25" hidden="1" outlineLevel="1">
      <c r="A579" s="747" t="s">
        <v>754</v>
      </c>
      <c r="B579" s="747" t="s">
        <v>755</v>
      </c>
      <c r="C579" s="508" t="s">
        <v>756</v>
      </c>
      <c r="D579" s="510">
        <v>1</v>
      </c>
      <c r="E579" s="509">
        <v>4</v>
      </c>
      <c r="F579" s="509">
        <v>0</v>
      </c>
      <c r="G579" s="509">
        <v>4</v>
      </c>
      <c r="H579" s="510">
        <v>252</v>
      </c>
      <c r="I579" s="509">
        <v>0</v>
      </c>
      <c r="J579" s="509">
        <v>4</v>
      </c>
      <c r="K579" s="509">
        <v>0</v>
      </c>
      <c r="L579" s="509">
        <v>0</v>
      </c>
      <c r="M579" s="510">
        <v>302</v>
      </c>
      <c r="N579" s="510">
        <v>0</v>
      </c>
      <c r="O579" s="509">
        <v>0</v>
      </c>
      <c r="P579" s="509">
        <v>0</v>
      </c>
      <c r="Q579" s="509">
        <v>0</v>
      </c>
      <c r="R579" s="510">
        <v>7</v>
      </c>
      <c r="S579" s="509">
        <v>0</v>
      </c>
      <c r="T579" s="509">
        <v>0</v>
      </c>
      <c r="U579" s="509">
        <v>0</v>
      </c>
      <c r="V579" s="509">
        <v>0</v>
      </c>
      <c r="W579" s="510">
        <v>28</v>
      </c>
      <c r="X579" s="510">
        <f>D579+E579+F579+G579+H579+N579+O579+P579+Q579+R579</f>
        <v>268</v>
      </c>
      <c r="Y579" s="510">
        <f>I579+J579+K579+L579+M579+S579+T579+U579+V579+W579</f>
        <v>334</v>
      </c>
      <c r="Z579" s="511">
        <f t="shared" si="109"/>
        <v>602</v>
      </c>
    </row>
    <row r="580" spans="1:26" hidden="1" outlineLevel="1">
      <c r="A580" s="747"/>
      <c r="B580" s="747"/>
      <c r="C580" s="508" t="s">
        <v>757</v>
      </c>
      <c r="D580" s="509">
        <v>0</v>
      </c>
      <c r="E580" s="509">
        <v>0</v>
      </c>
      <c r="F580" s="509">
        <v>0</v>
      </c>
      <c r="G580" s="509">
        <v>0</v>
      </c>
      <c r="H580" s="509">
        <v>0</v>
      </c>
      <c r="I580" s="509">
        <v>0</v>
      </c>
      <c r="J580" s="509">
        <v>0</v>
      </c>
      <c r="K580" s="509">
        <v>0</v>
      </c>
      <c r="L580" s="509">
        <v>0</v>
      </c>
      <c r="M580" s="510">
        <v>0</v>
      </c>
      <c r="N580" s="509">
        <v>0</v>
      </c>
      <c r="O580" s="509">
        <v>0</v>
      </c>
      <c r="P580" s="509">
        <v>0</v>
      </c>
      <c r="Q580" s="509">
        <v>0</v>
      </c>
      <c r="R580" s="509">
        <v>0</v>
      </c>
      <c r="S580" s="509">
        <v>0</v>
      </c>
      <c r="T580" s="509">
        <v>0</v>
      </c>
      <c r="U580" s="509">
        <v>0</v>
      </c>
      <c r="V580" s="509">
        <v>0</v>
      </c>
      <c r="W580" s="510">
        <v>0</v>
      </c>
      <c r="X580" s="510">
        <f>D580+E580+F580+G580+H580+N580+O580+P580+Q580+R580</f>
        <v>0</v>
      </c>
      <c r="Y580" s="510">
        <f>I580+J580+K580+L580+M580+S580+T580+U580+V580+W580</f>
        <v>0</v>
      </c>
      <c r="Z580" s="511">
        <f t="shared" si="109"/>
        <v>0</v>
      </c>
    </row>
    <row r="581" spans="1:26" ht="25.5" hidden="1" outlineLevel="1">
      <c r="A581" s="747"/>
      <c r="B581" s="747" t="s">
        <v>758</v>
      </c>
      <c r="C581" s="508" t="s">
        <v>759</v>
      </c>
      <c r="D581" s="509">
        <v>0</v>
      </c>
      <c r="E581" s="509">
        <v>0</v>
      </c>
      <c r="F581" s="509">
        <v>0</v>
      </c>
      <c r="G581" s="509">
        <v>0</v>
      </c>
      <c r="H581" s="509">
        <v>36</v>
      </c>
      <c r="I581" s="509">
        <v>0</v>
      </c>
      <c r="J581" s="509">
        <v>0</v>
      </c>
      <c r="K581" s="509">
        <v>0</v>
      </c>
      <c r="L581" s="509">
        <v>0</v>
      </c>
      <c r="M581" s="509">
        <v>0</v>
      </c>
      <c r="N581" s="509">
        <v>0</v>
      </c>
      <c r="O581" s="509">
        <v>0</v>
      </c>
      <c r="P581" s="509">
        <v>0</v>
      </c>
      <c r="Q581" s="509">
        <v>0</v>
      </c>
      <c r="R581" s="509">
        <v>0</v>
      </c>
      <c r="S581" s="509">
        <v>0</v>
      </c>
      <c r="T581" s="509">
        <v>0</v>
      </c>
      <c r="U581" s="509">
        <v>0</v>
      </c>
      <c r="V581" s="509">
        <v>0</v>
      </c>
      <c r="W581" s="509">
        <v>0</v>
      </c>
      <c r="X581" s="510">
        <f>D581+E581+F581+G581+H581+N581+O581+P581+Q581+R581</f>
        <v>36</v>
      </c>
      <c r="Y581" s="510">
        <f>I581+J581+K581+L581+M581+S581+T581+U581+V581+W581</f>
        <v>0</v>
      </c>
      <c r="Z581" s="511">
        <f t="shared" si="109"/>
        <v>36</v>
      </c>
    </row>
    <row r="582" spans="1:26" ht="51" hidden="1" outlineLevel="1">
      <c r="A582" s="747"/>
      <c r="B582" s="747"/>
      <c r="C582" s="508" t="s">
        <v>760</v>
      </c>
      <c r="D582" s="509">
        <v>0</v>
      </c>
      <c r="E582" s="509">
        <v>0</v>
      </c>
      <c r="F582" s="509">
        <v>6</v>
      </c>
      <c r="G582" s="509">
        <v>0</v>
      </c>
      <c r="H582" s="510">
        <v>194</v>
      </c>
      <c r="I582" s="509">
        <v>0</v>
      </c>
      <c r="J582" s="509">
        <v>0</v>
      </c>
      <c r="K582" s="510">
        <v>0</v>
      </c>
      <c r="L582" s="510">
        <v>0</v>
      </c>
      <c r="M582" s="510">
        <v>0</v>
      </c>
      <c r="N582" s="509">
        <v>0</v>
      </c>
      <c r="O582" s="509">
        <v>0</v>
      </c>
      <c r="P582" s="509">
        <v>0</v>
      </c>
      <c r="Q582" s="509">
        <v>0</v>
      </c>
      <c r="R582" s="510">
        <v>2</v>
      </c>
      <c r="S582" s="509">
        <v>0</v>
      </c>
      <c r="T582" s="509">
        <v>0</v>
      </c>
      <c r="U582" s="510">
        <v>0</v>
      </c>
      <c r="V582" s="510">
        <v>0</v>
      </c>
      <c r="W582" s="510">
        <v>0</v>
      </c>
      <c r="X582" s="510">
        <f>D582+E582+F582+G582+H582+N582+O582+P582+Q582+R582</f>
        <v>202</v>
      </c>
      <c r="Y582" s="510">
        <f>I582+J582+K582+L582+M582+S582+T582+U582+V582+W582</f>
        <v>0</v>
      </c>
      <c r="Z582" s="511">
        <f t="shared" si="109"/>
        <v>202</v>
      </c>
    </row>
    <row r="583" spans="1:26" ht="28.5" customHeight="1" collapsed="1">
      <c r="A583" s="743" t="s">
        <v>761</v>
      </c>
      <c r="B583" s="743"/>
      <c r="C583" s="743"/>
      <c r="D583" s="506">
        <f t="shared" ref="D583:Z583" si="125">SUM(D584:D590)</f>
        <v>0</v>
      </c>
      <c r="E583" s="506">
        <f t="shared" si="125"/>
        <v>2</v>
      </c>
      <c r="F583" s="506">
        <f t="shared" si="125"/>
        <v>0</v>
      </c>
      <c r="G583" s="506">
        <f t="shared" si="125"/>
        <v>0</v>
      </c>
      <c r="H583" s="506">
        <f t="shared" si="125"/>
        <v>275</v>
      </c>
      <c r="I583" s="506">
        <f t="shared" si="125"/>
        <v>1</v>
      </c>
      <c r="J583" s="506">
        <f t="shared" si="125"/>
        <v>2</v>
      </c>
      <c r="K583" s="506">
        <f t="shared" si="125"/>
        <v>12</v>
      </c>
      <c r="L583" s="506">
        <f t="shared" si="125"/>
        <v>0</v>
      </c>
      <c r="M583" s="506">
        <f t="shared" si="125"/>
        <v>236</v>
      </c>
      <c r="N583" s="506">
        <f t="shared" si="125"/>
        <v>0</v>
      </c>
      <c r="O583" s="506">
        <f t="shared" si="125"/>
        <v>0</v>
      </c>
      <c r="P583" s="506">
        <f t="shared" si="125"/>
        <v>0</v>
      </c>
      <c r="Q583" s="506">
        <f t="shared" si="125"/>
        <v>0</v>
      </c>
      <c r="R583" s="506">
        <f t="shared" si="125"/>
        <v>5</v>
      </c>
      <c r="S583" s="506">
        <f t="shared" si="125"/>
        <v>0</v>
      </c>
      <c r="T583" s="506">
        <f t="shared" si="125"/>
        <v>0</v>
      </c>
      <c r="U583" s="506">
        <f t="shared" si="125"/>
        <v>0</v>
      </c>
      <c r="V583" s="506">
        <f t="shared" si="125"/>
        <v>0</v>
      </c>
      <c r="W583" s="506">
        <f t="shared" si="125"/>
        <v>6</v>
      </c>
      <c r="X583" s="506">
        <f t="shared" si="125"/>
        <v>282</v>
      </c>
      <c r="Y583" s="506">
        <f t="shared" si="125"/>
        <v>257</v>
      </c>
      <c r="Z583" s="507">
        <f t="shared" si="125"/>
        <v>539</v>
      </c>
    </row>
    <row r="584" spans="1:26" ht="25.5" hidden="1" outlineLevel="1">
      <c r="A584" s="747" t="s">
        <v>761</v>
      </c>
      <c r="B584" s="747" t="s">
        <v>762</v>
      </c>
      <c r="C584" s="508" t="s">
        <v>763</v>
      </c>
      <c r="D584" s="509">
        <v>0</v>
      </c>
      <c r="E584" s="509">
        <v>0</v>
      </c>
      <c r="F584" s="509">
        <v>0</v>
      </c>
      <c r="G584" s="509">
        <v>0</v>
      </c>
      <c r="H584" s="509">
        <v>0</v>
      </c>
      <c r="I584" s="509">
        <v>0</v>
      </c>
      <c r="J584" s="509">
        <v>2</v>
      </c>
      <c r="K584" s="509">
        <v>0</v>
      </c>
      <c r="L584" s="509">
        <v>0</v>
      </c>
      <c r="M584" s="509">
        <v>0</v>
      </c>
      <c r="N584" s="509">
        <v>0</v>
      </c>
      <c r="O584" s="509">
        <v>0</v>
      </c>
      <c r="P584" s="509">
        <v>0</v>
      </c>
      <c r="Q584" s="509">
        <v>0</v>
      </c>
      <c r="R584" s="509">
        <v>0</v>
      </c>
      <c r="S584" s="509">
        <v>0</v>
      </c>
      <c r="T584" s="509">
        <v>0</v>
      </c>
      <c r="U584" s="509">
        <v>0</v>
      </c>
      <c r="V584" s="509">
        <v>0</v>
      </c>
      <c r="W584" s="509">
        <v>0</v>
      </c>
      <c r="X584" s="510">
        <f t="shared" ref="X584:X590" si="126">D584+E584+F584+G584+H584+N584+O584+P584+Q584+R584</f>
        <v>0</v>
      </c>
      <c r="Y584" s="510">
        <f t="shared" ref="Y584:Y590" si="127">I584+J584+K584+L584+M584+S584+T584+U584+V584+W584</f>
        <v>2</v>
      </c>
      <c r="Z584" s="511">
        <f t="shared" si="109"/>
        <v>2</v>
      </c>
    </row>
    <row r="585" spans="1:26" ht="25.5" hidden="1" outlineLevel="1">
      <c r="A585" s="747"/>
      <c r="B585" s="747"/>
      <c r="C585" s="508" t="s">
        <v>764</v>
      </c>
      <c r="D585" s="509">
        <v>0</v>
      </c>
      <c r="E585" s="509">
        <v>2</v>
      </c>
      <c r="F585" s="509">
        <v>0</v>
      </c>
      <c r="G585" s="509">
        <v>0</v>
      </c>
      <c r="H585" s="510">
        <v>42</v>
      </c>
      <c r="I585" s="509">
        <v>1</v>
      </c>
      <c r="J585" s="510">
        <v>0</v>
      </c>
      <c r="K585" s="509">
        <v>6</v>
      </c>
      <c r="L585" s="509">
        <v>0</v>
      </c>
      <c r="M585" s="510">
        <v>192</v>
      </c>
      <c r="N585" s="509">
        <v>0</v>
      </c>
      <c r="O585" s="509">
        <v>0</v>
      </c>
      <c r="P585" s="509">
        <v>0</v>
      </c>
      <c r="Q585" s="509">
        <v>0</v>
      </c>
      <c r="R585" s="510">
        <v>3</v>
      </c>
      <c r="S585" s="509">
        <v>0</v>
      </c>
      <c r="T585" s="510">
        <v>0</v>
      </c>
      <c r="U585" s="509">
        <v>0</v>
      </c>
      <c r="V585" s="509">
        <v>0</v>
      </c>
      <c r="W585" s="510">
        <v>6</v>
      </c>
      <c r="X585" s="510">
        <f t="shared" si="126"/>
        <v>47</v>
      </c>
      <c r="Y585" s="510">
        <f t="shared" si="127"/>
        <v>205</v>
      </c>
      <c r="Z585" s="511">
        <f t="shared" si="109"/>
        <v>252</v>
      </c>
    </row>
    <row r="586" spans="1:26" ht="51" hidden="1" outlineLevel="1">
      <c r="A586" s="747"/>
      <c r="B586" s="508" t="s">
        <v>765</v>
      </c>
      <c r="C586" s="508" t="s">
        <v>766</v>
      </c>
      <c r="D586" s="509">
        <v>0</v>
      </c>
      <c r="E586" s="509">
        <v>0</v>
      </c>
      <c r="F586" s="509">
        <v>0</v>
      </c>
      <c r="G586" s="509">
        <v>0</v>
      </c>
      <c r="H586" s="510">
        <v>122</v>
      </c>
      <c r="I586" s="509">
        <v>0</v>
      </c>
      <c r="J586" s="509">
        <v>0</v>
      </c>
      <c r="K586" s="510">
        <v>6</v>
      </c>
      <c r="L586" s="509">
        <v>0</v>
      </c>
      <c r="M586" s="509">
        <v>7</v>
      </c>
      <c r="N586" s="509">
        <v>0</v>
      </c>
      <c r="O586" s="509">
        <v>0</v>
      </c>
      <c r="P586" s="509">
        <v>0</v>
      </c>
      <c r="Q586" s="509">
        <v>0</v>
      </c>
      <c r="R586" s="510">
        <v>2</v>
      </c>
      <c r="S586" s="509">
        <v>0</v>
      </c>
      <c r="T586" s="509">
        <v>0</v>
      </c>
      <c r="U586" s="510">
        <v>0</v>
      </c>
      <c r="V586" s="509">
        <v>0</v>
      </c>
      <c r="W586" s="509">
        <v>0</v>
      </c>
      <c r="X586" s="510">
        <f t="shared" si="126"/>
        <v>124</v>
      </c>
      <c r="Y586" s="510">
        <f t="shared" si="127"/>
        <v>13</v>
      </c>
      <c r="Z586" s="511">
        <f t="shared" si="109"/>
        <v>137</v>
      </c>
    </row>
    <row r="587" spans="1:26" ht="51" hidden="1" outlineLevel="1">
      <c r="A587" s="747"/>
      <c r="B587" s="508" t="s">
        <v>767</v>
      </c>
      <c r="C587" s="508" t="s">
        <v>768</v>
      </c>
      <c r="D587" s="509">
        <v>0</v>
      </c>
      <c r="E587" s="509">
        <v>0</v>
      </c>
      <c r="F587" s="509">
        <v>0</v>
      </c>
      <c r="G587" s="509">
        <v>0</v>
      </c>
      <c r="H587" s="509">
        <v>0</v>
      </c>
      <c r="I587" s="509">
        <v>0</v>
      </c>
      <c r="J587" s="509">
        <v>0</v>
      </c>
      <c r="K587" s="509">
        <v>0</v>
      </c>
      <c r="L587" s="509">
        <v>0</v>
      </c>
      <c r="M587" s="509">
        <v>0</v>
      </c>
      <c r="N587" s="509">
        <v>0</v>
      </c>
      <c r="O587" s="509">
        <v>0</v>
      </c>
      <c r="P587" s="509">
        <v>0</v>
      </c>
      <c r="Q587" s="509">
        <v>0</v>
      </c>
      <c r="R587" s="509">
        <v>0</v>
      </c>
      <c r="S587" s="509">
        <v>0</v>
      </c>
      <c r="T587" s="509">
        <v>0</v>
      </c>
      <c r="U587" s="509">
        <v>0</v>
      </c>
      <c r="V587" s="509">
        <v>0</v>
      </c>
      <c r="W587" s="509">
        <v>0</v>
      </c>
      <c r="X587" s="510">
        <f t="shared" si="126"/>
        <v>0</v>
      </c>
      <c r="Y587" s="510">
        <f t="shared" si="127"/>
        <v>0</v>
      </c>
      <c r="Z587" s="511">
        <f t="shared" si="109"/>
        <v>0</v>
      </c>
    </row>
    <row r="588" spans="1:26" hidden="1" outlineLevel="1">
      <c r="A588" s="747"/>
      <c r="B588" s="747" t="s">
        <v>769</v>
      </c>
      <c r="C588" s="508" t="s">
        <v>770</v>
      </c>
      <c r="D588" s="509">
        <v>0</v>
      </c>
      <c r="E588" s="509">
        <v>0</v>
      </c>
      <c r="F588" s="509">
        <v>0</v>
      </c>
      <c r="G588" s="509">
        <v>0</v>
      </c>
      <c r="H588" s="510">
        <v>0</v>
      </c>
      <c r="I588" s="509">
        <v>0</v>
      </c>
      <c r="J588" s="509">
        <v>0</v>
      </c>
      <c r="K588" s="509">
        <v>0</v>
      </c>
      <c r="L588" s="509">
        <v>0</v>
      </c>
      <c r="M588" s="509">
        <v>0</v>
      </c>
      <c r="N588" s="509">
        <v>0</v>
      </c>
      <c r="O588" s="509">
        <v>0</v>
      </c>
      <c r="P588" s="509">
        <v>0</v>
      </c>
      <c r="Q588" s="509">
        <v>0</v>
      </c>
      <c r="R588" s="510">
        <v>0</v>
      </c>
      <c r="S588" s="509">
        <v>0</v>
      </c>
      <c r="T588" s="509">
        <v>0</v>
      </c>
      <c r="U588" s="509">
        <v>0</v>
      </c>
      <c r="V588" s="509">
        <v>0</v>
      </c>
      <c r="W588" s="509">
        <v>0</v>
      </c>
      <c r="X588" s="510">
        <f t="shared" si="126"/>
        <v>0</v>
      </c>
      <c r="Y588" s="510">
        <f t="shared" si="127"/>
        <v>0</v>
      </c>
      <c r="Z588" s="511">
        <f t="shared" si="109"/>
        <v>0</v>
      </c>
    </row>
    <row r="589" spans="1:26" ht="25.5" hidden="1" outlineLevel="1">
      <c r="A589" s="747"/>
      <c r="B589" s="747"/>
      <c r="C589" s="508" t="s">
        <v>771</v>
      </c>
      <c r="D589" s="509">
        <v>0</v>
      </c>
      <c r="E589" s="509">
        <v>0</v>
      </c>
      <c r="F589" s="510">
        <v>0</v>
      </c>
      <c r="G589" s="509">
        <v>0</v>
      </c>
      <c r="H589" s="510">
        <v>111</v>
      </c>
      <c r="I589" s="509">
        <v>0</v>
      </c>
      <c r="J589" s="509">
        <v>0</v>
      </c>
      <c r="K589" s="509">
        <v>0</v>
      </c>
      <c r="L589" s="510">
        <v>0</v>
      </c>
      <c r="M589" s="510">
        <v>37</v>
      </c>
      <c r="N589" s="509">
        <v>0</v>
      </c>
      <c r="O589" s="509">
        <v>0</v>
      </c>
      <c r="P589" s="510">
        <v>0</v>
      </c>
      <c r="Q589" s="509">
        <v>0</v>
      </c>
      <c r="R589" s="510">
        <v>0</v>
      </c>
      <c r="S589" s="509">
        <v>0</v>
      </c>
      <c r="T589" s="509">
        <v>0</v>
      </c>
      <c r="U589" s="509">
        <v>0</v>
      </c>
      <c r="V589" s="510">
        <v>0</v>
      </c>
      <c r="W589" s="510">
        <v>0</v>
      </c>
      <c r="X589" s="510">
        <f t="shared" si="126"/>
        <v>111</v>
      </c>
      <c r="Y589" s="510">
        <f t="shared" si="127"/>
        <v>37</v>
      </c>
      <c r="Z589" s="511">
        <f t="shared" si="109"/>
        <v>148</v>
      </c>
    </row>
    <row r="590" spans="1:26" ht="76.5" hidden="1" outlineLevel="1">
      <c r="A590" s="747"/>
      <c r="B590" s="747"/>
      <c r="C590" s="508" t="s">
        <v>772</v>
      </c>
      <c r="D590" s="509">
        <v>0</v>
      </c>
      <c r="E590" s="509">
        <v>0</v>
      </c>
      <c r="F590" s="509">
        <v>0</v>
      </c>
      <c r="G590" s="509">
        <v>0</v>
      </c>
      <c r="H590" s="509">
        <v>0</v>
      </c>
      <c r="I590" s="509">
        <v>0</v>
      </c>
      <c r="J590" s="509">
        <v>0</v>
      </c>
      <c r="K590" s="509">
        <v>0</v>
      </c>
      <c r="L590" s="509">
        <v>0</v>
      </c>
      <c r="M590" s="509">
        <v>0</v>
      </c>
      <c r="N590" s="509">
        <v>0</v>
      </c>
      <c r="O590" s="509">
        <v>0</v>
      </c>
      <c r="P590" s="509">
        <v>0</v>
      </c>
      <c r="Q590" s="509">
        <v>0</v>
      </c>
      <c r="R590" s="509">
        <v>0</v>
      </c>
      <c r="S590" s="509">
        <v>0</v>
      </c>
      <c r="T590" s="509">
        <v>0</v>
      </c>
      <c r="U590" s="509">
        <v>0</v>
      </c>
      <c r="V590" s="509">
        <v>0</v>
      </c>
      <c r="W590" s="509">
        <v>0</v>
      </c>
      <c r="X590" s="510">
        <f t="shared" si="126"/>
        <v>0</v>
      </c>
      <c r="Y590" s="510">
        <f t="shared" si="127"/>
        <v>0</v>
      </c>
      <c r="Z590" s="511">
        <f t="shared" si="109"/>
        <v>0</v>
      </c>
    </row>
    <row r="591" spans="1:26" ht="27.75" customHeight="1" collapsed="1">
      <c r="A591" s="743" t="s">
        <v>773</v>
      </c>
      <c r="B591" s="743"/>
      <c r="C591" s="743"/>
      <c r="D591" s="506">
        <f t="shared" ref="D591:Z591" si="128">SUM(D592:D595)</f>
        <v>0</v>
      </c>
      <c r="E591" s="506">
        <f t="shared" si="128"/>
        <v>0</v>
      </c>
      <c r="F591" s="506">
        <f t="shared" si="128"/>
        <v>0</v>
      </c>
      <c r="G591" s="506">
        <f t="shared" si="128"/>
        <v>0</v>
      </c>
      <c r="H591" s="506">
        <f t="shared" si="128"/>
        <v>0</v>
      </c>
      <c r="I591" s="506">
        <f t="shared" si="128"/>
        <v>2</v>
      </c>
      <c r="J591" s="506">
        <f t="shared" si="128"/>
        <v>0</v>
      </c>
      <c r="K591" s="506">
        <f t="shared" si="128"/>
        <v>0</v>
      </c>
      <c r="L591" s="506">
        <f t="shared" si="128"/>
        <v>0</v>
      </c>
      <c r="M591" s="506">
        <f t="shared" si="128"/>
        <v>15</v>
      </c>
      <c r="N591" s="506">
        <f t="shared" si="128"/>
        <v>0</v>
      </c>
      <c r="O591" s="506">
        <f t="shared" si="128"/>
        <v>0</v>
      </c>
      <c r="P591" s="506">
        <f t="shared" si="128"/>
        <v>0</v>
      </c>
      <c r="Q591" s="506">
        <f t="shared" si="128"/>
        <v>0</v>
      </c>
      <c r="R591" s="506">
        <f t="shared" si="128"/>
        <v>0</v>
      </c>
      <c r="S591" s="506">
        <f t="shared" si="128"/>
        <v>0</v>
      </c>
      <c r="T591" s="506">
        <f t="shared" si="128"/>
        <v>0</v>
      </c>
      <c r="U591" s="506">
        <f t="shared" si="128"/>
        <v>0</v>
      </c>
      <c r="V591" s="506">
        <f t="shared" si="128"/>
        <v>0</v>
      </c>
      <c r="W591" s="506">
        <f t="shared" si="128"/>
        <v>0</v>
      </c>
      <c r="X591" s="506">
        <f t="shared" si="128"/>
        <v>0</v>
      </c>
      <c r="Y591" s="506">
        <f t="shared" si="128"/>
        <v>17</v>
      </c>
      <c r="Z591" s="507">
        <f t="shared" si="128"/>
        <v>17</v>
      </c>
    </row>
    <row r="592" spans="1:26" hidden="1" outlineLevel="1">
      <c r="A592" s="747" t="s">
        <v>773</v>
      </c>
      <c r="B592" s="747" t="s">
        <v>774</v>
      </c>
      <c r="C592" s="508" t="s">
        <v>775</v>
      </c>
      <c r="D592" s="509">
        <v>0</v>
      </c>
      <c r="E592" s="509">
        <v>0</v>
      </c>
      <c r="F592" s="509">
        <v>0</v>
      </c>
      <c r="G592" s="509">
        <v>0</v>
      </c>
      <c r="H592" s="510">
        <v>0</v>
      </c>
      <c r="I592" s="509">
        <v>1</v>
      </c>
      <c r="J592" s="509">
        <v>0</v>
      </c>
      <c r="K592" s="509">
        <v>0</v>
      </c>
      <c r="L592" s="509">
        <v>0</v>
      </c>
      <c r="M592" s="510">
        <v>15</v>
      </c>
      <c r="N592" s="509">
        <v>0</v>
      </c>
      <c r="O592" s="509">
        <v>0</v>
      </c>
      <c r="P592" s="509">
        <v>0</v>
      </c>
      <c r="Q592" s="509">
        <v>0</v>
      </c>
      <c r="R592" s="510">
        <v>0</v>
      </c>
      <c r="S592" s="509">
        <v>0</v>
      </c>
      <c r="T592" s="509">
        <v>0</v>
      </c>
      <c r="U592" s="509">
        <v>0</v>
      </c>
      <c r="V592" s="509">
        <v>0</v>
      </c>
      <c r="W592" s="510">
        <v>0</v>
      </c>
      <c r="X592" s="510">
        <f>D592+E592+F592+G592+H592+N592+O592+P592+Q592+R592</f>
        <v>0</v>
      </c>
      <c r="Y592" s="510">
        <f>I592+J592+K592+L592+M592+S592+T592+U592+V592+W592</f>
        <v>16</v>
      </c>
      <c r="Z592" s="511">
        <f t="shared" si="109"/>
        <v>16</v>
      </c>
    </row>
    <row r="593" spans="1:26" ht="25.5" hidden="1" outlineLevel="1">
      <c r="A593" s="747"/>
      <c r="B593" s="747"/>
      <c r="C593" s="508" t="s">
        <v>776</v>
      </c>
      <c r="D593" s="509">
        <v>0</v>
      </c>
      <c r="E593" s="509">
        <v>0</v>
      </c>
      <c r="F593" s="509">
        <v>0</v>
      </c>
      <c r="G593" s="509">
        <v>0</v>
      </c>
      <c r="H593" s="509">
        <v>0</v>
      </c>
      <c r="I593" s="509">
        <v>1</v>
      </c>
      <c r="J593" s="509">
        <v>0</v>
      </c>
      <c r="K593" s="509">
        <v>0</v>
      </c>
      <c r="L593" s="509">
        <v>0</v>
      </c>
      <c r="M593" s="510">
        <v>0</v>
      </c>
      <c r="N593" s="509">
        <v>0</v>
      </c>
      <c r="O593" s="509">
        <v>0</v>
      </c>
      <c r="P593" s="509">
        <v>0</v>
      </c>
      <c r="Q593" s="509">
        <v>0</v>
      </c>
      <c r="R593" s="509">
        <v>0</v>
      </c>
      <c r="S593" s="509">
        <v>0</v>
      </c>
      <c r="T593" s="509">
        <v>0</v>
      </c>
      <c r="U593" s="509">
        <v>0</v>
      </c>
      <c r="V593" s="509">
        <v>0</v>
      </c>
      <c r="W593" s="510">
        <v>0</v>
      </c>
      <c r="X593" s="510">
        <f>D593+E593+F593+G593+H593+N593+O593+P593+Q593+R593</f>
        <v>0</v>
      </c>
      <c r="Y593" s="510">
        <f>I593+J593+K593+L593+M593+S593+T593+U593+V593+W593</f>
        <v>1</v>
      </c>
      <c r="Z593" s="511">
        <f t="shared" si="109"/>
        <v>1</v>
      </c>
    </row>
    <row r="594" spans="1:26" ht="25.5" hidden="1" outlineLevel="1">
      <c r="A594" s="747"/>
      <c r="B594" s="508" t="s">
        <v>777</v>
      </c>
      <c r="C594" s="508" t="s">
        <v>778</v>
      </c>
      <c r="D594" s="509">
        <v>0</v>
      </c>
      <c r="E594" s="509">
        <v>0</v>
      </c>
      <c r="F594" s="509">
        <v>0</v>
      </c>
      <c r="G594" s="509">
        <v>0</v>
      </c>
      <c r="H594" s="509">
        <v>0</v>
      </c>
      <c r="I594" s="509">
        <v>0</v>
      </c>
      <c r="J594" s="509">
        <v>0</v>
      </c>
      <c r="K594" s="509">
        <v>0</v>
      </c>
      <c r="L594" s="509">
        <v>0</v>
      </c>
      <c r="M594" s="509">
        <v>0</v>
      </c>
      <c r="N594" s="509">
        <v>0</v>
      </c>
      <c r="O594" s="509">
        <v>0</v>
      </c>
      <c r="P594" s="509">
        <v>0</v>
      </c>
      <c r="Q594" s="509">
        <v>0</v>
      </c>
      <c r="R594" s="509">
        <v>0</v>
      </c>
      <c r="S594" s="509">
        <v>0</v>
      </c>
      <c r="T594" s="509">
        <v>0</v>
      </c>
      <c r="U594" s="509">
        <v>0</v>
      </c>
      <c r="V594" s="509">
        <v>0</v>
      </c>
      <c r="W594" s="509">
        <v>0</v>
      </c>
      <c r="X594" s="510">
        <f>D594+E594+F594+G594+H594+N594+O594+P594+Q594+R594</f>
        <v>0</v>
      </c>
      <c r="Y594" s="510">
        <f>I594+J594+K594+L594+M594+S594+T594+U594+V594+W594</f>
        <v>0</v>
      </c>
      <c r="Z594" s="511">
        <f t="shared" si="109"/>
        <v>0</v>
      </c>
    </row>
    <row r="595" spans="1:26" ht="25.5" hidden="1" outlineLevel="1">
      <c r="A595" s="747"/>
      <c r="B595" s="508" t="s">
        <v>779</v>
      </c>
      <c r="C595" s="508" t="s">
        <v>780</v>
      </c>
      <c r="D595" s="509">
        <v>0</v>
      </c>
      <c r="E595" s="509">
        <v>0</v>
      </c>
      <c r="F595" s="509">
        <v>0</v>
      </c>
      <c r="G595" s="509">
        <v>0</v>
      </c>
      <c r="H595" s="509">
        <v>0</v>
      </c>
      <c r="I595" s="509">
        <v>0</v>
      </c>
      <c r="J595" s="509">
        <v>0</v>
      </c>
      <c r="K595" s="509">
        <v>0</v>
      </c>
      <c r="L595" s="509">
        <v>0</v>
      </c>
      <c r="M595" s="509">
        <v>0</v>
      </c>
      <c r="N595" s="509">
        <v>0</v>
      </c>
      <c r="O595" s="509">
        <v>0</v>
      </c>
      <c r="P595" s="509">
        <v>0</v>
      </c>
      <c r="Q595" s="509">
        <v>0</v>
      </c>
      <c r="R595" s="509">
        <v>0</v>
      </c>
      <c r="S595" s="509">
        <v>0</v>
      </c>
      <c r="T595" s="509">
        <v>0</v>
      </c>
      <c r="U595" s="509">
        <v>0</v>
      </c>
      <c r="V595" s="509">
        <v>0</v>
      </c>
      <c r="W595" s="509">
        <v>0</v>
      </c>
      <c r="X595" s="510">
        <f>D595+E595+F595+G595+H595+N595+O595+P595+Q595+R595</f>
        <v>0</v>
      </c>
      <c r="Y595" s="510">
        <f>I595+J595+K595+L595+M595+S595+T595+U595+V595+W595</f>
        <v>0</v>
      </c>
      <c r="Z595" s="511">
        <f t="shared" si="109"/>
        <v>0</v>
      </c>
    </row>
    <row r="596" spans="1:26" ht="23.25" customHeight="1" collapsed="1">
      <c r="A596" s="743" t="s">
        <v>781</v>
      </c>
      <c r="B596" s="743"/>
      <c r="C596" s="743"/>
      <c r="D596" s="506">
        <f t="shared" ref="D596:Z596" si="129">SUM(D597:D603)</f>
        <v>0</v>
      </c>
      <c r="E596" s="506">
        <f t="shared" si="129"/>
        <v>0</v>
      </c>
      <c r="F596" s="506">
        <f t="shared" si="129"/>
        <v>0</v>
      </c>
      <c r="G596" s="506">
        <f t="shared" si="129"/>
        <v>0</v>
      </c>
      <c r="H596" s="506">
        <f t="shared" si="129"/>
        <v>0</v>
      </c>
      <c r="I596" s="506">
        <f t="shared" si="129"/>
        <v>0</v>
      </c>
      <c r="J596" s="506">
        <f t="shared" si="129"/>
        <v>0</v>
      </c>
      <c r="K596" s="506">
        <f t="shared" si="129"/>
        <v>0</v>
      </c>
      <c r="L596" s="506">
        <f t="shared" si="129"/>
        <v>0</v>
      </c>
      <c r="M596" s="506">
        <f t="shared" si="129"/>
        <v>27</v>
      </c>
      <c r="N596" s="506">
        <f t="shared" si="129"/>
        <v>0</v>
      </c>
      <c r="O596" s="506">
        <f t="shared" si="129"/>
        <v>0</v>
      </c>
      <c r="P596" s="506">
        <f t="shared" si="129"/>
        <v>0</v>
      </c>
      <c r="Q596" s="506">
        <f t="shared" si="129"/>
        <v>0</v>
      </c>
      <c r="R596" s="506">
        <f t="shared" si="129"/>
        <v>0</v>
      </c>
      <c r="S596" s="506">
        <f t="shared" si="129"/>
        <v>0</v>
      </c>
      <c r="T596" s="506">
        <f t="shared" si="129"/>
        <v>0</v>
      </c>
      <c r="U596" s="506">
        <f t="shared" si="129"/>
        <v>0</v>
      </c>
      <c r="V596" s="506">
        <f t="shared" si="129"/>
        <v>0</v>
      </c>
      <c r="W596" s="506">
        <f t="shared" si="129"/>
        <v>0</v>
      </c>
      <c r="X596" s="506">
        <f t="shared" si="129"/>
        <v>0</v>
      </c>
      <c r="Y596" s="506">
        <f t="shared" si="129"/>
        <v>27</v>
      </c>
      <c r="Z596" s="507">
        <f t="shared" si="129"/>
        <v>27</v>
      </c>
    </row>
    <row r="597" spans="1:26" ht="25.5" hidden="1" outlineLevel="1">
      <c r="A597" s="747" t="s">
        <v>781</v>
      </c>
      <c r="B597" s="747" t="s">
        <v>782</v>
      </c>
      <c r="C597" s="508" t="s">
        <v>783</v>
      </c>
      <c r="D597" s="509">
        <v>0</v>
      </c>
      <c r="E597" s="509">
        <v>0</v>
      </c>
      <c r="F597" s="509">
        <v>0</v>
      </c>
      <c r="G597" s="509">
        <v>0</v>
      </c>
      <c r="H597" s="509">
        <v>0</v>
      </c>
      <c r="I597" s="509">
        <v>0</v>
      </c>
      <c r="J597" s="509">
        <v>0</v>
      </c>
      <c r="K597" s="509">
        <v>0</v>
      </c>
      <c r="L597" s="509">
        <v>0</v>
      </c>
      <c r="M597" s="509">
        <v>0</v>
      </c>
      <c r="N597" s="509">
        <v>0</v>
      </c>
      <c r="O597" s="509">
        <v>0</v>
      </c>
      <c r="P597" s="509">
        <v>0</v>
      </c>
      <c r="Q597" s="509">
        <v>0</v>
      </c>
      <c r="R597" s="509">
        <v>0</v>
      </c>
      <c r="S597" s="509">
        <v>0</v>
      </c>
      <c r="T597" s="509">
        <v>0</v>
      </c>
      <c r="U597" s="509">
        <v>0</v>
      </c>
      <c r="V597" s="509">
        <v>0</v>
      </c>
      <c r="W597" s="509">
        <v>0</v>
      </c>
      <c r="X597" s="510">
        <f t="shared" ref="X597:X603" si="130">D597+E597+F597+G597+H597+N597+O597+P597+Q597+R597</f>
        <v>0</v>
      </c>
      <c r="Y597" s="510">
        <f t="shared" ref="Y597:Y603" si="131">I597+J597+K597+L597+M597+S597+T597+U597+V597+W597</f>
        <v>0</v>
      </c>
      <c r="Z597" s="511">
        <f t="shared" si="109"/>
        <v>0</v>
      </c>
    </row>
    <row r="598" spans="1:26" ht="38.25" hidden="1" outlineLevel="1">
      <c r="A598" s="747"/>
      <c r="B598" s="747"/>
      <c r="C598" s="508" t="s">
        <v>784</v>
      </c>
      <c r="D598" s="509">
        <v>0</v>
      </c>
      <c r="E598" s="509">
        <v>0</v>
      </c>
      <c r="F598" s="509">
        <v>0</v>
      </c>
      <c r="G598" s="509">
        <v>0</v>
      </c>
      <c r="H598" s="510">
        <v>0</v>
      </c>
      <c r="I598" s="509">
        <v>0</v>
      </c>
      <c r="J598" s="509">
        <v>0</v>
      </c>
      <c r="K598" s="509">
        <v>0</v>
      </c>
      <c r="L598" s="509">
        <v>0</v>
      </c>
      <c r="M598" s="509">
        <v>0</v>
      </c>
      <c r="N598" s="509">
        <v>0</v>
      </c>
      <c r="O598" s="509">
        <v>0</v>
      </c>
      <c r="P598" s="509">
        <v>0</v>
      </c>
      <c r="Q598" s="509">
        <v>0</v>
      </c>
      <c r="R598" s="510">
        <v>0</v>
      </c>
      <c r="S598" s="509">
        <v>0</v>
      </c>
      <c r="T598" s="509">
        <v>0</v>
      </c>
      <c r="U598" s="509">
        <v>0</v>
      </c>
      <c r="V598" s="509">
        <v>0</v>
      </c>
      <c r="W598" s="509">
        <v>0</v>
      </c>
      <c r="X598" s="510">
        <f t="shared" si="130"/>
        <v>0</v>
      </c>
      <c r="Y598" s="510">
        <f t="shared" si="131"/>
        <v>0</v>
      </c>
      <c r="Z598" s="511">
        <f t="shared" ref="Z598:Z673" si="132">+Y598+X598</f>
        <v>0</v>
      </c>
    </row>
    <row r="599" spans="1:26" ht="63.75" hidden="1" outlineLevel="1">
      <c r="A599" s="747"/>
      <c r="B599" s="747"/>
      <c r="C599" s="508" t="s">
        <v>785</v>
      </c>
      <c r="D599" s="509">
        <v>0</v>
      </c>
      <c r="E599" s="509">
        <v>0</v>
      </c>
      <c r="F599" s="509">
        <v>0</v>
      </c>
      <c r="G599" s="509">
        <v>0</v>
      </c>
      <c r="H599" s="509">
        <v>0</v>
      </c>
      <c r="I599" s="509">
        <v>0</v>
      </c>
      <c r="J599" s="509">
        <v>0</v>
      </c>
      <c r="K599" s="509">
        <v>0</v>
      </c>
      <c r="L599" s="509">
        <v>0</v>
      </c>
      <c r="M599" s="509">
        <v>7</v>
      </c>
      <c r="N599" s="509">
        <v>0</v>
      </c>
      <c r="O599" s="509">
        <v>0</v>
      </c>
      <c r="P599" s="509">
        <v>0</v>
      </c>
      <c r="Q599" s="509">
        <v>0</v>
      </c>
      <c r="R599" s="509">
        <v>0</v>
      </c>
      <c r="S599" s="509">
        <v>0</v>
      </c>
      <c r="T599" s="509">
        <v>0</v>
      </c>
      <c r="U599" s="509">
        <v>0</v>
      </c>
      <c r="V599" s="509">
        <v>0</v>
      </c>
      <c r="W599" s="509">
        <v>0</v>
      </c>
      <c r="X599" s="510">
        <f t="shared" si="130"/>
        <v>0</v>
      </c>
      <c r="Y599" s="510">
        <f t="shared" si="131"/>
        <v>7</v>
      </c>
      <c r="Z599" s="511">
        <f t="shared" si="132"/>
        <v>7</v>
      </c>
    </row>
    <row r="600" spans="1:26" ht="25.5" hidden="1" outlineLevel="1">
      <c r="A600" s="747"/>
      <c r="B600" s="747" t="s">
        <v>786</v>
      </c>
      <c r="C600" s="508" t="s">
        <v>787</v>
      </c>
      <c r="D600" s="509">
        <v>0</v>
      </c>
      <c r="E600" s="509">
        <v>0</v>
      </c>
      <c r="F600" s="509">
        <v>0</v>
      </c>
      <c r="G600" s="509">
        <v>0</v>
      </c>
      <c r="H600" s="510">
        <v>0</v>
      </c>
      <c r="I600" s="509">
        <v>0</v>
      </c>
      <c r="J600" s="509">
        <v>0</v>
      </c>
      <c r="K600" s="509">
        <v>0</v>
      </c>
      <c r="L600" s="509">
        <v>0</v>
      </c>
      <c r="M600" s="509">
        <v>0</v>
      </c>
      <c r="N600" s="509">
        <v>0</v>
      </c>
      <c r="O600" s="509">
        <v>0</v>
      </c>
      <c r="P600" s="509">
        <v>0</v>
      </c>
      <c r="Q600" s="509">
        <v>0</v>
      </c>
      <c r="R600" s="510">
        <v>0</v>
      </c>
      <c r="S600" s="509">
        <v>0</v>
      </c>
      <c r="T600" s="509">
        <v>0</v>
      </c>
      <c r="U600" s="509">
        <v>0</v>
      </c>
      <c r="V600" s="509">
        <v>0</v>
      </c>
      <c r="W600" s="509">
        <v>0</v>
      </c>
      <c r="X600" s="510">
        <f t="shared" si="130"/>
        <v>0</v>
      </c>
      <c r="Y600" s="510">
        <f t="shared" si="131"/>
        <v>0</v>
      </c>
      <c r="Z600" s="511">
        <f t="shared" si="132"/>
        <v>0</v>
      </c>
    </row>
    <row r="601" spans="1:26" ht="51" hidden="1" outlineLevel="1">
      <c r="A601" s="747"/>
      <c r="B601" s="747"/>
      <c r="C601" s="508" t="s">
        <v>788</v>
      </c>
      <c r="D601" s="509">
        <v>0</v>
      </c>
      <c r="E601" s="509">
        <v>0</v>
      </c>
      <c r="F601" s="509">
        <v>0</v>
      </c>
      <c r="G601" s="509">
        <v>0</v>
      </c>
      <c r="H601" s="510">
        <v>0</v>
      </c>
      <c r="I601" s="509">
        <v>0</v>
      </c>
      <c r="J601" s="509">
        <v>0</v>
      </c>
      <c r="K601" s="509">
        <v>0</v>
      </c>
      <c r="L601" s="509">
        <v>0</v>
      </c>
      <c r="M601" s="510">
        <v>20</v>
      </c>
      <c r="N601" s="509">
        <v>0</v>
      </c>
      <c r="O601" s="509">
        <v>0</v>
      </c>
      <c r="P601" s="509">
        <v>0</v>
      </c>
      <c r="Q601" s="509">
        <v>0</v>
      </c>
      <c r="R601" s="510">
        <v>0</v>
      </c>
      <c r="S601" s="509">
        <v>0</v>
      </c>
      <c r="T601" s="509">
        <v>0</v>
      </c>
      <c r="U601" s="509">
        <v>0</v>
      </c>
      <c r="V601" s="509">
        <v>0</v>
      </c>
      <c r="W601" s="510">
        <v>0</v>
      </c>
      <c r="X601" s="510">
        <f t="shared" si="130"/>
        <v>0</v>
      </c>
      <c r="Y601" s="510">
        <f t="shared" si="131"/>
        <v>20</v>
      </c>
      <c r="Z601" s="511">
        <f t="shared" si="132"/>
        <v>20</v>
      </c>
    </row>
    <row r="602" spans="1:26" ht="38.25" hidden="1" outlineLevel="1">
      <c r="A602" s="747"/>
      <c r="B602" s="747"/>
      <c r="C602" s="508" t="s">
        <v>789</v>
      </c>
      <c r="D602" s="509">
        <v>0</v>
      </c>
      <c r="E602" s="509">
        <v>0</v>
      </c>
      <c r="F602" s="509">
        <v>0</v>
      </c>
      <c r="G602" s="509">
        <v>0</v>
      </c>
      <c r="H602" s="509">
        <v>0</v>
      </c>
      <c r="I602" s="509">
        <v>0</v>
      </c>
      <c r="J602" s="509">
        <v>0</v>
      </c>
      <c r="K602" s="509">
        <v>0</v>
      </c>
      <c r="L602" s="509">
        <v>0</v>
      </c>
      <c r="M602" s="509">
        <v>0</v>
      </c>
      <c r="N602" s="509">
        <v>0</v>
      </c>
      <c r="O602" s="509">
        <v>0</v>
      </c>
      <c r="P602" s="509">
        <v>0</v>
      </c>
      <c r="Q602" s="509">
        <v>0</v>
      </c>
      <c r="R602" s="509">
        <v>0</v>
      </c>
      <c r="S602" s="509">
        <v>0</v>
      </c>
      <c r="T602" s="509">
        <v>0</v>
      </c>
      <c r="U602" s="509">
        <v>0</v>
      </c>
      <c r="V602" s="509">
        <v>0</v>
      </c>
      <c r="W602" s="509">
        <v>0</v>
      </c>
      <c r="X602" s="510">
        <f t="shared" si="130"/>
        <v>0</v>
      </c>
      <c r="Y602" s="510">
        <f t="shared" si="131"/>
        <v>0</v>
      </c>
      <c r="Z602" s="511">
        <f t="shared" si="132"/>
        <v>0</v>
      </c>
    </row>
    <row r="603" spans="1:26" ht="38.25" hidden="1" outlineLevel="1">
      <c r="A603" s="747"/>
      <c r="B603" s="508" t="s">
        <v>790</v>
      </c>
      <c r="C603" s="508" t="s">
        <v>791</v>
      </c>
      <c r="D603" s="509">
        <v>0</v>
      </c>
      <c r="E603" s="509">
        <v>0</v>
      </c>
      <c r="F603" s="509">
        <v>0</v>
      </c>
      <c r="G603" s="509">
        <v>0</v>
      </c>
      <c r="H603" s="509">
        <v>0</v>
      </c>
      <c r="I603" s="509">
        <v>0</v>
      </c>
      <c r="J603" s="509">
        <v>0</v>
      </c>
      <c r="K603" s="509">
        <v>0</v>
      </c>
      <c r="L603" s="509">
        <v>0</v>
      </c>
      <c r="M603" s="509">
        <v>0</v>
      </c>
      <c r="N603" s="509">
        <v>0</v>
      </c>
      <c r="O603" s="509">
        <v>0</v>
      </c>
      <c r="P603" s="509">
        <v>0</v>
      </c>
      <c r="Q603" s="509">
        <v>0</v>
      </c>
      <c r="R603" s="509">
        <v>0</v>
      </c>
      <c r="S603" s="509">
        <v>0</v>
      </c>
      <c r="T603" s="509">
        <v>0</v>
      </c>
      <c r="U603" s="509">
        <v>0</v>
      </c>
      <c r="V603" s="509">
        <v>0</v>
      </c>
      <c r="W603" s="509">
        <v>0</v>
      </c>
      <c r="X603" s="510">
        <f t="shared" si="130"/>
        <v>0</v>
      </c>
      <c r="Y603" s="510">
        <f t="shared" si="131"/>
        <v>0</v>
      </c>
      <c r="Z603" s="511">
        <f t="shared" si="132"/>
        <v>0</v>
      </c>
    </row>
    <row r="604" spans="1:26" ht="12.95" customHeight="1" collapsed="1">
      <c r="A604" s="743" t="s">
        <v>792</v>
      </c>
      <c r="B604" s="743"/>
      <c r="C604" s="743"/>
      <c r="D604" s="506">
        <f t="shared" ref="D604:Z604" si="133">SUM(D605:D608)</f>
        <v>2</v>
      </c>
      <c r="E604" s="506">
        <f t="shared" si="133"/>
        <v>12</v>
      </c>
      <c r="F604" s="506">
        <f t="shared" si="133"/>
        <v>18</v>
      </c>
      <c r="G604" s="506">
        <f t="shared" si="133"/>
        <v>4</v>
      </c>
      <c r="H604" s="506">
        <f t="shared" si="133"/>
        <v>1615</v>
      </c>
      <c r="I604" s="506">
        <f t="shared" si="133"/>
        <v>0</v>
      </c>
      <c r="J604" s="506">
        <f t="shared" si="133"/>
        <v>0</v>
      </c>
      <c r="K604" s="506">
        <f t="shared" si="133"/>
        <v>6</v>
      </c>
      <c r="L604" s="506">
        <f t="shared" si="133"/>
        <v>0</v>
      </c>
      <c r="M604" s="506">
        <f t="shared" si="133"/>
        <v>193</v>
      </c>
      <c r="N604" s="506">
        <f t="shared" si="133"/>
        <v>0</v>
      </c>
      <c r="O604" s="506">
        <f t="shared" si="133"/>
        <v>0</v>
      </c>
      <c r="P604" s="506">
        <f t="shared" si="133"/>
        <v>0</v>
      </c>
      <c r="Q604" s="506">
        <f t="shared" si="133"/>
        <v>0</v>
      </c>
      <c r="R604" s="506">
        <f t="shared" si="133"/>
        <v>95</v>
      </c>
      <c r="S604" s="506">
        <f t="shared" si="133"/>
        <v>0</v>
      </c>
      <c r="T604" s="506">
        <f t="shared" si="133"/>
        <v>0</v>
      </c>
      <c r="U604" s="506">
        <f t="shared" si="133"/>
        <v>0</v>
      </c>
      <c r="V604" s="506">
        <f t="shared" si="133"/>
        <v>0</v>
      </c>
      <c r="W604" s="506">
        <f t="shared" si="133"/>
        <v>18</v>
      </c>
      <c r="X604" s="506">
        <f t="shared" si="133"/>
        <v>1746</v>
      </c>
      <c r="Y604" s="506">
        <f t="shared" si="133"/>
        <v>217</v>
      </c>
      <c r="Z604" s="507">
        <f t="shared" si="133"/>
        <v>1963</v>
      </c>
    </row>
    <row r="605" spans="1:26" ht="63.75" hidden="1" outlineLevel="1">
      <c r="A605" s="747" t="s">
        <v>792</v>
      </c>
      <c r="B605" s="508" t="s">
        <v>793</v>
      </c>
      <c r="C605" s="508" t="s">
        <v>794</v>
      </c>
      <c r="D605" s="509">
        <v>0</v>
      </c>
      <c r="E605" s="509">
        <v>0</v>
      </c>
      <c r="F605" s="509">
        <v>0</v>
      </c>
      <c r="G605" s="509">
        <v>0</v>
      </c>
      <c r="H605" s="509">
        <v>0</v>
      </c>
      <c r="I605" s="509">
        <v>0</v>
      </c>
      <c r="J605" s="509">
        <v>0</v>
      </c>
      <c r="K605" s="509">
        <v>0</v>
      </c>
      <c r="L605" s="509">
        <v>0</v>
      </c>
      <c r="M605" s="509">
        <v>0</v>
      </c>
      <c r="N605" s="509">
        <v>0</v>
      </c>
      <c r="O605" s="509">
        <v>0</v>
      </c>
      <c r="P605" s="509">
        <v>0</v>
      </c>
      <c r="Q605" s="509">
        <v>0</v>
      </c>
      <c r="R605" s="509">
        <v>0</v>
      </c>
      <c r="S605" s="509">
        <v>0</v>
      </c>
      <c r="T605" s="509">
        <v>0</v>
      </c>
      <c r="U605" s="509">
        <v>0</v>
      </c>
      <c r="V605" s="509">
        <v>0</v>
      </c>
      <c r="W605" s="509">
        <v>0</v>
      </c>
      <c r="X605" s="510">
        <f>D605+E605+F605+G605+H605+N605+O605+P605+Q605+R605</f>
        <v>0</v>
      </c>
      <c r="Y605" s="510">
        <f>I605+J605+K605+L605+M605+S605+T605+U605+V605+W605</f>
        <v>0</v>
      </c>
      <c r="Z605" s="511">
        <f t="shared" si="132"/>
        <v>0</v>
      </c>
    </row>
    <row r="606" spans="1:26" ht="63.75" hidden="1" outlineLevel="1">
      <c r="A606" s="747"/>
      <c r="B606" s="508" t="s">
        <v>795</v>
      </c>
      <c r="C606" s="508" t="s">
        <v>796</v>
      </c>
      <c r="D606" s="509">
        <v>0</v>
      </c>
      <c r="E606" s="509">
        <v>0</v>
      </c>
      <c r="F606" s="509">
        <v>0</v>
      </c>
      <c r="G606" s="509">
        <v>0</v>
      </c>
      <c r="H606" s="509">
        <v>0</v>
      </c>
      <c r="I606" s="509">
        <v>0</v>
      </c>
      <c r="J606" s="509">
        <v>0</v>
      </c>
      <c r="K606" s="509">
        <v>0</v>
      </c>
      <c r="L606" s="509">
        <v>0</v>
      </c>
      <c r="M606" s="509">
        <v>0</v>
      </c>
      <c r="N606" s="509">
        <v>0</v>
      </c>
      <c r="O606" s="509">
        <v>0</v>
      </c>
      <c r="P606" s="509">
        <v>0</v>
      </c>
      <c r="Q606" s="509">
        <v>0</v>
      </c>
      <c r="R606" s="509">
        <v>0</v>
      </c>
      <c r="S606" s="509">
        <v>0</v>
      </c>
      <c r="T606" s="509">
        <v>0</v>
      </c>
      <c r="U606" s="509">
        <v>0</v>
      </c>
      <c r="V606" s="509">
        <v>0</v>
      </c>
      <c r="W606" s="509">
        <v>0</v>
      </c>
      <c r="X606" s="510">
        <f>D606+E606+F606+G606+H606+N606+O606+P606+Q606+R606</f>
        <v>0</v>
      </c>
      <c r="Y606" s="510">
        <f>I606+J606+K606+L606+M606+S606+T606+U606+V606+W606</f>
        <v>0</v>
      </c>
      <c r="Z606" s="511">
        <f t="shared" si="132"/>
        <v>0</v>
      </c>
    </row>
    <row r="607" spans="1:26" ht="25.5" hidden="1" outlineLevel="1">
      <c r="A607" s="747"/>
      <c r="B607" s="747" t="s">
        <v>797</v>
      </c>
      <c r="C607" s="508" t="s">
        <v>798</v>
      </c>
      <c r="D607" s="509">
        <v>1</v>
      </c>
      <c r="E607" s="509">
        <v>0</v>
      </c>
      <c r="F607" s="509">
        <v>0</v>
      </c>
      <c r="G607" s="509">
        <v>0</v>
      </c>
      <c r="H607" s="510">
        <v>335</v>
      </c>
      <c r="I607" s="509">
        <v>0</v>
      </c>
      <c r="J607" s="509">
        <v>0</v>
      </c>
      <c r="K607" s="509">
        <v>0</v>
      </c>
      <c r="L607" s="509">
        <v>0</v>
      </c>
      <c r="M607" s="510">
        <v>0</v>
      </c>
      <c r="N607" s="509">
        <v>0</v>
      </c>
      <c r="O607" s="509">
        <v>0</v>
      </c>
      <c r="P607" s="509">
        <v>0</v>
      </c>
      <c r="Q607" s="509">
        <v>0</v>
      </c>
      <c r="R607" s="510">
        <v>51</v>
      </c>
      <c r="S607" s="509">
        <v>0</v>
      </c>
      <c r="T607" s="509">
        <v>0</v>
      </c>
      <c r="U607" s="509">
        <v>0</v>
      </c>
      <c r="V607" s="509">
        <v>0</v>
      </c>
      <c r="W607" s="510">
        <v>0</v>
      </c>
      <c r="X607" s="510">
        <f>D607+E607+F607+G607+H607+N607+O607+P607+Q607+R607</f>
        <v>387</v>
      </c>
      <c r="Y607" s="510">
        <f>I607+J607+K607+L607+M607+S607+T607+U607+V607+W607</f>
        <v>0</v>
      </c>
      <c r="Z607" s="511">
        <f t="shared" si="132"/>
        <v>387</v>
      </c>
    </row>
    <row r="608" spans="1:26" ht="63.75" hidden="1" outlineLevel="1">
      <c r="A608" s="747"/>
      <c r="B608" s="747"/>
      <c r="C608" s="508" t="s">
        <v>799</v>
      </c>
      <c r="D608" s="509">
        <v>1</v>
      </c>
      <c r="E608" s="510">
        <v>12</v>
      </c>
      <c r="F608" s="510">
        <v>18</v>
      </c>
      <c r="G608" s="510">
        <v>4</v>
      </c>
      <c r="H608" s="510">
        <v>1280</v>
      </c>
      <c r="I608" s="509">
        <v>0</v>
      </c>
      <c r="J608" s="509">
        <v>0</v>
      </c>
      <c r="K608" s="509">
        <v>6</v>
      </c>
      <c r="L608" s="509">
        <v>0</v>
      </c>
      <c r="M608" s="510">
        <v>193</v>
      </c>
      <c r="N608" s="509">
        <v>0</v>
      </c>
      <c r="O608" s="510">
        <v>0</v>
      </c>
      <c r="P608" s="510">
        <v>0</v>
      </c>
      <c r="Q608" s="510">
        <v>0</v>
      </c>
      <c r="R608" s="510">
        <v>44</v>
      </c>
      <c r="S608" s="509">
        <v>0</v>
      </c>
      <c r="T608" s="509">
        <v>0</v>
      </c>
      <c r="U608" s="509">
        <v>0</v>
      </c>
      <c r="V608" s="509">
        <v>0</v>
      </c>
      <c r="W608" s="510">
        <v>18</v>
      </c>
      <c r="X608" s="510">
        <f>D608+E608+F608+G608+H608+N608+O608+P608+Q608+R608</f>
        <v>1359</v>
      </c>
      <c r="Y608" s="510">
        <f>I608+J608+K608+L608+M608+S608+T608+U608+V608+W608</f>
        <v>217</v>
      </c>
      <c r="Z608" s="511">
        <f t="shared" si="132"/>
        <v>1576</v>
      </c>
    </row>
    <row r="609" spans="1:26" ht="12.95" customHeight="1" collapsed="1">
      <c r="A609" s="743" t="s">
        <v>800</v>
      </c>
      <c r="B609" s="743"/>
      <c r="C609" s="743"/>
      <c r="D609" s="506">
        <f t="shared" ref="D609:Z609" si="134">SUM(D610:D612)</f>
        <v>0</v>
      </c>
      <c r="E609" s="506">
        <f t="shared" si="134"/>
        <v>0</v>
      </c>
      <c r="F609" s="506">
        <f t="shared" si="134"/>
        <v>3</v>
      </c>
      <c r="G609" s="506">
        <f t="shared" si="134"/>
        <v>0</v>
      </c>
      <c r="H609" s="506">
        <f t="shared" si="134"/>
        <v>250</v>
      </c>
      <c r="I609" s="506">
        <f t="shared" si="134"/>
        <v>0</v>
      </c>
      <c r="J609" s="506">
        <f t="shared" si="134"/>
        <v>0</v>
      </c>
      <c r="K609" s="506">
        <f t="shared" si="134"/>
        <v>0</v>
      </c>
      <c r="L609" s="506">
        <f t="shared" si="134"/>
        <v>0</v>
      </c>
      <c r="M609" s="506">
        <f t="shared" si="134"/>
        <v>75</v>
      </c>
      <c r="N609" s="506">
        <f t="shared" si="134"/>
        <v>0</v>
      </c>
      <c r="O609" s="506">
        <f t="shared" si="134"/>
        <v>0</v>
      </c>
      <c r="P609" s="506">
        <f t="shared" si="134"/>
        <v>0</v>
      </c>
      <c r="Q609" s="506">
        <f t="shared" si="134"/>
        <v>0</v>
      </c>
      <c r="R609" s="506">
        <f t="shared" si="134"/>
        <v>3</v>
      </c>
      <c r="S609" s="506">
        <f t="shared" si="134"/>
        <v>0</v>
      </c>
      <c r="T609" s="506">
        <f t="shared" si="134"/>
        <v>0</v>
      </c>
      <c r="U609" s="506">
        <f t="shared" si="134"/>
        <v>0</v>
      </c>
      <c r="V609" s="506">
        <f t="shared" si="134"/>
        <v>0</v>
      </c>
      <c r="W609" s="506">
        <f t="shared" si="134"/>
        <v>4</v>
      </c>
      <c r="X609" s="506">
        <f t="shared" si="134"/>
        <v>256</v>
      </c>
      <c r="Y609" s="506">
        <f t="shared" si="134"/>
        <v>79</v>
      </c>
      <c r="Z609" s="507">
        <f t="shared" si="134"/>
        <v>335</v>
      </c>
    </row>
    <row r="610" spans="1:26" hidden="1" outlineLevel="1">
      <c r="A610" s="747" t="s">
        <v>800</v>
      </c>
      <c r="B610" s="747" t="s">
        <v>801</v>
      </c>
      <c r="C610" s="508" t="s">
        <v>802</v>
      </c>
      <c r="D610" s="509">
        <v>0</v>
      </c>
      <c r="E610" s="509">
        <v>0</v>
      </c>
      <c r="F610" s="509">
        <v>0</v>
      </c>
      <c r="G610" s="509">
        <v>0</v>
      </c>
      <c r="H610" s="509">
        <v>60</v>
      </c>
      <c r="I610" s="509">
        <v>0</v>
      </c>
      <c r="J610" s="510">
        <v>0</v>
      </c>
      <c r="K610" s="509">
        <v>0</v>
      </c>
      <c r="L610" s="509">
        <v>0</v>
      </c>
      <c r="M610" s="510">
        <v>62</v>
      </c>
      <c r="N610" s="509">
        <v>0</v>
      </c>
      <c r="O610" s="509">
        <v>0</v>
      </c>
      <c r="P610" s="509">
        <v>0</v>
      </c>
      <c r="Q610" s="509">
        <v>0</v>
      </c>
      <c r="R610" s="509">
        <v>1</v>
      </c>
      <c r="S610" s="509">
        <v>0</v>
      </c>
      <c r="T610" s="510">
        <v>0</v>
      </c>
      <c r="U610" s="509">
        <v>0</v>
      </c>
      <c r="V610" s="509">
        <v>0</v>
      </c>
      <c r="W610" s="510">
        <v>4</v>
      </c>
      <c r="X610" s="510">
        <f>D610+E610+F610+G610+H610+N610+O610+P610+Q610+R610</f>
        <v>61</v>
      </c>
      <c r="Y610" s="510">
        <f>I610+J610+K610+L610+M610+S610+T610+U610+V610+W610</f>
        <v>66</v>
      </c>
      <c r="Z610" s="511">
        <f t="shared" si="132"/>
        <v>127</v>
      </c>
    </row>
    <row r="611" spans="1:26" hidden="1" outlineLevel="1">
      <c r="A611" s="747"/>
      <c r="B611" s="747"/>
      <c r="C611" s="508" t="s">
        <v>803</v>
      </c>
      <c r="D611" s="509">
        <v>0</v>
      </c>
      <c r="E611" s="509">
        <v>0</v>
      </c>
      <c r="F611" s="509">
        <v>0</v>
      </c>
      <c r="G611" s="509">
        <v>0</v>
      </c>
      <c r="H611" s="509">
        <v>0</v>
      </c>
      <c r="I611" s="509">
        <v>0</v>
      </c>
      <c r="J611" s="509">
        <v>0</v>
      </c>
      <c r="K611" s="509">
        <v>0</v>
      </c>
      <c r="L611" s="509">
        <v>0</v>
      </c>
      <c r="M611" s="509">
        <v>0</v>
      </c>
      <c r="N611" s="509">
        <v>0</v>
      </c>
      <c r="O611" s="509">
        <v>0</v>
      </c>
      <c r="P611" s="509">
        <v>0</v>
      </c>
      <c r="Q611" s="509">
        <v>0</v>
      </c>
      <c r="R611" s="509">
        <v>0</v>
      </c>
      <c r="S611" s="509">
        <v>0</v>
      </c>
      <c r="T611" s="509">
        <v>0</v>
      </c>
      <c r="U611" s="509">
        <v>0</v>
      </c>
      <c r="V611" s="509">
        <v>0</v>
      </c>
      <c r="W611" s="509">
        <v>0</v>
      </c>
      <c r="X611" s="510">
        <f>D611+E611+F611+G611+H611+N611+O611+P611+Q611+R611</f>
        <v>0</v>
      </c>
      <c r="Y611" s="510">
        <f>I611+J611+K611+L611+M611+S611+T611+U611+V611+W611</f>
        <v>0</v>
      </c>
      <c r="Z611" s="511">
        <f t="shared" si="132"/>
        <v>0</v>
      </c>
    </row>
    <row r="612" spans="1:26" ht="102" hidden="1" outlineLevel="1">
      <c r="A612" s="747"/>
      <c r="B612" s="508" t="s">
        <v>804</v>
      </c>
      <c r="C612" s="508" t="s">
        <v>805</v>
      </c>
      <c r="D612" s="509">
        <v>0</v>
      </c>
      <c r="E612" s="510">
        <v>0</v>
      </c>
      <c r="F612" s="509">
        <v>3</v>
      </c>
      <c r="G612" s="509">
        <v>0</v>
      </c>
      <c r="H612" s="510">
        <v>190</v>
      </c>
      <c r="I612" s="509">
        <v>0</v>
      </c>
      <c r="J612" s="509">
        <v>0</v>
      </c>
      <c r="K612" s="509">
        <v>0</v>
      </c>
      <c r="L612" s="509">
        <v>0</v>
      </c>
      <c r="M612" s="510">
        <v>13</v>
      </c>
      <c r="N612" s="509">
        <v>0</v>
      </c>
      <c r="O612" s="510">
        <v>0</v>
      </c>
      <c r="P612" s="509">
        <v>0</v>
      </c>
      <c r="Q612" s="509">
        <v>0</v>
      </c>
      <c r="R612" s="510">
        <v>2</v>
      </c>
      <c r="S612" s="509">
        <v>0</v>
      </c>
      <c r="T612" s="509">
        <v>0</v>
      </c>
      <c r="U612" s="509">
        <v>0</v>
      </c>
      <c r="V612" s="509">
        <v>0</v>
      </c>
      <c r="W612" s="510">
        <v>0</v>
      </c>
      <c r="X612" s="510">
        <f>D612+E612+F612+G612+H612+N612+O612+P612+Q612+R612</f>
        <v>195</v>
      </c>
      <c r="Y612" s="510">
        <f>I612+J612+K612+L612+M612+S612+T612+U612+V612+W612</f>
        <v>13</v>
      </c>
      <c r="Z612" s="511">
        <f t="shared" si="132"/>
        <v>208</v>
      </c>
    </row>
    <row r="613" spans="1:26" ht="23.25" customHeight="1" collapsed="1">
      <c r="A613" s="743" t="s">
        <v>806</v>
      </c>
      <c r="B613" s="743"/>
      <c r="C613" s="743"/>
      <c r="D613" s="506">
        <f t="shared" ref="D613:Z613" si="135">+D614+D615+D616</f>
        <v>7</v>
      </c>
      <c r="E613" s="506">
        <f t="shared" si="135"/>
        <v>20</v>
      </c>
      <c r="F613" s="506">
        <f t="shared" si="135"/>
        <v>54</v>
      </c>
      <c r="G613" s="506">
        <f t="shared" si="135"/>
        <v>4</v>
      </c>
      <c r="H613" s="506">
        <f t="shared" si="135"/>
        <v>4204</v>
      </c>
      <c r="I613" s="506">
        <f t="shared" si="135"/>
        <v>2</v>
      </c>
      <c r="J613" s="506">
        <f t="shared" si="135"/>
        <v>8</v>
      </c>
      <c r="K613" s="506">
        <f t="shared" si="135"/>
        <v>3</v>
      </c>
      <c r="L613" s="506">
        <f t="shared" si="135"/>
        <v>8</v>
      </c>
      <c r="M613" s="506">
        <f t="shared" si="135"/>
        <v>683</v>
      </c>
      <c r="N613" s="506">
        <f t="shared" si="135"/>
        <v>0</v>
      </c>
      <c r="O613" s="506">
        <f t="shared" si="135"/>
        <v>0</v>
      </c>
      <c r="P613" s="506">
        <f t="shared" si="135"/>
        <v>0</v>
      </c>
      <c r="Q613" s="506">
        <f t="shared" si="135"/>
        <v>0</v>
      </c>
      <c r="R613" s="506">
        <f t="shared" si="135"/>
        <v>198</v>
      </c>
      <c r="S613" s="506">
        <f t="shared" si="135"/>
        <v>0</v>
      </c>
      <c r="T613" s="506">
        <f t="shared" si="135"/>
        <v>0</v>
      </c>
      <c r="U613" s="506">
        <f t="shared" si="135"/>
        <v>0</v>
      </c>
      <c r="V613" s="506">
        <f t="shared" si="135"/>
        <v>0</v>
      </c>
      <c r="W613" s="506">
        <f t="shared" si="135"/>
        <v>5</v>
      </c>
      <c r="X613" s="506">
        <f t="shared" si="135"/>
        <v>4487</v>
      </c>
      <c r="Y613" s="506">
        <f t="shared" si="135"/>
        <v>709</v>
      </c>
      <c r="Z613" s="507">
        <f t="shared" si="135"/>
        <v>5196</v>
      </c>
    </row>
    <row r="614" spans="1:26" ht="38.25" hidden="1" outlineLevel="1">
      <c r="A614" s="747" t="s">
        <v>806</v>
      </c>
      <c r="B614" s="508" t="s">
        <v>807</v>
      </c>
      <c r="C614" s="508" t="s">
        <v>808</v>
      </c>
      <c r="D614" s="510">
        <v>0</v>
      </c>
      <c r="E614" s="510">
        <v>4</v>
      </c>
      <c r="F614" s="510">
        <v>24</v>
      </c>
      <c r="G614" s="510">
        <v>0</v>
      </c>
      <c r="H614" s="510">
        <v>1714</v>
      </c>
      <c r="I614" s="509">
        <v>0</v>
      </c>
      <c r="J614" s="509">
        <v>0</v>
      </c>
      <c r="K614" s="510">
        <v>3</v>
      </c>
      <c r="L614" s="510">
        <v>4</v>
      </c>
      <c r="M614" s="510">
        <v>177</v>
      </c>
      <c r="N614" s="510">
        <v>0</v>
      </c>
      <c r="O614" s="510">
        <v>0</v>
      </c>
      <c r="P614" s="510">
        <v>0</v>
      </c>
      <c r="Q614" s="510">
        <v>0</v>
      </c>
      <c r="R614" s="510">
        <v>33</v>
      </c>
      <c r="S614" s="509">
        <v>0</v>
      </c>
      <c r="T614" s="509">
        <v>0</v>
      </c>
      <c r="U614" s="510">
        <v>0</v>
      </c>
      <c r="V614" s="510">
        <v>0</v>
      </c>
      <c r="W614" s="510">
        <v>3</v>
      </c>
      <c r="X614" s="510">
        <f>D614+E614+F614+G614+H614+N614+O614+P614+Q614+R614</f>
        <v>1775</v>
      </c>
      <c r="Y614" s="510">
        <f>I614+J614+K614+L614+M614+S614+T614+U614+V614+W614</f>
        <v>187</v>
      </c>
      <c r="Z614" s="511">
        <f t="shared" si="132"/>
        <v>1962</v>
      </c>
    </row>
    <row r="615" spans="1:26" ht="25.5" hidden="1" outlineLevel="1">
      <c r="A615" s="747"/>
      <c r="B615" s="747" t="s">
        <v>809</v>
      </c>
      <c r="C615" s="508" t="s">
        <v>810</v>
      </c>
      <c r="D615" s="509">
        <v>0</v>
      </c>
      <c r="E615" s="509">
        <v>2</v>
      </c>
      <c r="F615" s="509">
        <v>0</v>
      </c>
      <c r="G615" s="509">
        <v>0</v>
      </c>
      <c r="H615" s="510">
        <v>100</v>
      </c>
      <c r="I615" s="509">
        <v>0</v>
      </c>
      <c r="J615" s="509">
        <v>0</v>
      </c>
      <c r="K615" s="509">
        <v>0</v>
      </c>
      <c r="L615" s="509">
        <v>0</v>
      </c>
      <c r="M615" s="509">
        <v>0</v>
      </c>
      <c r="N615" s="509">
        <v>0</v>
      </c>
      <c r="O615" s="509">
        <v>0</v>
      </c>
      <c r="P615" s="509">
        <v>0</v>
      </c>
      <c r="Q615" s="509">
        <v>0</v>
      </c>
      <c r="R615" s="510">
        <v>2</v>
      </c>
      <c r="S615" s="509">
        <v>0</v>
      </c>
      <c r="T615" s="509">
        <v>0</v>
      </c>
      <c r="U615" s="509">
        <v>0</v>
      </c>
      <c r="V615" s="509">
        <v>0</v>
      </c>
      <c r="W615" s="509">
        <v>0</v>
      </c>
      <c r="X615" s="510">
        <f>D615+E615+F615+G615+H615+N615+O615+P615+Q615+R615</f>
        <v>104</v>
      </c>
      <c r="Y615" s="510">
        <f>I615+J615+K615+L615+M615+S615+T615+U615+V615+W615</f>
        <v>0</v>
      </c>
      <c r="Z615" s="511">
        <f t="shared" si="132"/>
        <v>104</v>
      </c>
    </row>
    <row r="616" spans="1:26" ht="38.25" hidden="1" outlineLevel="1">
      <c r="A616" s="747"/>
      <c r="B616" s="747"/>
      <c r="C616" s="508" t="s">
        <v>811</v>
      </c>
      <c r="D616" s="510">
        <v>7</v>
      </c>
      <c r="E616" s="510">
        <v>14</v>
      </c>
      <c r="F616" s="510">
        <v>30</v>
      </c>
      <c r="G616" s="510">
        <v>4</v>
      </c>
      <c r="H616" s="510">
        <v>2390</v>
      </c>
      <c r="I616" s="509">
        <v>2</v>
      </c>
      <c r="J616" s="510">
        <v>8</v>
      </c>
      <c r="K616" s="510">
        <v>0</v>
      </c>
      <c r="L616" s="509">
        <v>4</v>
      </c>
      <c r="M616" s="510">
        <v>506</v>
      </c>
      <c r="N616" s="510">
        <v>0</v>
      </c>
      <c r="O616" s="510">
        <v>0</v>
      </c>
      <c r="P616" s="510">
        <v>0</v>
      </c>
      <c r="Q616" s="510">
        <v>0</v>
      </c>
      <c r="R616" s="510">
        <v>163</v>
      </c>
      <c r="S616" s="509">
        <v>0</v>
      </c>
      <c r="T616" s="510">
        <v>0</v>
      </c>
      <c r="U616" s="510">
        <v>0</v>
      </c>
      <c r="V616" s="509">
        <v>0</v>
      </c>
      <c r="W616" s="510">
        <v>2</v>
      </c>
      <c r="X616" s="510">
        <f>D616+E616+F616+G616+H616+N616+O616+P616+Q616+R616</f>
        <v>2608</v>
      </c>
      <c r="Y616" s="510">
        <f>I616+J616+K616+L616+M616+S616+T616+U616+V616+W616</f>
        <v>522</v>
      </c>
      <c r="Z616" s="511">
        <f t="shared" si="132"/>
        <v>3130</v>
      </c>
    </row>
    <row r="617" spans="1:26" ht="27" customHeight="1" collapsed="1">
      <c r="A617" s="743" t="s">
        <v>812</v>
      </c>
      <c r="B617" s="743"/>
      <c r="C617" s="743"/>
      <c r="D617" s="506">
        <f t="shared" ref="D617:Z617" si="136">+D618+D619+D620</f>
        <v>9</v>
      </c>
      <c r="E617" s="506">
        <f t="shared" si="136"/>
        <v>42</v>
      </c>
      <c r="F617" s="506">
        <f t="shared" si="136"/>
        <v>87</v>
      </c>
      <c r="G617" s="506">
        <f t="shared" si="136"/>
        <v>49</v>
      </c>
      <c r="H617" s="506">
        <f t="shared" si="136"/>
        <v>5225</v>
      </c>
      <c r="I617" s="506">
        <f t="shared" si="136"/>
        <v>0</v>
      </c>
      <c r="J617" s="506">
        <f t="shared" si="136"/>
        <v>4</v>
      </c>
      <c r="K617" s="506">
        <f t="shared" si="136"/>
        <v>3</v>
      </c>
      <c r="L617" s="506">
        <f t="shared" si="136"/>
        <v>0</v>
      </c>
      <c r="M617" s="506">
        <f t="shared" si="136"/>
        <v>120</v>
      </c>
      <c r="N617" s="506">
        <f t="shared" si="136"/>
        <v>0</v>
      </c>
      <c r="O617" s="506">
        <f t="shared" si="136"/>
        <v>0</v>
      </c>
      <c r="P617" s="506">
        <f t="shared" si="136"/>
        <v>0</v>
      </c>
      <c r="Q617" s="506">
        <f t="shared" si="136"/>
        <v>3</v>
      </c>
      <c r="R617" s="506">
        <f t="shared" si="136"/>
        <v>195</v>
      </c>
      <c r="S617" s="506">
        <f t="shared" si="136"/>
        <v>0</v>
      </c>
      <c r="T617" s="506">
        <f t="shared" si="136"/>
        <v>0</v>
      </c>
      <c r="U617" s="506">
        <f t="shared" si="136"/>
        <v>0</v>
      </c>
      <c r="V617" s="506">
        <f t="shared" si="136"/>
        <v>0</v>
      </c>
      <c r="W617" s="506">
        <f t="shared" si="136"/>
        <v>0</v>
      </c>
      <c r="X617" s="506">
        <f t="shared" si="136"/>
        <v>5610</v>
      </c>
      <c r="Y617" s="506">
        <f t="shared" si="136"/>
        <v>127</v>
      </c>
      <c r="Z617" s="507">
        <f t="shared" si="136"/>
        <v>5737</v>
      </c>
    </row>
    <row r="618" spans="1:26" ht="25.5" hidden="1" outlineLevel="1">
      <c r="A618" s="747" t="s">
        <v>812</v>
      </c>
      <c r="B618" s="747" t="s">
        <v>813</v>
      </c>
      <c r="C618" s="508" t="s">
        <v>814</v>
      </c>
      <c r="D618" s="510">
        <v>0</v>
      </c>
      <c r="E618" s="510">
        <v>6</v>
      </c>
      <c r="F618" s="510">
        <v>9</v>
      </c>
      <c r="G618" s="510">
        <v>4</v>
      </c>
      <c r="H618" s="510">
        <v>975</v>
      </c>
      <c r="I618" s="509">
        <v>0</v>
      </c>
      <c r="J618" s="509">
        <v>0</v>
      </c>
      <c r="K618" s="509">
        <v>3</v>
      </c>
      <c r="L618" s="509">
        <v>0</v>
      </c>
      <c r="M618" s="510">
        <v>28</v>
      </c>
      <c r="N618" s="510">
        <v>0</v>
      </c>
      <c r="O618" s="510">
        <v>0</v>
      </c>
      <c r="P618" s="510">
        <v>0</v>
      </c>
      <c r="Q618" s="510">
        <v>0</v>
      </c>
      <c r="R618" s="510">
        <v>89</v>
      </c>
      <c r="S618" s="509">
        <v>0</v>
      </c>
      <c r="T618" s="509">
        <v>0</v>
      </c>
      <c r="U618" s="509">
        <v>0</v>
      </c>
      <c r="V618" s="509">
        <v>0</v>
      </c>
      <c r="W618" s="510">
        <v>0</v>
      </c>
      <c r="X618" s="510">
        <f>D618+E618+F618+G618+H618+N618+O618+P618+Q618+R618</f>
        <v>1083</v>
      </c>
      <c r="Y618" s="510">
        <f>I618+J618+K618+L618+M618+S618+T618+U618+V618+W618</f>
        <v>31</v>
      </c>
      <c r="Z618" s="511">
        <f t="shared" si="132"/>
        <v>1114</v>
      </c>
    </row>
    <row r="619" spans="1:26" ht="38.25" hidden="1" outlineLevel="1">
      <c r="A619" s="747"/>
      <c r="B619" s="747"/>
      <c r="C619" s="508" t="s">
        <v>815</v>
      </c>
      <c r="D619" s="510">
        <v>9</v>
      </c>
      <c r="E619" s="510">
        <v>24</v>
      </c>
      <c r="F619" s="510">
        <v>54</v>
      </c>
      <c r="G619" s="510">
        <v>33</v>
      </c>
      <c r="H619" s="510">
        <v>3350</v>
      </c>
      <c r="I619" s="510">
        <v>0</v>
      </c>
      <c r="J619" s="509">
        <v>2</v>
      </c>
      <c r="K619" s="510">
        <v>0</v>
      </c>
      <c r="L619" s="509">
        <v>0</v>
      </c>
      <c r="M619" s="509">
        <v>69</v>
      </c>
      <c r="N619" s="510">
        <v>0</v>
      </c>
      <c r="O619" s="510">
        <v>0</v>
      </c>
      <c r="P619" s="510">
        <v>0</v>
      </c>
      <c r="Q619" s="510">
        <v>3</v>
      </c>
      <c r="R619" s="510">
        <v>72</v>
      </c>
      <c r="S619" s="510">
        <v>0</v>
      </c>
      <c r="T619" s="509">
        <v>0</v>
      </c>
      <c r="U619" s="510">
        <v>0</v>
      </c>
      <c r="V619" s="509">
        <v>0</v>
      </c>
      <c r="W619" s="509">
        <v>0</v>
      </c>
      <c r="X619" s="510">
        <f>D619+E619+F619+G619+H619+N619+O619+P619+Q619+R619</f>
        <v>3545</v>
      </c>
      <c r="Y619" s="510">
        <f>I619+J619+K619+L619+M619+S619+T619+U619+V619+W619</f>
        <v>71</v>
      </c>
      <c r="Z619" s="511">
        <f t="shared" si="132"/>
        <v>3616</v>
      </c>
    </row>
    <row r="620" spans="1:26" ht="51" hidden="1" outlineLevel="1">
      <c r="A620" s="747"/>
      <c r="B620" s="508" t="s">
        <v>816</v>
      </c>
      <c r="C620" s="508" t="s">
        <v>817</v>
      </c>
      <c r="D620" s="510">
        <v>0</v>
      </c>
      <c r="E620" s="510">
        <v>12</v>
      </c>
      <c r="F620" s="510">
        <v>24</v>
      </c>
      <c r="G620" s="510">
        <v>12</v>
      </c>
      <c r="H620" s="510">
        <v>900</v>
      </c>
      <c r="I620" s="509">
        <v>0</v>
      </c>
      <c r="J620" s="510">
        <v>2</v>
      </c>
      <c r="K620" s="510">
        <v>0</v>
      </c>
      <c r="L620" s="509">
        <v>0</v>
      </c>
      <c r="M620" s="510">
        <v>23</v>
      </c>
      <c r="N620" s="510">
        <v>0</v>
      </c>
      <c r="O620" s="510">
        <v>0</v>
      </c>
      <c r="P620" s="510">
        <v>0</v>
      </c>
      <c r="Q620" s="510">
        <v>0</v>
      </c>
      <c r="R620" s="510">
        <v>34</v>
      </c>
      <c r="S620" s="509">
        <v>0</v>
      </c>
      <c r="T620" s="510">
        <v>0</v>
      </c>
      <c r="U620" s="510">
        <v>0</v>
      </c>
      <c r="V620" s="509">
        <v>0</v>
      </c>
      <c r="W620" s="510">
        <v>0</v>
      </c>
      <c r="X620" s="510">
        <f>D620+E620+F620+G620+H620+N620+O620+P620+Q620+R620</f>
        <v>982</v>
      </c>
      <c r="Y620" s="510">
        <f>I620+J620+K620+L620+M620+S620+T620+U620+V620+W620</f>
        <v>25</v>
      </c>
      <c r="Z620" s="511">
        <f t="shared" si="132"/>
        <v>1007</v>
      </c>
    </row>
    <row r="621" spans="1:26" ht="12.95" customHeight="1" collapsed="1">
      <c r="A621" s="743" t="s">
        <v>818</v>
      </c>
      <c r="B621" s="743"/>
      <c r="C621" s="743"/>
      <c r="D621" s="506">
        <f t="shared" ref="D621:Z621" si="137">+D622+D623+D624</f>
        <v>0</v>
      </c>
      <c r="E621" s="506">
        <f t="shared" si="137"/>
        <v>0</v>
      </c>
      <c r="F621" s="506">
        <f t="shared" si="137"/>
        <v>0</v>
      </c>
      <c r="G621" s="506">
        <f t="shared" si="137"/>
        <v>4</v>
      </c>
      <c r="H621" s="506">
        <f t="shared" si="137"/>
        <v>159</v>
      </c>
      <c r="I621" s="506">
        <f t="shared" si="137"/>
        <v>0</v>
      </c>
      <c r="J621" s="506">
        <f t="shared" si="137"/>
        <v>0</v>
      </c>
      <c r="K621" s="506">
        <f t="shared" si="137"/>
        <v>0</v>
      </c>
      <c r="L621" s="506">
        <f t="shared" si="137"/>
        <v>0</v>
      </c>
      <c r="M621" s="506">
        <f t="shared" si="137"/>
        <v>23</v>
      </c>
      <c r="N621" s="506">
        <f t="shared" si="137"/>
        <v>0</v>
      </c>
      <c r="O621" s="506">
        <f t="shared" si="137"/>
        <v>0</v>
      </c>
      <c r="P621" s="506">
        <f t="shared" si="137"/>
        <v>0</v>
      </c>
      <c r="Q621" s="506">
        <f t="shared" si="137"/>
        <v>0</v>
      </c>
      <c r="R621" s="506">
        <f t="shared" si="137"/>
        <v>0</v>
      </c>
      <c r="S621" s="506">
        <f t="shared" si="137"/>
        <v>0</v>
      </c>
      <c r="T621" s="506">
        <f t="shared" si="137"/>
        <v>0</v>
      </c>
      <c r="U621" s="506">
        <f t="shared" si="137"/>
        <v>0</v>
      </c>
      <c r="V621" s="506">
        <f t="shared" si="137"/>
        <v>0</v>
      </c>
      <c r="W621" s="506">
        <f t="shared" si="137"/>
        <v>0</v>
      </c>
      <c r="X621" s="506">
        <f t="shared" si="137"/>
        <v>163</v>
      </c>
      <c r="Y621" s="506">
        <f t="shared" si="137"/>
        <v>23</v>
      </c>
      <c r="Z621" s="507">
        <f t="shared" si="137"/>
        <v>186</v>
      </c>
    </row>
    <row r="622" spans="1:26" ht="51" hidden="1" outlineLevel="1">
      <c r="A622" s="747" t="s">
        <v>818</v>
      </c>
      <c r="B622" s="747" t="s">
        <v>819</v>
      </c>
      <c r="C622" s="508" t="s">
        <v>820</v>
      </c>
      <c r="D622" s="509">
        <v>0</v>
      </c>
      <c r="E622" s="509">
        <v>0</v>
      </c>
      <c r="F622" s="509">
        <v>0</v>
      </c>
      <c r="G622" s="509">
        <v>4</v>
      </c>
      <c r="H622" s="510">
        <v>0</v>
      </c>
      <c r="I622" s="509">
        <v>0</v>
      </c>
      <c r="J622" s="509">
        <v>0</v>
      </c>
      <c r="K622" s="509">
        <v>0</v>
      </c>
      <c r="L622" s="509">
        <v>0</v>
      </c>
      <c r="M622" s="510">
        <v>0</v>
      </c>
      <c r="N622" s="509">
        <v>0</v>
      </c>
      <c r="O622" s="509">
        <v>0</v>
      </c>
      <c r="P622" s="509">
        <v>0</v>
      </c>
      <c r="Q622" s="509">
        <v>0</v>
      </c>
      <c r="R622" s="510">
        <v>0</v>
      </c>
      <c r="S622" s="509">
        <v>0</v>
      </c>
      <c r="T622" s="509">
        <v>0</v>
      </c>
      <c r="U622" s="509">
        <v>0</v>
      </c>
      <c r="V622" s="509">
        <v>0</v>
      </c>
      <c r="W622" s="510">
        <v>0</v>
      </c>
      <c r="X622" s="510">
        <f>D622+E622+F622+G622+H622+N622+O622+P622+Q622+R622</f>
        <v>4</v>
      </c>
      <c r="Y622" s="510">
        <f>I622+J622+K622+L622+M622+S622+T622+U622+V622+W622</f>
        <v>0</v>
      </c>
      <c r="Z622" s="511">
        <f t="shared" si="132"/>
        <v>4</v>
      </c>
    </row>
    <row r="623" spans="1:26" ht="63.75" hidden="1" outlineLevel="1">
      <c r="A623" s="747"/>
      <c r="B623" s="747"/>
      <c r="C623" s="508" t="s">
        <v>821</v>
      </c>
      <c r="D623" s="509">
        <v>0</v>
      </c>
      <c r="E623" s="509">
        <v>0</v>
      </c>
      <c r="F623" s="509">
        <v>0</v>
      </c>
      <c r="G623" s="510">
        <v>0</v>
      </c>
      <c r="H623" s="510">
        <v>159</v>
      </c>
      <c r="I623" s="510">
        <v>0</v>
      </c>
      <c r="J623" s="510">
        <v>0</v>
      </c>
      <c r="K623" s="510">
        <v>0</v>
      </c>
      <c r="L623" s="509">
        <v>0</v>
      </c>
      <c r="M623" s="510">
        <v>23</v>
      </c>
      <c r="N623" s="509">
        <v>0</v>
      </c>
      <c r="O623" s="509">
        <v>0</v>
      </c>
      <c r="P623" s="509">
        <v>0</v>
      </c>
      <c r="Q623" s="510">
        <v>0</v>
      </c>
      <c r="R623" s="510">
        <v>0</v>
      </c>
      <c r="S623" s="510">
        <v>0</v>
      </c>
      <c r="T623" s="510">
        <v>0</v>
      </c>
      <c r="U623" s="510">
        <v>0</v>
      </c>
      <c r="V623" s="509">
        <v>0</v>
      </c>
      <c r="W623" s="510">
        <v>0</v>
      </c>
      <c r="X623" s="510">
        <f>D623+E623+F623+G623+H623+N623+O623+P623+Q623+R623</f>
        <v>159</v>
      </c>
      <c r="Y623" s="510">
        <f>I623+J623+K623+L623+M623+S623+T623+U623+V623+W623</f>
        <v>23</v>
      </c>
      <c r="Z623" s="511">
        <f t="shared" si="132"/>
        <v>182</v>
      </c>
    </row>
    <row r="624" spans="1:26" ht="127.5" hidden="1" outlineLevel="1">
      <c r="A624" s="747"/>
      <c r="B624" s="508" t="s">
        <v>822</v>
      </c>
      <c r="C624" s="508" t="s">
        <v>823</v>
      </c>
      <c r="D624" s="509">
        <v>0</v>
      </c>
      <c r="E624" s="509">
        <v>0</v>
      </c>
      <c r="F624" s="509">
        <v>0</v>
      </c>
      <c r="G624" s="509">
        <v>0</v>
      </c>
      <c r="H624" s="509">
        <v>0</v>
      </c>
      <c r="I624" s="509">
        <v>0</v>
      </c>
      <c r="J624" s="509">
        <v>0</v>
      </c>
      <c r="K624" s="509">
        <v>0</v>
      </c>
      <c r="L624" s="509">
        <v>0</v>
      </c>
      <c r="M624" s="509">
        <v>0</v>
      </c>
      <c r="N624" s="509">
        <v>0</v>
      </c>
      <c r="O624" s="509">
        <v>0</v>
      </c>
      <c r="P624" s="509">
        <v>0</v>
      </c>
      <c r="Q624" s="509">
        <v>0</v>
      </c>
      <c r="R624" s="509">
        <v>0</v>
      </c>
      <c r="S624" s="509">
        <v>0</v>
      </c>
      <c r="T624" s="509">
        <v>0</v>
      </c>
      <c r="U624" s="509">
        <v>0</v>
      </c>
      <c r="V624" s="509">
        <v>0</v>
      </c>
      <c r="W624" s="509">
        <v>0</v>
      </c>
      <c r="X624" s="510">
        <f>D624+E624+F624+G624+H624+N624+O624+P624+Q624+R624</f>
        <v>0</v>
      </c>
      <c r="Y624" s="510">
        <f>I624+J624+K624+L624+M624+S624+T624+U624+V624+W624</f>
        <v>0</v>
      </c>
      <c r="Z624" s="511">
        <f t="shared" si="132"/>
        <v>0</v>
      </c>
    </row>
    <row r="625" spans="1:26" ht="12.95" customHeight="1" collapsed="1">
      <c r="A625" s="743" t="s">
        <v>824</v>
      </c>
      <c r="B625" s="743"/>
      <c r="C625" s="743"/>
      <c r="D625" s="506">
        <f t="shared" ref="D625:Z625" si="138">+D626+D627+D628</f>
        <v>3</v>
      </c>
      <c r="E625" s="506">
        <f t="shared" si="138"/>
        <v>14</v>
      </c>
      <c r="F625" s="506">
        <f t="shared" si="138"/>
        <v>39</v>
      </c>
      <c r="G625" s="506">
        <f t="shared" si="138"/>
        <v>16</v>
      </c>
      <c r="H625" s="506">
        <f t="shared" si="138"/>
        <v>1111</v>
      </c>
      <c r="I625" s="506">
        <f t="shared" si="138"/>
        <v>1</v>
      </c>
      <c r="J625" s="506">
        <f t="shared" si="138"/>
        <v>14</v>
      </c>
      <c r="K625" s="506">
        <f t="shared" si="138"/>
        <v>18</v>
      </c>
      <c r="L625" s="506">
        <f t="shared" si="138"/>
        <v>4</v>
      </c>
      <c r="M625" s="506">
        <f t="shared" si="138"/>
        <v>241</v>
      </c>
      <c r="N625" s="506">
        <f t="shared" si="138"/>
        <v>0</v>
      </c>
      <c r="O625" s="506">
        <f t="shared" si="138"/>
        <v>0</v>
      </c>
      <c r="P625" s="506">
        <f t="shared" si="138"/>
        <v>0</v>
      </c>
      <c r="Q625" s="506">
        <f t="shared" si="138"/>
        <v>0</v>
      </c>
      <c r="R625" s="506">
        <f t="shared" si="138"/>
        <v>29</v>
      </c>
      <c r="S625" s="506">
        <f t="shared" si="138"/>
        <v>0</v>
      </c>
      <c r="T625" s="506">
        <f t="shared" si="138"/>
        <v>0</v>
      </c>
      <c r="U625" s="506">
        <f t="shared" si="138"/>
        <v>0</v>
      </c>
      <c r="V625" s="506">
        <f t="shared" si="138"/>
        <v>0</v>
      </c>
      <c r="W625" s="506">
        <f t="shared" si="138"/>
        <v>0</v>
      </c>
      <c r="X625" s="506">
        <f t="shared" si="138"/>
        <v>1212</v>
      </c>
      <c r="Y625" s="506">
        <f t="shared" si="138"/>
        <v>278</v>
      </c>
      <c r="Z625" s="507">
        <f t="shared" si="138"/>
        <v>1490</v>
      </c>
    </row>
    <row r="626" spans="1:26" ht="25.5" hidden="1" outlineLevel="1">
      <c r="A626" s="747" t="s">
        <v>824</v>
      </c>
      <c r="B626" s="747" t="s">
        <v>825</v>
      </c>
      <c r="C626" s="508" t="s">
        <v>826</v>
      </c>
      <c r="D626" s="510">
        <v>3</v>
      </c>
      <c r="E626" s="510">
        <v>14</v>
      </c>
      <c r="F626" s="510">
        <v>36</v>
      </c>
      <c r="G626" s="510">
        <v>16</v>
      </c>
      <c r="H626" s="510">
        <v>960</v>
      </c>
      <c r="I626" s="510">
        <v>1</v>
      </c>
      <c r="J626" s="510">
        <v>14</v>
      </c>
      <c r="K626" s="510">
        <v>18</v>
      </c>
      <c r="L626" s="510">
        <v>4</v>
      </c>
      <c r="M626" s="510">
        <v>241</v>
      </c>
      <c r="N626" s="510">
        <v>0</v>
      </c>
      <c r="O626" s="510">
        <v>0</v>
      </c>
      <c r="P626" s="510">
        <v>0</v>
      </c>
      <c r="Q626" s="510">
        <v>0</v>
      </c>
      <c r="R626" s="510">
        <v>29</v>
      </c>
      <c r="S626" s="510">
        <v>0</v>
      </c>
      <c r="T626" s="510">
        <v>0</v>
      </c>
      <c r="U626" s="510">
        <v>0</v>
      </c>
      <c r="V626" s="510">
        <v>0</v>
      </c>
      <c r="W626" s="510">
        <v>0</v>
      </c>
      <c r="X626" s="510">
        <f>D626+E626+F626+G626+H626+N626+O626+P626+Q626+R626</f>
        <v>1058</v>
      </c>
      <c r="Y626" s="510">
        <f>I626+J626+K626+L626+M626+S626+T626+U626+V626+W626</f>
        <v>278</v>
      </c>
      <c r="Z626" s="511">
        <f t="shared" si="132"/>
        <v>1336</v>
      </c>
    </row>
    <row r="627" spans="1:26" ht="63.75" hidden="1" outlineLevel="1">
      <c r="A627" s="747"/>
      <c r="B627" s="747"/>
      <c r="C627" s="508" t="s">
        <v>827</v>
      </c>
      <c r="D627" s="509">
        <v>0</v>
      </c>
      <c r="E627" s="509">
        <v>0</v>
      </c>
      <c r="F627" s="509">
        <v>3</v>
      </c>
      <c r="G627" s="509">
        <v>0</v>
      </c>
      <c r="H627" s="510">
        <v>151</v>
      </c>
      <c r="I627" s="509">
        <v>0</v>
      </c>
      <c r="J627" s="509">
        <v>0</v>
      </c>
      <c r="K627" s="509">
        <v>0</v>
      </c>
      <c r="L627" s="509">
        <v>0</v>
      </c>
      <c r="M627" s="510">
        <v>0</v>
      </c>
      <c r="N627" s="509">
        <v>0</v>
      </c>
      <c r="O627" s="509">
        <v>0</v>
      </c>
      <c r="P627" s="509">
        <v>0</v>
      </c>
      <c r="Q627" s="509">
        <v>0</v>
      </c>
      <c r="R627" s="510">
        <v>0</v>
      </c>
      <c r="S627" s="509">
        <v>0</v>
      </c>
      <c r="T627" s="509">
        <v>0</v>
      </c>
      <c r="U627" s="509">
        <v>0</v>
      </c>
      <c r="V627" s="509">
        <v>0</v>
      </c>
      <c r="W627" s="510">
        <v>0</v>
      </c>
      <c r="X627" s="510">
        <f>D627+E627+F627+G627+H627+N627+O627+P627+Q627+R627</f>
        <v>154</v>
      </c>
      <c r="Y627" s="510">
        <f>I627+J627+K627+L627+M627+S627+T627+U627+V627+W627</f>
        <v>0</v>
      </c>
      <c r="Z627" s="511">
        <f t="shared" si="132"/>
        <v>154</v>
      </c>
    </row>
    <row r="628" spans="1:26" ht="63.75" hidden="1" outlineLevel="1">
      <c r="A628" s="747"/>
      <c r="B628" s="508" t="s">
        <v>828</v>
      </c>
      <c r="C628" s="508" t="s">
        <v>829</v>
      </c>
      <c r="D628" s="509">
        <v>0</v>
      </c>
      <c r="E628" s="509">
        <v>0</v>
      </c>
      <c r="F628" s="509">
        <v>0</v>
      </c>
      <c r="G628" s="509">
        <v>0</v>
      </c>
      <c r="H628" s="509">
        <v>0</v>
      </c>
      <c r="I628" s="509">
        <v>0</v>
      </c>
      <c r="J628" s="509">
        <v>0</v>
      </c>
      <c r="K628" s="509">
        <v>0</v>
      </c>
      <c r="L628" s="509">
        <v>0</v>
      </c>
      <c r="M628" s="509">
        <v>0</v>
      </c>
      <c r="N628" s="509">
        <v>0</v>
      </c>
      <c r="O628" s="509">
        <v>0</v>
      </c>
      <c r="P628" s="509">
        <v>0</v>
      </c>
      <c r="Q628" s="509">
        <v>0</v>
      </c>
      <c r="R628" s="509">
        <v>0</v>
      </c>
      <c r="S628" s="509">
        <v>0</v>
      </c>
      <c r="T628" s="509">
        <v>0</v>
      </c>
      <c r="U628" s="509">
        <v>0</v>
      </c>
      <c r="V628" s="509">
        <v>0</v>
      </c>
      <c r="W628" s="509">
        <v>0</v>
      </c>
      <c r="X628" s="510">
        <f>D628+E628+F628+G628+H628+N628+O628+P628+Q628+R628</f>
        <v>0</v>
      </c>
      <c r="Y628" s="510">
        <f>I628+J628+K628+L628+M628+S628+T628+U628+V628+W628</f>
        <v>0</v>
      </c>
      <c r="Z628" s="511">
        <f t="shared" si="132"/>
        <v>0</v>
      </c>
    </row>
    <row r="629" spans="1:26" ht="12.95" customHeight="1" collapsed="1">
      <c r="A629" s="743" t="s">
        <v>830</v>
      </c>
      <c r="B629" s="743"/>
      <c r="C629" s="743"/>
      <c r="D629" s="506">
        <f t="shared" ref="D629:Z629" si="139">SUM(D630:D633)</f>
        <v>0</v>
      </c>
      <c r="E629" s="506">
        <f t="shared" si="139"/>
        <v>0</v>
      </c>
      <c r="F629" s="506">
        <f t="shared" si="139"/>
        <v>6</v>
      </c>
      <c r="G629" s="506">
        <f t="shared" si="139"/>
        <v>0</v>
      </c>
      <c r="H629" s="506">
        <f t="shared" si="139"/>
        <v>300</v>
      </c>
      <c r="I629" s="506">
        <f t="shared" si="139"/>
        <v>0</v>
      </c>
      <c r="J629" s="506">
        <f t="shared" si="139"/>
        <v>0</v>
      </c>
      <c r="K629" s="506">
        <f t="shared" si="139"/>
        <v>0</v>
      </c>
      <c r="L629" s="506">
        <f t="shared" si="139"/>
        <v>0</v>
      </c>
      <c r="M629" s="506">
        <f t="shared" si="139"/>
        <v>122</v>
      </c>
      <c r="N629" s="506">
        <f t="shared" si="139"/>
        <v>0</v>
      </c>
      <c r="O629" s="506">
        <f t="shared" si="139"/>
        <v>0</v>
      </c>
      <c r="P629" s="506">
        <f t="shared" si="139"/>
        <v>0</v>
      </c>
      <c r="Q629" s="506">
        <f t="shared" si="139"/>
        <v>0</v>
      </c>
      <c r="R629" s="506">
        <f t="shared" si="139"/>
        <v>11</v>
      </c>
      <c r="S629" s="506">
        <f t="shared" si="139"/>
        <v>0</v>
      </c>
      <c r="T629" s="506">
        <f t="shared" si="139"/>
        <v>0</v>
      </c>
      <c r="U629" s="506">
        <f t="shared" si="139"/>
        <v>0</v>
      </c>
      <c r="V629" s="506">
        <f t="shared" si="139"/>
        <v>0</v>
      </c>
      <c r="W629" s="506">
        <f t="shared" si="139"/>
        <v>2</v>
      </c>
      <c r="X629" s="506">
        <f t="shared" si="139"/>
        <v>317</v>
      </c>
      <c r="Y629" s="506">
        <f t="shared" si="139"/>
        <v>124</v>
      </c>
      <c r="Z629" s="507">
        <f t="shared" si="139"/>
        <v>441</v>
      </c>
    </row>
    <row r="630" spans="1:26" ht="51" hidden="1" outlineLevel="1">
      <c r="A630" s="747" t="s">
        <v>830</v>
      </c>
      <c r="B630" s="508" t="s">
        <v>831</v>
      </c>
      <c r="C630" s="508" t="s">
        <v>832</v>
      </c>
      <c r="D630" s="509">
        <v>0</v>
      </c>
      <c r="E630" s="509">
        <v>0</v>
      </c>
      <c r="F630" s="509">
        <v>3</v>
      </c>
      <c r="G630" s="510">
        <v>0</v>
      </c>
      <c r="H630" s="510">
        <v>238</v>
      </c>
      <c r="I630" s="509">
        <v>0</v>
      </c>
      <c r="J630" s="509">
        <v>0</v>
      </c>
      <c r="K630" s="509">
        <v>0</v>
      </c>
      <c r="L630" s="509">
        <v>0</v>
      </c>
      <c r="M630" s="509">
        <v>17</v>
      </c>
      <c r="N630" s="509">
        <v>0</v>
      </c>
      <c r="O630" s="509">
        <v>0</v>
      </c>
      <c r="P630" s="509">
        <v>0</v>
      </c>
      <c r="Q630" s="510">
        <v>0</v>
      </c>
      <c r="R630" s="510">
        <v>11</v>
      </c>
      <c r="S630" s="509">
        <v>0</v>
      </c>
      <c r="T630" s="509">
        <v>0</v>
      </c>
      <c r="U630" s="509">
        <v>0</v>
      </c>
      <c r="V630" s="509">
        <v>0</v>
      </c>
      <c r="W630" s="509">
        <v>0</v>
      </c>
      <c r="X630" s="510">
        <f>D630+E630+F630+G630+H630+N630+O630+P630+Q630+R630</f>
        <v>252</v>
      </c>
      <c r="Y630" s="510">
        <f>I630+J630+K630+L630+M630+S630+T630+U630+V630+W630</f>
        <v>17</v>
      </c>
      <c r="Z630" s="511">
        <f t="shared" si="132"/>
        <v>269</v>
      </c>
    </row>
    <row r="631" spans="1:26" ht="51" hidden="1" outlineLevel="1">
      <c r="A631" s="747"/>
      <c r="B631" s="508" t="s">
        <v>833</v>
      </c>
      <c r="C631" s="508" t="s">
        <v>834</v>
      </c>
      <c r="D631" s="509">
        <v>0</v>
      </c>
      <c r="E631" s="509">
        <v>0</v>
      </c>
      <c r="F631" s="509">
        <v>0</v>
      </c>
      <c r="G631" s="509">
        <v>0</v>
      </c>
      <c r="H631" s="510">
        <v>35</v>
      </c>
      <c r="I631" s="509">
        <v>0</v>
      </c>
      <c r="J631" s="509">
        <v>0</v>
      </c>
      <c r="K631" s="510">
        <v>0</v>
      </c>
      <c r="L631" s="509">
        <v>0</v>
      </c>
      <c r="M631" s="510">
        <v>50</v>
      </c>
      <c r="N631" s="509">
        <v>0</v>
      </c>
      <c r="O631" s="509">
        <v>0</v>
      </c>
      <c r="P631" s="509">
        <v>0</v>
      </c>
      <c r="Q631" s="509">
        <v>0</v>
      </c>
      <c r="R631" s="510">
        <v>0</v>
      </c>
      <c r="S631" s="509">
        <v>0</v>
      </c>
      <c r="T631" s="509">
        <v>0</v>
      </c>
      <c r="U631" s="510">
        <v>0</v>
      </c>
      <c r="V631" s="509">
        <v>0</v>
      </c>
      <c r="W631" s="510">
        <v>0</v>
      </c>
      <c r="X631" s="510">
        <f>D631+E631+F631+G631+H631+N631+O631+P631+Q631+R631</f>
        <v>35</v>
      </c>
      <c r="Y631" s="510">
        <f>I631+J631+K631+L631+M631+S631+T631+U631+V631+W631</f>
        <v>50</v>
      </c>
      <c r="Z631" s="511">
        <f t="shared" si="132"/>
        <v>85</v>
      </c>
    </row>
    <row r="632" spans="1:26" ht="51" hidden="1" outlineLevel="1">
      <c r="A632" s="747"/>
      <c r="B632" s="508" t="s">
        <v>835</v>
      </c>
      <c r="C632" s="508" t="s">
        <v>836</v>
      </c>
      <c r="D632" s="509">
        <v>0</v>
      </c>
      <c r="E632" s="509">
        <v>0</v>
      </c>
      <c r="F632" s="509">
        <v>0</v>
      </c>
      <c r="G632" s="509">
        <v>0</v>
      </c>
      <c r="H632" s="509">
        <v>0</v>
      </c>
      <c r="I632" s="509">
        <v>0</v>
      </c>
      <c r="J632" s="509">
        <v>0</v>
      </c>
      <c r="K632" s="509">
        <v>0</v>
      </c>
      <c r="L632" s="509">
        <v>0</v>
      </c>
      <c r="M632" s="509">
        <v>0</v>
      </c>
      <c r="N632" s="509">
        <v>0</v>
      </c>
      <c r="O632" s="509">
        <v>0</v>
      </c>
      <c r="P632" s="509">
        <v>0</v>
      </c>
      <c r="Q632" s="509">
        <v>0</v>
      </c>
      <c r="R632" s="509">
        <v>0</v>
      </c>
      <c r="S632" s="509">
        <v>0</v>
      </c>
      <c r="T632" s="509">
        <v>0</v>
      </c>
      <c r="U632" s="509">
        <v>0</v>
      </c>
      <c r="V632" s="509">
        <v>0</v>
      </c>
      <c r="W632" s="509">
        <v>0</v>
      </c>
      <c r="X632" s="510">
        <f>D632+E632+F632+G632+H632+N632+O632+P632+Q632+R632</f>
        <v>0</v>
      </c>
      <c r="Y632" s="510">
        <f>I632+J632+K632+L632+M632+S632+T632+U632+V632+W632</f>
        <v>0</v>
      </c>
      <c r="Z632" s="511">
        <f t="shared" si="132"/>
        <v>0</v>
      </c>
    </row>
    <row r="633" spans="1:26" ht="114.75" hidden="1" outlineLevel="1">
      <c r="A633" s="747"/>
      <c r="B633" s="508" t="s">
        <v>837</v>
      </c>
      <c r="C633" s="508" t="s">
        <v>838</v>
      </c>
      <c r="D633" s="510">
        <v>0</v>
      </c>
      <c r="E633" s="509">
        <v>0</v>
      </c>
      <c r="F633" s="509">
        <v>3</v>
      </c>
      <c r="G633" s="509">
        <v>0</v>
      </c>
      <c r="H633" s="510">
        <v>27</v>
      </c>
      <c r="I633" s="509">
        <v>0</v>
      </c>
      <c r="J633" s="509">
        <v>0</v>
      </c>
      <c r="K633" s="509">
        <v>0</v>
      </c>
      <c r="L633" s="509">
        <v>0</v>
      </c>
      <c r="M633" s="510">
        <v>55</v>
      </c>
      <c r="N633" s="510">
        <v>0</v>
      </c>
      <c r="O633" s="509">
        <v>0</v>
      </c>
      <c r="P633" s="509">
        <v>0</v>
      </c>
      <c r="Q633" s="509">
        <v>0</v>
      </c>
      <c r="R633" s="510">
        <v>0</v>
      </c>
      <c r="S633" s="509">
        <v>0</v>
      </c>
      <c r="T633" s="509">
        <v>0</v>
      </c>
      <c r="U633" s="509">
        <v>0</v>
      </c>
      <c r="V633" s="509">
        <v>0</v>
      </c>
      <c r="W633" s="510">
        <v>2</v>
      </c>
      <c r="X633" s="510">
        <f>D633+E633+F633+G633+H633+N633+O633+P633+Q633+R633</f>
        <v>30</v>
      </c>
      <c r="Y633" s="510">
        <f>I633+J633+K633+L633+M633+S633+T633+U633+V633+W633</f>
        <v>57</v>
      </c>
      <c r="Z633" s="511">
        <f t="shared" si="132"/>
        <v>87</v>
      </c>
    </row>
    <row r="634" spans="1:26" ht="12.95" customHeight="1" collapsed="1">
      <c r="A634" s="743" t="s">
        <v>839</v>
      </c>
      <c r="B634" s="743"/>
      <c r="C634" s="743"/>
      <c r="D634" s="506">
        <v>0</v>
      </c>
      <c r="E634" s="506">
        <v>0</v>
      </c>
      <c r="F634" s="506">
        <v>0</v>
      </c>
      <c r="G634" s="506">
        <v>0</v>
      </c>
      <c r="H634" s="506">
        <v>74</v>
      </c>
      <c r="I634" s="506">
        <v>0</v>
      </c>
      <c r="J634" s="506">
        <v>0</v>
      </c>
      <c r="K634" s="506">
        <v>0</v>
      </c>
      <c r="L634" s="506">
        <v>0</v>
      </c>
      <c r="M634" s="506">
        <v>70</v>
      </c>
      <c r="N634" s="506">
        <v>0</v>
      </c>
      <c r="O634" s="506">
        <v>0</v>
      </c>
      <c r="P634" s="506">
        <v>0</v>
      </c>
      <c r="Q634" s="506">
        <v>0</v>
      </c>
      <c r="R634" s="506">
        <v>0</v>
      </c>
      <c r="S634" s="506">
        <v>0</v>
      </c>
      <c r="T634" s="506">
        <v>0</v>
      </c>
      <c r="U634" s="506">
        <v>0</v>
      </c>
      <c r="V634" s="506">
        <v>0</v>
      </c>
      <c r="W634" s="506">
        <v>4</v>
      </c>
      <c r="X634" s="506">
        <f>D634+E634+F634+G634+H634+N634+O634+P634+Q634+R634</f>
        <v>74</v>
      </c>
      <c r="Y634" s="506">
        <f>I634+J634+K634+L634+M634+S634+T634+U634+V634+W634</f>
        <v>74</v>
      </c>
      <c r="Z634" s="507">
        <f t="shared" si="132"/>
        <v>148</v>
      </c>
    </row>
    <row r="635" spans="1:26" ht="12.95" customHeight="1">
      <c r="A635" s="743" t="s">
        <v>840</v>
      </c>
      <c r="B635" s="743"/>
      <c r="C635" s="743"/>
      <c r="D635" s="506">
        <f t="shared" ref="D635:Z635" si="140">SUM(D636:D647)</f>
        <v>3</v>
      </c>
      <c r="E635" s="506">
        <f t="shared" si="140"/>
        <v>4</v>
      </c>
      <c r="F635" s="506">
        <f t="shared" si="140"/>
        <v>12</v>
      </c>
      <c r="G635" s="506">
        <f t="shared" si="140"/>
        <v>8</v>
      </c>
      <c r="H635" s="506">
        <f t="shared" si="140"/>
        <v>1476</v>
      </c>
      <c r="I635" s="506">
        <f t="shared" si="140"/>
        <v>2</v>
      </c>
      <c r="J635" s="506">
        <f t="shared" si="140"/>
        <v>0</v>
      </c>
      <c r="K635" s="506">
        <f t="shared" si="140"/>
        <v>0</v>
      </c>
      <c r="L635" s="506">
        <f t="shared" si="140"/>
        <v>0</v>
      </c>
      <c r="M635" s="506">
        <f t="shared" si="140"/>
        <v>46</v>
      </c>
      <c r="N635" s="506">
        <f t="shared" si="140"/>
        <v>0</v>
      </c>
      <c r="O635" s="506">
        <f t="shared" si="140"/>
        <v>0</v>
      </c>
      <c r="P635" s="506">
        <f t="shared" si="140"/>
        <v>0</v>
      </c>
      <c r="Q635" s="506">
        <f t="shared" si="140"/>
        <v>0</v>
      </c>
      <c r="R635" s="506">
        <f t="shared" si="140"/>
        <v>90</v>
      </c>
      <c r="S635" s="506">
        <f t="shared" si="140"/>
        <v>0</v>
      </c>
      <c r="T635" s="506">
        <f t="shared" si="140"/>
        <v>0</v>
      </c>
      <c r="U635" s="506">
        <f t="shared" si="140"/>
        <v>0</v>
      </c>
      <c r="V635" s="506">
        <f t="shared" si="140"/>
        <v>0</v>
      </c>
      <c r="W635" s="506">
        <f t="shared" si="140"/>
        <v>0</v>
      </c>
      <c r="X635" s="506">
        <f t="shared" si="140"/>
        <v>1593</v>
      </c>
      <c r="Y635" s="506">
        <f t="shared" si="140"/>
        <v>48</v>
      </c>
      <c r="Z635" s="507">
        <f t="shared" si="140"/>
        <v>1641</v>
      </c>
    </row>
    <row r="636" spans="1:26" ht="63.75" hidden="1" outlineLevel="1">
      <c r="A636" s="747" t="s">
        <v>840</v>
      </c>
      <c r="B636" s="747" t="s">
        <v>841</v>
      </c>
      <c r="C636" s="508" t="s">
        <v>842</v>
      </c>
      <c r="D636" s="510">
        <v>0</v>
      </c>
      <c r="E636" s="510">
        <v>2</v>
      </c>
      <c r="F636" s="510">
        <v>0</v>
      </c>
      <c r="G636" s="509">
        <v>0</v>
      </c>
      <c r="H636" s="510">
        <v>530</v>
      </c>
      <c r="I636" s="509">
        <v>1</v>
      </c>
      <c r="J636" s="510">
        <v>0</v>
      </c>
      <c r="K636" s="510">
        <v>0</v>
      </c>
      <c r="L636" s="509">
        <v>0</v>
      </c>
      <c r="M636" s="510">
        <v>38</v>
      </c>
      <c r="N636" s="510">
        <v>0</v>
      </c>
      <c r="O636" s="510">
        <v>0</v>
      </c>
      <c r="P636" s="510">
        <v>0</v>
      </c>
      <c r="Q636" s="509">
        <v>0</v>
      </c>
      <c r="R636" s="510">
        <v>63</v>
      </c>
      <c r="S636" s="509">
        <v>0</v>
      </c>
      <c r="T636" s="510">
        <v>0</v>
      </c>
      <c r="U636" s="510">
        <v>0</v>
      </c>
      <c r="V636" s="509">
        <v>0</v>
      </c>
      <c r="W636" s="510">
        <v>0</v>
      </c>
      <c r="X636" s="510">
        <f t="shared" ref="X636:X647" si="141">D636+E636+F636+G636+H636+N636+O636+P636+Q636+R636</f>
        <v>595</v>
      </c>
      <c r="Y636" s="510">
        <f t="shared" ref="Y636:Y647" si="142">I636+J636+K636+L636+M636+S636+T636+U636+V636+W636</f>
        <v>39</v>
      </c>
      <c r="Z636" s="511">
        <f t="shared" si="132"/>
        <v>634</v>
      </c>
    </row>
    <row r="637" spans="1:26" ht="38.25" hidden="1" outlineLevel="1">
      <c r="A637" s="747"/>
      <c r="B637" s="747"/>
      <c r="C637" s="508" t="s">
        <v>843</v>
      </c>
      <c r="D637" s="510">
        <v>2</v>
      </c>
      <c r="E637" s="510">
        <v>2</v>
      </c>
      <c r="F637" s="510">
        <v>9</v>
      </c>
      <c r="G637" s="509">
        <v>4</v>
      </c>
      <c r="H637" s="510">
        <v>498</v>
      </c>
      <c r="I637" s="509">
        <v>0</v>
      </c>
      <c r="J637" s="509">
        <v>0</v>
      </c>
      <c r="K637" s="510">
        <v>0</v>
      </c>
      <c r="L637" s="509">
        <v>0</v>
      </c>
      <c r="M637" s="509">
        <v>0</v>
      </c>
      <c r="N637" s="510">
        <v>0</v>
      </c>
      <c r="O637" s="510">
        <v>0</v>
      </c>
      <c r="P637" s="510">
        <v>0</v>
      </c>
      <c r="Q637" s="509">
        <v>0</v>
      </c>
      <c r="R637" s="510">
        <v>4</v>
      </c>
      <c r="S637" s="509">
        <v>0</v>
      </c>
      <c r="T637" s="509">
        <v>0</v>
      </c>
      <c r="U637" s="510">
        <v>0</v>
      </c>
      <c r="V637" s="509">
        <v>0</v>
      </c>
      <c r="W637" s="509">
        <v>0</v>
      </c>
      <c r="X637" s="510">
        <f t="shared" si="141"/>
        <v>519</v>
      </c>
      <c r="Y637" s="510">
        <f t="shared" si="142"/>
        <v>0</v>
      </c>
      <c r="Z637" s="511">
        <f t="shared" si="132"/>
        <v>519</v>
      </c>
    </row>
    <row r="638" spans="1:26" ht="51" hidden="1" outlineLevel="1">
      <c r="A638" s="747"/>
      <c r="B638" s="747" t="s">
        <v>844</v>
      </c>
      <c r="C638" s="508" t="s">
        <v>845</v>
      </c>
      <c r="D638" s="509">
        <v>0</v>
      </c>
      <c r="E638" s="509">
        <v>0</v>
      </c>
      <c r="F638" s="509">
        <v>0</v>
      </c>
      <c r="G638" s="509">
        <v>0</v>
      </c>
      <c r="H638" s="509">
        <v>0</v>
      </c>
      <c r="I638" s="509">
        <v>0</v>
      </c>
      <c r="J638" s="509">
        <v>0</v>
      </c>
      <c r="K638" s="509">
        <v>0</v>
      </c>
      <c r="L638" s="509">
        <v>0</v>
      </c>
      <c r="M638" s="509">
        <v>0</v>
      </c>
      <c r="N638" s="509">
        <v>0</v>
      </c>
      <c r="O638" s="509">
        <v>0</v>
      </c>
      <c r="P638" s="509">
        <v>0</v>
      </c>
      <c r="Q638" s="509">
        <v>0</v>
      </c>
      <c r="R638" s="509">
        <v>0</v>
      </c>
      <c r="S638" s="509">
        <v>0</v>
      </c>
      <c r="T638" s="509">
        <v>0</v>
      </c>
      <c r="U638" s="509">
        <v>0</v>
      </c>
      <c r="V638" s="509">
        <v>0</v>
      </c>
      <c r="W638" s="509">
        <v>0</v>
      </c>
      <c r="X638" s="510">
        <f t="shared" si="141"/>
        <v>0</v>
      </c>
      <c r="Y638" s="510">
        <f t="shared" si="142"/>
        <v>0</v>
      </c>
      <c r="Z638" s="511">
        <f t="shared" si="132"/>
        <v>0</v>
      </c>
    </row>
    <row r="639" spans="1:26" ht="25.5" hidden="1" outlineLevel="1">
      <c r="A639" s="747"/>
      <c r="B639" s="747"/>
      <c r="C639" s="508" t="s">
        <v>846</v>
      </c>
      <c r="D639" s="509">
        <v>0</v>
      </c>
      <c r="E639" s="509">
        <v>0</v>
      </c>
      <c r="F639" s="509">
        <v>0</v>
      </c>
      <c r="G639" s="509">
        <v>0</v>
      </c>
      <c r="H639" s="509">
        <v>0</v>
      </c>
      <c r="I639" s="509">
        <v>0</v>
      </c>
      <c r="J639" s="509">
        <v>0</v>
      </c>
      <c r="K639" s="509">
        <v>0</v>
      </c>
      <c r="L639" s="509">
        <v>0</v>
      </c>
      <c r="M639" s="509">
        <v>0</v>
      </c>
      <c r="N639" s="509">
        <v>0</v>
      </c>
      <c r="O639" s="509">
        <v>0</v>
      </c>
      <c r="P639" s="509">
        <v>0</v>
      </c>
      <c r="Q639" s="509">
        <v>0</v>
      </c>
      <c r="R639" s="509">
        <v>0</v>
      </c>
      <c r="S639" s="509">
        <v>0</v>
      </c>
      <c r="T639" s="509">
        <v>0</v>
      </c>
      <c r="U639" s="509">
        <v>0</v>
      </c>
      <c r="V639" s="509">
        <v>0</v>
      </c>
      <c r="W639" s="509">
        <v>0</v>
      </c>
      <c r="X639" s="510">
        <f t="shared" si="141"/>
        <v>0</v>
      </c>
      <c r="Y639" s="510">
        <f t="shared" si="142"/>
        <v>0</v>
      </c>
      <c r="Z639" s="511">
        <f t="shared" si="132"/>
        <v>0</v>
      </c>
    </row>
    <row r="640" spans="1:26" ht="76.5" hidden="1" outlineLevel="1">
      <c r="A640" s="747"/>
      <c r="B640" s="747"/>
      <c r="C640" s="508" t="s">
        <v>847</v>
      </c>
      <c r="D640" s="509">
        <v>0</v>
      </c>
      <c r="E640" s="509">
        <v>0</v>
      </c>
      <c r="F640" s="509">
        <v>0</v>
      </c>
      <c r="G640" s="509">
        <v>0</v>
      </c>
      <c r="H640" s="509">
        <v>0</v>
      </c>
      <c r="I640" s="509">
        <v>0</v>
      </c>
      <c r="J640" s="509">
        <v>0</v>
      </c>
      <c r="K640" s="509">
        <v>0</v>
      </c>
      <c r="L640" s="509">
        <v>0</v>
      </c>
      <c r="M640" s="509">
        <v>0</v>
      </c>
      <c r="N640" s="509">
        <v>0</v>
      </c>
      <c r="O640" s="509">
        <v>0</v>
      </c>
      <c r="P640" s="509">
        <v>0</v>
      </c>
      <c r="Q640" s="509">
        <v>0</v>
      </c>
      <c r="R640" s="509">
        <v>0</v>
      </c>
      <c r="S640" s="509">
        <v>0</v>
      </c>
      <c r="T640" s="509">
        <v>0</v>
      </c>
      <c r="U640" s="509">
        <v>0</v>
      </c>
      <c r="V640" s="509">
        <v>0</v>
      </c>
      <c r="W640" s="509">
        <v>0</v>
      </c>
      <c r="X640" s="510">
        <f t="shared" si="141"/>
        <v>0</v>
      </c>
      <c r="Y640" s="510">
        <f t="shared" si="142"/>
        <v>0</v>
      </c>
      <c r="Z640" s="511">
        <f t="shared" si="132"/>
        <v>0</v>
      </c>
    </row>
    <row r="641" spans="1:26" ht="51" hidden="1" outlineLevel="1">
      <c r="A641" s="747"/>
      <c r="B641" s="747" t="s">
        <v>848</v>
      </c>
      <c r="C641" s="508" t="s">
        <v>849</v>
      </c>
      <c r="D641" s="509">
        <v>0</v>
      </c>
      <c r="E641" s="509">
        <v>0</v>
      </c>
      <c r="F641" s="509">
        <v>0</v>
      </c>
      <c r="G641" s="510">
        <v>0</v>
      </c>
      <c r="H641" s="510">
        <v>190</v>
      </c>
      <c r="I641" s="509">
        <v>0</v>
      </c>
      <c r="J641" s="509">
        <v>0</v>
      </c>
      <c r="K641" s="509">
        <v>0</v>
      </c>
      <c r="L641" s="509">
        <v>0</v>
      </c>
      <c r="M641" s="509">
        <v>0</v>
      </c>
      <c r="N641" s="509">
        <v>0</v>
      </c>
      <c r="O641" s="509">
        <v>0</v>
      </c>
      <c r="P641" s="509">
        <v>0</v>
      </c>
      <c r="Q641" s="510">
        <v>0</v>
      </c>
      <c r="R641" s="510">
        <v>14</v>
      </c>
      <c r="S641" s="509">
        <v>0</v>
      </c>
      <c r="T641" s="509">
        <v>0</v>
      </c>
      <c r="U641" s="509">
        <v>0</v>
      </c>
      <c r="V641" s="509">
        <v>0</v>
      </c>
      <c r="W641" s="509">
        <v>0</v>
      </c>
      <c r="X641" s="510">
        <f t="shared" si="141"/>
        <v>204</v>
      </c>
      <c r="Y641" s="510">
        <f t="shared" si="142"/>
        <v>0</v>
      </c>
      <c r="Z641" s="511">
        <f t="shared" si="132"/>
        <v>204</v>
      </c>
    </row>
    <row r="642" spans="1:26" ht="63.75" hidden="1" outlineLevel="1">
      <c r="A642" s="747"/>
      <c r="B642" s="747"/>
      <c r="C642" s="508" t="s">
        <v>850</v>
      </c>
      <c r="D642" s="509">
        <v>0</v>
      </c>
      <c r="E642" s="509">
        <v>0</v>
      </c>
      <c r="F642" s="509">
        <v>0</v>
      </c>
      <c r="G642" s="509">
        <v>4</v>
      </c>
      <c r="H642" s="510">
        <v>121</v>
      </c>
      <c r="I642" s="509">
        <v>1</v>
      </c>
      <c r="J642" s="509">
        <v>0</v>
      </c>
      <c r="K642" s="509">
        <v>0</v>
      </c>
      <c r="L642" s="509">
        <v>0</v>
      </c>
      <c r="M642" s="509">
        <v>0</v>
      </c>
      <c r="N642" s="509">
        <v>0</v>
      </c>
      <c r="O642" s="509">
        <v>0</v>
      </c>
      <c r="P642" s="509">
        <v>0</v>
      </c>
      <c r="Q642" s="509">
        <v>0</v>
      </c>
      <c r="R642" s="510">
        <v>0</v>
      </c>
      <c r="S642" s="509">
        <v>0</v>
      </c>
      <c r="T642" s="509">
        <v>0</v>
      </c>
      <c r="U642" s="509">
        <v>0</v>
      </c>
      <c r="V642" s="509">
        <v>0</v>
      </c>
      <c r="W642" s="509">
        <v>0</v>
      </c>
      <c r="X642" s="510">
        <f t="shared" si="141"/>
        <v>125</v>
      </c>
      <c r="Y642" s="510">
        <f t="shared" si="142"/>
        <v>1</v>
      </c>
      <c r="Z642" s="511">
        <f t="shared" si="132"/>
        <v>126</v>
      </c>
    </row>
    <row r="643" spans="1:26" ht="63.75" hidden="1" outlineLevel="1">
      <c r="A643" s="747"/>
      <c r="B643" s="747"/>
      <c r="C643" s="508" t="s">
        <v>851</v>
      </c>
      <c r="D643" s="509">
        <v>0</v>
      </c>
      <c r="E643" s="509">
        <v>0</v>
      </c>
      <c r="F643" s="509">
        <v>0</v>
      </c>
      <c r="G643" s="509">
        <v>0</v>
      </c>
      <c r="H643" s="509">
        <v>0</v>
      </c>
      <c r="I643" s="509">
        <v>0</v>
      </c>
      <c r="J643" s="509">
        <v>0</v>
      </c>
      <c r="K643" s="509">
        <v>0</v>
      </c>
      <c r="L643" s="509">
        <v>0</v>
      </c>
      <c r="M643" s="509">
        <v>0</v>
      </c>
      <c r="N643" s="509">
        <v>0</v>
      </c>
      <c r="O643" s="509">
        <v>0</v>
      </c>
      <c r="P643" s="509">
        <v>0</v>
      </c>
      <c r="Q643" s="509">
        <v>0</v>
      </c>
      <c r="R643" s="509">
        <v>0</v>
      </c>
      <c r="S643" s="509">
        <v>0</v>
      </c>
      <c r="T643" s="509">
        <v>0</v>
      </c>
      <c r="U643" s="509">
        <v>0</v>
      </c>
      <c r="V643" s="509">
        <v>0</v>
      </c>
      <c r="W643" s="509">
        <v>0</v>
      </c>
      <c r="X643" s="510">
        <f t="shared" si="141"/>
        <v>0</v>
      </c>
      <c r="Y643" s="510">
        <f t="shared" si="142"/>
        <v>0</v>
      </c>
      <c r="Z643" s="511">
        <f t="shared" si="132"/>
        <v>0</v>
      </c>
    </row>
    <row r="644" spans="1:26" ht="51" hidden="1" outlineLevel="1">
      <c r="A644" s="747"/>
      <c r="B644" s="747"/>
      <c r="C644" s="508" t="s">
        <v>852</v>
      </c>
      <c r="D644" s="509">
        <v>1</v>
      </c>
      <c r="E644" s="509">
        <v>0</v>
      </c>
      <c r="F644" s="509">
        <v>3</v>
      </c>
      <c r="G644" s="509">
        <v>0</v>
      </c>
      <c r="H644" s="510">
        <v>0</v>
      </c>
      <c r="I644" s="509">
        <v>0</v>
      </c>
      <c r="J644" s="509">
        <v>0</v>
      </c>
      <c r="K644" s="509">
        <v>0</v>
      </c>
      <c r="L644" s="509">
        <v>0</v>
      </c>
      <c r="M644" s="509">
        <v>8</v>
      </c>
      <c r="N644" s="509">
        <v>0</v>
      </c>
      <c r="O644" s="509">
        <v>0</v>
      </c>
      <c r="P644" s="509">
        <v>0</v>
      </c>
      <c r="Q644" s="509">
        <v>0</v>
      </c>
      <c r="R644" s="510">
        <v>0</v>
      </c>
      <c r="S644" s="509">
        <v>0</v>
      </c>
      <c r="T644" s="509">
        <v>0</v>
      </c>
      <c r="U644" s="509">
        <v>0</v>
      </c>
      <c r="V644" s="509">
        <v>0</v>
      </c>
      <c r="W644" s="509">
        <v>0</v>
      </c>
      <c r="X644" s="510">
        <f t="shared" si="141"/>
        <v>4</v>
      </c>
      <c r="Y644" s="510">
        <f t="shared" si="142"/>
        <v>8</v>
      </c>
      <c r="Z644" s="511">
        <f t="shared" si="132"/>
        <v>12</v>
      </c>
    </row>
    <row r="645" spans="1:26" ht="51" hidden="1" outlineLevel="1">
      <c r="A645" s="747"/>
      <c r="B645" s="747"/>
      <c r="C645" s="508" t="s">
        <v>853</v>
      </c>
      <c r="D645" s="509">
        <v>0</v>
      </c>
      <c r="E645" s="509">
        <v>0</v>
      </c>
      <c r="F645" s="509">
        <v>0</v>
      </c>
      <c r="G645" s="509">
        <v>0</v>
      </c>
      <c r="H645" s="509">
        <v>0</v>
      </c>
      <c r="I645" s="509">
        <v>0</v>
      </c>
      <c r="J645" s="509">
        <v>0</v>
      </c>
      <c r="K645" s="509">
        <v>0</v>
      </c>
      <c r="L645" s="509">
        <v>0</v>
      </c>
      <c r="M645" s="509">
        <v>0</v>
      </c>
      <c r="N645" s="509">
        <v>0</v>
      </c>
      <c r="O645" s="509">
        <v>0</v>
      </c>
      <c r="P645" s="509">
        <v>0</v>
      </c>
      <c r="Q645" s="509">
        <v>0</v>
      </c>
      <c r="R645" s="509">
        <v>0</v>
      </c>
      <c r="S645" s="509">
        <v>0</v>
      </c>
      <c r="T645" s="509">
        <v>0</v>
      </c>
      <c r="U645" s="509">
        <v>0</v>
      </c>
      <c r="V645" s="509">
        <v>0</v>
      </c>
      <c r="W645" s="509">
        <v>0</v>
      </c>
      <c r="X645" s="510">
        <f t="shared" si="141"/>
        <v>0</v>
      </c>
      <c r="Y645" s="510">
        <f t="shared" si="142"/>
        <v>0</v>
      </c>
      <c r="Z645" s="511">
        <f t="shared" si="132"/>
        <v>0</v>
      </c>
    </row>
    <row r="646" spans="1:26" ht="76.5" hidden="1" outlineLevel="1">
      <c r="A646" s="747"/>
      <c r="B646" s="747"/>
      <c r="C646" s="508" t="s">
        <v>854</v>
      </c>
      <c r="D646" s="509">
        <v>0</v>
      </c>
      <c r="E646" s="509">
        <v>0</v>
      </c>
      <c r="F646" s="509">
        <v>0</v>
      </c>
      <c r="G646" s="509">
        <v>0</v>
      </c>
      <c r="H646" s="510">
        <v>137</v>
      </c>
      <c r="I646" s="509">
        <v>0</v>
      </c>
      <c r="J646" s="509">
        <v>0</v>
      </c>
      <c r="K646" s="509">
        <v>0</v>
      </c>
      <c r="L646" s="509">
        <v>0</v>
      </c>
      <c r="M646" s="509">
        <v>0</v>
      </c>
      <c r="N646" s="509">
        <v>0</v>
      </c>
      <c r="O646" s="509">
        <v>0</v>
      </c>
      <c r="P646" s="509">
        <v>0</v>
      </c>
      <c r="Q646" s="509">
        <v>0</v>
      </c>
      <c r="R646" s="510">
        <v>9</v>
      </c>
      <c r="S646" s="509">
        <v>0</v>
      </c>
      <c r="T646" s="509">
        <v>0</v>
      </c>
      <c r="U646" s="509">
        <v>0</v>
      </c>
      <c r="V646" s="509">
        <v>0</v>
      </c>
      <c r="W646" s="509">
        <v>0</v>
      </c>
      <c r="X646" s="510">
        <f t="shared" si="141"/>
        <v>146</v>
      </c>
      <c r="Y646" s="510">
        <f t="shared" si="142"/>
        <v>0</v>
      </c>
      <c r="Z646" s="511">
        <f t="shared" si="132"/>
        <v>146</v>
      </c>
    </row>
    <row r="647" spans="1:26" ht="153" hidden="1" outlineLevel="1">
      <c r="A647" s="747"/>
      <c r="B647" s="508" t="s">
        <v>855</v>
      </c>
      <c r="C647" s="508" t="s">
        <v>856</v>
      </c>
      <c r="D647" s="509">
        <v>0</v>
      </c>
      <c r="E647" s="509">
        <v>0</v>
      </c>
      <c r="F647" s="509">
        <v>0</v>
      </c>
      <c r="G647" s="509">
        <v>0</v>
      </c>
      <c r="H647" s="509">
        <v>0</v>
      </c>
      <c r="I647" s="509">
        <v>0</v>
      </c>
      <c r="J647" s="509">
        <v>0</v>
      </c>
      <c r="K647" s="509">
        <v>0</v>
      </c>
      <c r="L647" s="509">
        <v>0</v>
      </c>
      <c r="M647" s="509">
        <v>0</v>
      </c>
      <c r="N647" s="509">
        <v>0</v>
      </c>
      <c r="O647" s="509">
        <v>0</v>
      </c>
      <c r="P647" s="509">
        <v>0</v>
      </c>
      <c r="Q647" s="509">
        <v>0</v>
      </c>
      <c r="R647" s="509">
        <v>0</v>
      </c>
      <c r="S647" s="509">
        <v>0</v>
      </c>
      <c r="T647" s="509">
        <v>0</v>
      </c>
      <c r="U647" s="509">
        <v>0</v>
      </c>
      <c r="V647" s="509">
        <v>0</v>
      </c>
      <c r="W647" s="509">
        <v>0</v>
      </c>
      <c r="X647" s="510">
        <f t="shared" si="141"/>
        <v>0</v>
      </c>
      <c r="Y647" s="510">
        <f t="shared" si="142"/>
        <v>0</v>
      </c>
      <c r="Z647" s="511">
        <f t="shared" si="132"/>
        <v>0</v>
      </c>
    </row>
    <row r="648" spans="1:26" ht="12.95" customHeight="1" collapsed="1">
      <c r="A648" s="743" t="s">
        <v>857</v>
      </c>
      <c r="B648" s="743"/>
      <c r="C648" s="743"/>
      <c r="D648" s="506">
        <f t="shared" ref="D648:Z648" si="143">+D649+D650+D651</f>
        <v>6</v>
      </c>
      <c r="E648" s="506">
        <f t="shared" si="143"/>
        <v>24</v>
      </c>
      <c r="F648" s="506">
        <f t="shared" si="143"/>
        <v>39</v>
      </c>
      <c r="G648" s="506">
        <f t="shared" si="143"/>
        <v>24</v>
      </c>
      <c r="H648" s="506">
        <f t="shared" si="143"/>
        <v>2207</v>
      </c>
      <c r="I648" s="506">
        <f t="shared" si="143"/>
        <v>1</v>
      </c>
      <c r="J648" s="506">
        <f t="shared" si="143"/>
        <v>8</v>
      </c>
      <c r="K648" s="506">
        <f t="shared" si="143"/>
        <v>3</v>
      </c>
      <c r="L648" s="506">
        <f t="shared" si="143"/>
        <v>4</v>
      </c>
      <c r="M648" s="506">
        <f t="shared" si="143"/>
        <v>598</v>
      </c>
      <c r="N648" s="506">
        <f t="shared" si="143"/>
        <v>0</v>
      </c>
      <c r="O648" s="506">
        <f t="shared" si="143"/>
        <v>0</v>
      </c>
      <c r="P648" s="506">
        <f t="shared" si="143"/>
        <v>0</v>
      </c>
      <c r="Q648" s="506">
        <f t="shared" si="143"/>
        <v>0</v>
      </c>
      <c r="R648" s="506">
        <f t="shared" si="143"/>
        <v>22</v>
      </c>
      <c r="S648" s="506">
        <f t="shared" si="143"/>
        <v>0</v>
      </c>
      <c r="T648" s="506">
        <f t="shared" si="143"/>
        <v>0</v>
      </c>
      <c r="U648" s="506">
        <f t="shared" si="143"/>
        <v>0</v>
      </c>
      <c r="V648" s="506">
        <f t="shared" si="143"/>
        <v>0</v>
      </c>
      <c r="W648" s="506">
        <f t="shared" si="143"/>
        <v>9</v>
      </c>
      <c r="X648" s="506">
        <f t="shared" si="143"/>
        <v>2322</v>
      </c>
      <c r="Y648" s="506">
        <f t="shared" si="143"/>
        <v>623</v>
      </c>
      <c r="Z648" s="507">
        <f t="shared" si="143"/>
        <v>2945</v>
      </c>
    </row>
    <row r="649" spans="1:26" ht="51" hidden="1" outlineLevel="1">
      <c r="A649" s="747" t="s">
        <v>857</v>
      </c>
      <c r="B649" s="508" t="s">
        <v>858</v>
      </c>
      <c r="C649" s="508" t="s">
        <v>859</v>
      </c>
      <c r="D649" s="509">
        <v>0</v>
      </c>
      <c r="E649" s="509">
        <v>2</v>
      </c>
      <c r="F649" s="510">
        <v>12</v>
      </c>
      <c r="G649" s="509">
        <v>4</v>
      </c>
      <c r="H649" s="510">
        <v>373</v>
      </c>
      <c r="I649" s="509">
        <v>0</v>
      </c>
      <c r="J649" s="509">
        <v>0</v>
      </c>
      <c r="K649" s="509">
        <v>0</v>
      </c>
      <c r="L649" s="509">
        <v>0</v>
      </c>
      <c r="M649" s="510">
        <v>58</v>
      </c>
      <c r="N649" s="509">
        <v>0</v>
      </c>
      <c r="O649" s="509">
        <v>0</v>
      </c>
      <c r="P649" s="510">
        <v>0</v>
      </c>
      <c r="Q649" s="509">
        <v>0</v>
      </c>
      <c r="R649" s="510">
        <v>0</v>
      </c>
      <c r="S649" s="509">
        <v>0</v>
      </c>
      <c r="T649" s="509">
        <v>0</v>
      </c>
      <c r="U649" s="509">
        <v>0</v>
      </c>
      <c r="V649" s="509">
        <v>0</v>
      </c>
      <c r="W649" s="510">
        <v>2</v>
      </c>
      <c r="X649" s="510">
        <f>D649+E649+F649+G649+H649+N649+O649+P649+Q649+R649</f>
        <v>391</v>
      </c>
      <c r="Y649" s="510">
        <f>I649+J649+K649+L649+M649+S649+T649+U649+V649+W649</f>
        <v>60</v>
      </c>
      <c r="Z649" s="511">
        <f t="shared" si="132"/>
        <v>451</v>
      </c>
    </row>
    <row r="650" spans="1:26" ht="63.75" hidden="1" outlineLevel="1">
      <c r="A650" s="747"/>
      <c r="B650" s="508" t="s">
        <v>860</v>
      </c>
      <c r="C650" s="508" t="s">
        <v>861</v>
      </c>
      <c r="D650" s="509">
        <v>0</v>
      </c>
      <c r="E650" s="509">
        <v>0</v>
      </c>
      <c r="F650" s="510">
        <v>0</v>
      </c>
      <c r="G650" s="509">
        <v>0</v>
      </c>
      <c r="H650" s="510">
        <v>10</v>
      </c>
      <c r="I650" s="509">
        <v>0</v>
      </c>
      <c r="J650" s="509">
        <v>0</v>
      </c>
      <c r="K650" s="509">
        <v>3</v>
      </c>
      <c r="L650" s="509">
        <v>0</v>
      </c>
      <c r="M650" s="510">
        <v>62</v>
      </c>
      <c r="N650" s="509">
        <v>0</v>
      </c>
      <c r="O650" s="509">
        <v>0</v>
      </c>
      <c r="P650" s="510">
        <v>0</v>
      </c>
      <c r="Q650" s="509">
        <v>0</v>
      </c>
      <c r="R650" s="510">
        <v>0</v>
      </c>
      <c r="S650" s="509">
        <v>0</v>
      </c>
      <c r="T650" s="509">
        <v>0</v>
      </c>
      <c r="U650" s="509">
        <v>0</v>
      </c>
      <c r="V650" s="509">
        <v>0</v>
      </c>
      <c r="W650" s="510">
        <v>0</v>
      </c>
      <c r="X650" s="510">
        <f>D650+E650+F650+G650+H650+N650+O650+P650+Q650+R650</f>
        <v>10</v>
      </c>
      <c r="Y650" s="510">
        <f>I650+J650+K650+L650+M650+S650+T650+U650+V650+W650</f>
        <v>65</v>
      </c>
      <c r="Z650" s="511">
        <f t="shared" si="132"/>
        <v>75</v>
      </c>
    </row>
    <row r="651" spans="1:26" ht="63.75" hidden="1" outlineLevel="1">
      <c r="A651" s="747"/>
      <c r="B651" s="508" t="s">
        <v>862</v>
      </c>
      <c r="C651" s="508" t="s">
        <v>863</v>
      </c>
      <c r="D651" s="510">
        <v>6</v>
      </c>
      <c r="E651" s="510">
        <v>22</v>
      </c>
      <c r="F651" s="510">
        <v>27</v>
      </c>
      <c r="G651" s="510">
        <v>20</v>
      </c>
      <c r="H651" s="510">
        <v>1824</v>
      </c>
      <c r="I651" s="509">
        <v>1</v>
      </c>
      <c r="J651" s="509">
        <v>8</v>
      </c>
      <c r="K651" s="509">
        <v>0</v>
      </c>
      <c r="L651" s="509">
        <v>4</v>
      </c>
      <c r="M651" s="510">
        <v>478</v>
      </c>
      <c r="N651" s="510">
        <v>0</v>
      </c>
      <c r="O651" s="510">
        <v>0</v>
      </c>
      <c r="P651" s="510">
        <v>0</v>
      </c>
      <c r="Q651" s="510">
        <v>0</v>
      </c>
      <c r="R651" s="510">
        <v>22</v>
      </c>
      <c r="S651" s="509">
        <v>0</v>
      </c>
      <c r="T651" s="509">
        <v>0</v>
      </c>
      <c r="U651" s="509">
        <v>0</v>
      </c>
      <c r="V651" s="509">
        <v>0</v>
      </c>
      <c r="W651" s="510">
        <v>7</v>
      </c>
      <c r="X651" s="510">
        <f>D651+E651+F651+G651+H651+N651+O651+P651+Q651+R651</f>
        <v>1921</v>
      </c>
      <c r="Y651" s="510">
        <f>I651+J651+K651+L651+M651+S651+T651+U651+V651+W651</f>
        <v>498</v>
      </c>
      <c r="Z651" s="511">
        <f t="shared" si="132"/>
        <v>2419</v>
      </c>
    </row>
    <row r="652" spans="1:26" ht="26.25" customHeight="1" collapsed="1">
      <c r="A652" s="743" t="s">
        <v>864</v>
      </c>
      <c r="B652" s="743"/>
      <c r="C652" s="743"/>
      <c r="D652" s="506">
        <f t="shared" ref="D652:Z652" si="144">+D653+D654+D655</f>
        <v>1</v>
      </c>
      <c r="E652" s="506">
        <f t="shared" si="144"/>
        <v>2</v>
      </c>
      <c r="F652" s="506">
        <f t="shared" si="144"/>
        <v>3</v>
      </c>
      <c r="G652" s="506">
        <f t="shared" si="144"/>
        <v>4</v>
      </c>
      <c r="H652" s="506">
        <f t="shared" si="144"/>
        <v>847</v>
      </c>
      <c r="I652" s="506">
        <f t="shared" si="144"/>
        <v>1</v>
      </c>
      <c r="J652" s="506">
        <f t="shared" si="144"/>
        <v>4</v>
      </c>
      <c r="K652" s="506">
        <f t="shared" si="144"/>
        <v>3</v>
      </c>
      <c r="L652" s="506">
        <f t="shared" si="144"/>
        <v>0</v>
      </c>
      <c r="M652" s="506">
        <f t="shared" si="144"/>
        <v>143</v>
      </c>
      <c r="N652" s="506">
        <f t="shared" si="144"/>
        <v>0</v>
      </c>
      <c r="O652" s="506">
        <f t="shared" si="144"/>
        <v>0</v>
      </c>
      <c r="P652" s="506">
        <f t="shared" si="144"/>
        <v>0</v>
      </c>
      <c r="Q652" s="506">
        <f t="shared" si="144"/>
        <v>0</v>
      </c>
      <c r="R652" s="506">
        <f t="shared" si="144"/>
        <v>62</v>
      </c>
      <c r="S652" s="506">
        <f t="shared" si="144"/>
        <v>0</v>
      </c>
      <c r="T652" s="506">
        <f t="shared" si="144"/>
        <v>0</v>
      </c>
      <c r="U652" s="506">
        <f t="shared" si="144"/>
        <v>0</v>
      </c>
      <c r="V652" s="506">
        <f t="shared" si="144"/>
        <v>0</v>
      </c>
      <c r="W652" s="506">
        <f t="shared" si="144"/>
        <v>4</v>
      </c>
      <c r="X652" s="506">
        <f t="shared" si="144"/>
        <v>919</v>
      </c>
      <c r="Y652" s="506">
        <f t="shared" si="144"/>
        <v>155</v>
      </c>
      <c r="Z652" s="507">
        <f t="shared" si="144"/>
        <v>1074</v>
      </c>
    </row>
    <row r="653" spans="1:26" ht="25.5" hidden="1" outlineLevel="1">
      <c r="A653" s="747" t="s">
        <v>864</v>
      </c>
      <c r="B653" s="747" t="s">
        <v>865</v>
      </c>
      <c r="C653" s="508" t="s">
        <v>866</v>
      </c>
      <c r="D653" s="509">
        <v>1</v>
      </c>
      <c r="E653" s="509">
        <v>0</v>
      </c>
      <c r="F653" s="509">
        <v>3</v>
      </c>
      <c r="G653" s="509">
        <v>4</v>
      </c>
      <c r="H653" s="510">
        <v>668</v>
      </c>
      <c r="I653" s="509">
        <v>1</v>
      </c>
      <c r="J653" s="509">
        <v>2</v>
      </c>
      <c r="K653" s="509">
        <v>3</v>
      </c>
      <c r="L653" s="509">
        <v>0</v>
      </c>
      <c r="M653" s="510">
        <v>20</v>
      </c>
      <c r="N653" s="509">
        <v>0</v>
      </c>
      <c r="O653" s="509">
        <v>0</v>
      </c>
      <c r="P653" s="509">
        <v>0</v>
      </c>
      <c r="Q653" s="509">
        <v>0</v>
      </c>
      <c r="R653" s="510">
        <v>53</v>
      </c>
      <c r="S653" s="509">
        <v>0</v>
      </c>
      <c r="T653" s="509">
        <v>0</v>
      </c>
      <c r="U653" s="509">
        <v>0</v>
      </c>
      <c r="V653" s="509">
        <v>0</v>
      </c>
      <c r="W653" s="510">
        <v>4</v>
      </c>
      <c r="X653" s="510">
        <f>D653+E653+F653+G653+H653+N653+O653+P653+Q653+R653</f>
        <v>729</v>
      </c>
      <c r="Y653" s="510">
        <f>I653+J653+K653+L653+M653+S653+T653+U653+V653+W653</f>
        <v>30</v>
      </c>
      <c r="Z653" s="511">
        <f t="shared" si="132"/>
        <v>759</v>
      </c>
    </row>
    <row r="654" spans="1:26" ht="25.5" hidden="1" outlineLevel="1">
      <c r="A654" s="747"/>
      <c r="B654" s="747"/>
      <c r="C654" s="508" t="s">
        <v>867</v>
      </c>
      <c r="D654" s="509">
        <v>0</v>
      </c>
      <c r="E654" s="509">
        <v>0</v>
      </c>
      <c r="F654" s="509">
        <v>0</v>
      </c>
      <c r="G654" s="509">
        <v>0</v>
      </c>
      <c r="H654" s="509">
        <v>62</v>
      </c>
      <c r="I654" s="509">
        <v>0</v>
      </c>
      <c r="J654" s="509">
        <v>0</v>
      </c>
      <c r="K654" s="509">
        <v>0</v>
      </c>
      <c r="L654" s="509">
        <v>0</v>
      </c>
      <c r="M654" s="509">
        <v>5</v>
      </c>
      <c r="N654" s="509">
        <v>0</v>
      </c>
      <c r="O654" s="509">
        <v>0</v>
      </c>
      <c r="P654" s="509">
        <v>0</v>
      </c>
      <c r="Q654" s="509">
        <v>0</v>
      </c>
      <c r="R654" s="509">
        <v>0</v>
      </c>
      <c r="S654" s="509">
        <v>0</v>
      </c>
      <c r="T654" s="509">
        <v>0</v>
      </c>
      <c r="U654" s="509">
        <v>0</v>
      </c>
      <c r="V654" s="509">
        <v>0</v>
      </c>
      <c r="W654" s="509">
        <v>0</v>
      </c>
      <c r="X654" s="510">
        <f>D654+E654+F654+G654+H654+N654+O654+P654+Q654+R654</f>
        <v>62</v>
      </c>
      <c r="Y654" s="510">
        <f>I654+J654+K654+L654+M654+S654+T654+U654+V654+W654</f>
        <v>5</v>
      </c>
      <c r="Z654" s="511">
        <f t="shared" si="132"/>
        <v>67</v>
      </c>
    </row>
    <row r="655" spans="1:26" ht="76.5" hidden="1" outlineLevel="1">
      <c r="A655" s="747"/>
      <c r="B655" s="508" t="s">
        <v>868</v>
      </c>
      <c r="C655" s="508" t="s">
        <v>869</v>
      </c>
      <c r="D655" s="509">
        <v>0</v>
      </c>
      <c r="E655" s="509">
        <v>2</v>
      </c>
      <c r="F655" s="509">
        <v>0</v>
      </c>
      <c r="G655" s="509">
        <v>0</v>
      </c>
      <c r="H655" s="510">
        <v>117</v>
      </c>
      <c r="I655" s="509">
        <v>0</v>
      </c>
      <c r="J655" s="509">
        <v>2</v>
      </c>
      <c r="K655" s="510">
        <v>0</v>
      </c>
      <c r="L655" s="509">
        <v>0</v>
      </c>
      <c r="M655" s="510">
        <v>118</v>
      </c>
      <c r="N655" s="509">
        <v>0</v>
      </c>
      <c r="O655" s="509">
        <v>0</v>
      </c>
      <c r="P655" s="509">
        <v>0</v>
      </c>
      <c r="Q655" s="509">
        <v>0</v>
      </c>
      <c r="R655" s="510">
        <v>9</v>
      </c>
      <c r="S655" s="509">
        <v>0</v>
      </c>
      <c r="T655" s="509">
        <v>0</v>
      </c>
      <c r="U655" s="510">
        <v>0</v>
      </c>
      <c r="V655" s="509">
        <v>0</v>
      </c>
      <c r="W655" s="510">
        <v>0</v>
      </c>
      <c r="X655" s="510">
        <f>D655+E655+F655+G655+H655+N655+O655+P655+Q655+R655</f>
        <v>128</v>
      </c>
      <c r="Y655" s="510">
        <f>I655+J655+K655+L655+M655+S655+T655+U655+V655+W655</f>
        <v>120</v>
      </c>
      <c r="Z655" s="511">
        <f t="shared" si="132"/>
        <v>248</v>
      </c>
    </row>
    <row r="656" spans="1:26" ht="12.95" customHeight="1" collapsed="1">
      <c r="A656" s="743" t="s">
        <v>870</v>
      </c>
      <c r="B656" s="743"/>
      <c r="C656" s="743"/>
      <c r="D656" s="506">
        <f t="shared" ref="D656:Z656" si="145">+D657+D658+D659</f>
        <v>16</v>
      </c>
      <c r="E656" s="506">
        <f t="shared" si="145"/>
        <v>42</v>
      </c>
      <c r="F656" s="506">
        <f t="shared" si="145"/>
        <v>117</v>
      </c>
      <c r="G656" s="506">
        <f t="shared" si="145"/>
        <v>44</v>
      </c>
      <c r="H656" s="506">
        <f t="shared" si="145"/>
        <v>8228</v>
      </c>
      <c r="I656" s="506">
        <f t="shared" si="145"/>
        <v>4</v>
      </c>
      <c r="J656" s="506">
        <f t="shared" si="145"/>
        <v>20</v>
      </c>
      <c r="K656" s="506">
        <f t="shared" si="145"/>
        <v>15</v>
      </c>
      <c r="L656" s="506">
        <f t="shared" si="145"/>
        <v>19</v>
      </c>
      <c r="M656" s="506">
        <f t="shared" si="145"/>
        <v>286</v>
      </c>
      <c r="N656" s="506">
        <f t="shared" si="145"/>
        <v>0</v>
      </c>
      <c r="O656" s="506">
        <f t="shared" si="145"/>
        <v>0</v>
      </c>
      <c r="P656" s="506">
        <f t="shared" si="145"/>
        <v>0</v>
      </c>
      <c r="Q656" s="506">
        <f t="shared" si="145"/>
        <v>0</v>
      </c>
      <c r="R656" s="506">
        <f t="shared" si="145"/>
        <v>389</v>
      </c>
      <c r="S656" s="506">
        <f t="shared" si="145"/>
        <v>0</v>
      </c>
      <c r="T656" s="506">
        <f t="shared" si="145"/>
        <v>0</v>
      </c>
      <c r="U656" s="506">
        <f t="shared" si="145"/>
        <v>0</v>
      </c>
      <c r="V656" s="506">
        <f t="shared" si="145"/>
        <v>1</v>
      </c>
      <c r="W656" s="506">
        <f t="shared" si="145"/>
        <v>0</v>
      </c>
      <c r="X656" s="506">
        <f t="shared" si="145"/>
        <v>8836</v>
      </c>
      <c r="Y656" s="506">
        <f t="shared" si="145"/>
        <v>345</v>
      </c>
      <c r="Z656" s="507">
        <f t="shared" si="145"/>
        <v>9181</v>
      </c>
    </row>
    <row r="657" spans="1:26" ht="38.25" hidden="1" outlineLevel="1">
      <c r="A657" s="747" t="s">
        <v>870</v>
      </c>
      <c r="B657" s="508" t="s">
        <v>871</v>
      </c>
      <c r="C657" s="508" t="s">
        <v>872</v>
      </c>
      <c r="D657" s="510">
        <v>16</v>
      </c>
      <c r="E657" s="510">
        <v>42</v>
      </c>
      <c r="F657" s="510">
        <v>114</v>
      </c>
      <c r="G657" s="510">
        <v>40</v>
      </c>
      <c r="H657" s="510">
        <v>8016</v>
      </c>
      <c r="I657" s="510">
        <v>4</v>
      </c>
      <c r="J657" s="510">
        <v>20</v>
      </c>
      <c r="K657" s="510">
        <v>15</v>
      </c>
      <c r="L657" s="510">
        <v>15</v>
      </c>
      <c r="M657" s="510">
        <v>286</v>
      </c>
      <c r="N657" s="510">
        <v>0</v>
      </c>
      <c r="O657" s="510">
        <v>0</v>
      </c>
      <c r="P657" s="510">
        <v>0</v>
      </c>
      <c r="Q657" s="510">
        <v>0</v>
      </c>
      <c r="R657" s="510">
        <v>389</v>
      </c>
      <c r="S657" s="510">
        <v>0</v>
      </c>
      <c r="T657" s="510">
        <v>0</v>
      </c>
      <c r="U657" s="510">
        <v>0</v>
      </c>
      <c r="V657" s="510">
        <v>1</v>
      </c>
      <c r="W657" s="510">
        <v>0</v>
      </c>
      <c r="X657" s="510">
        <f>D657+E657+F657+G657+H657+N657+O657+P657+Q657+R657</f>
        <v>8617</v>
      </c>
      <c r="Y657" s="510">
        <f>I657+J657+K657+L657+M657+S657+T657+U657+V657+W657</f>
        <v>341</v>
      </c>
      <c r="Z657" s="511">
        <f t="shared" si="132"/>
        <v>8958</v>
      </c>
    </row>
    <row r="658" spans="1:26" ht="51" hidden="1" outlineLevel="1">
      <c r="A658" s="747"/>
      <c r="B658" s="508" t="s">
        <v>873</v>
      </c>
      <c r="C658" s="508" t="s">
        <v>874</v>
      </c>
      <c r="D658" s="510">
        <v>0</v>
      </c>
      <c r="E658" s="509">
        <v>0</v>
      </c>
      <c r="F658" s="509">
        <v>3</v>
      </c>
      <c r="G658" s="509">
        <v>4</v>
      </c>
      <c r="H658" s="510">
        <v>212</v>
      </c>
      <c r="I658" s="509">
        <v>0</v>
      </c>
      <c r="J658" s="509">
        <v>0</v>
      </c>
      <c r="K658" s="509">
        <v>0</v>
      </c>
      <c r="L658" s="509">
        <v>4</v>
      </c>
      <c r="M658" s="510">
        <v>0</v>
      </c>
      <c r="N658" s="510">
        <v>0</v>
      </c>
      <c r="O658" s="509">
        <v>0</v>
      </c>
      <c r="P658" s="509">
        <v>0</v>
      </c>
      <c r="Q658" s="509">
        <v>0</v>
      </c>
      <c r="R658" s="510">
        <v>0</v>
      </c>
      <c r="S658" s="509">
        <v>0</v>
      </c>
      <c r="T658" s="509">
        <v>0</v>
      </c>
      <c r="U658" s="509">
        <v>0</v>
      </c>
      <c r="V658" s="509">
        <v>0</v>
      </c>
      <c r="W658" s="510">
        <v>0</v>
      </c>
      <c r="X658" s="510">
        <f>D658+E658+F658+G658+H658+N658+O658+P658+Q658+R658</f>
        <v>219</v>
      </c>
      <c r="Y658" s="510">
        <f>I658+J658+K658+L658+M658+S658+T658+U658+V658+W658</f>
        <v>4</v>
      </c>
      <c r="Z658" s="511">
        <f t="shared" si="132"/>
        <v>223</v>
      </c>
    </row>
    <row r="659" spans="1:26" ht="51" hidden="1" outlineLevel="1">
      <c r="A659" s="747"/>
      <c r="B659" s="508" t="s">
        <v>875</v>
      </c>
      <c r="C659" s="508" t="s">
        <v>876</v>
      </c>
      <c r="D659" s="509">
        <v>0</v>
      </c>
      <c r="E659" s="509">
        <v>0</v>
      </c>
      <c r="F659" s="509">
        <v>0</v>
      </c>
      <c r="G659" s="509">
        <v>0</v>
      </c>
      <c r="H659" s="509">
        <v>0</v>
      </c>
      <c r="I659" s="509">
        <v>0</v>
      </c>
      <c r="J659" s="509">
        <v>0</v>
      </c>
      <c r="K659" s="509">
        <v>0</v>
      </c>
      <c r="L659" s="509">
        <v>0</v>
      </c>
      <c r="M659" s="509">
        <v>0</v>
      </c>
      <c r="N659" s="509">
        <v>0</v>
      </c>
      <c r="O659" s="509">
        <v>0</v>
      </c>
      <c r="P659" s="509">
        <v>0</v>
      </c>
      <c r="Q659" s="509">
        <v>0</v>
      </c>
      <c r="R659" s="509">
        <v>0</v>
      </c>
      <c r="S659" s="509">
        <v>0</v>
      </c>
      <c r="T659" s="509">
        <v>0</v>
      </c>
      <c r="U659" s="509">
        <v>0</v>
      </c>
      <c r="V659" s="509">
        <v>0</v>
      </c>
      <c r="W659" s="509">
        <v>0</v>
      </c>
      <c r="X659" s="510">
        <f>D659+E659+F659+G659+H659+N659+O659+P659+Q659+R659</f>
        <v>0</v>
      </c>
      <c r="Y659" s="510">
        <f>I659+J659+K659+L659+M659+S659+T659+U659+V659+W659</f>
        <v>0</v>
      </c>
      <c r="Z659" s="511">
        <f t="shared" si="132"/>
        <v>0</v>
      </c>
    </row>
    <row r="660" spans="1:26" ht="12.95" customHeight="1" collapsed="1">
      <c r="A660" s="743" t="s">
        <v>877</v>
      </c>
      <c r="B660" s="743"/>
      <c r="C660" s="743"/>
      <c r="D660" s="506">
        <f t="shared" ref="D660:Z660" si="146">SUM(D661:D665)</f>
        <v>77</v>
      </c>
      <c r="E660" s="506">
        <f t="shared" si="146"/>
        <v>317</v>
      </c>
      <c r="F660" s="506">
        <f t="shared" si="146"/>
        <v>698</v>
      </c>
      <c r="G660" s="506">
        <f t="shared" si="146"/>
        <v>265</v>
      </c>
      <c r="H660" s="506">
        <f t="shared" si="146"/>
        <v>33581</v>
      </c>
      <c r="I660" s="506">
        <f t="shared" si="146"/>
        <v>25</v>
      </c>
      <c r="J660" s="506">
        <f t="shared" si="146"/>
        <v>64</v>
      </c>
      <c r="K660" s="506">
        <f t="shared" si="146"/>
        <v>202</v>
      </c>
      <c r="L660" s="506">
        <f t="shared" si="146"/>
        <v>42</v>
      </c>
      <c r="M660" s="506">
        <f t="shared" si="146"/>
        <v>5969</v>
      </c>
      <c r="N660" s="506">
        <f t="shared" si="146"/>
        <v>0</v>
      </c>
      <c r="O660" s="506">
        <f t="shared" si="146"/>
        <v>1</v>
      </c>
      <c r="P660" s="506">
        <f t="shared" si="146"/>
        <v>1</v>
      </c>
      <c r="Q660" s="506">
        <f t="shared" si="146"/>
        <v>7</v>
      </c>
      <c r="R660" s="506">
        <f t="shared" si="146"/>
        <v>1302</v>
      </c>
      <c r="S660" s="506">
        <f t="shared" si="146"/>
        <v>0</v>
      </c>
      <c r="T660" s="506">
        <f t="shared" si="146"/>
        <v>0</v>
      </c>
      <c r="U660" s="506">
        <f t="shared" si="146"/>
        <v>2</v>
      </c>
      <c r="V660" s="506">
        <f t="shared" si="146"/>
        <v>2</v>
      </c>
      <c r="W660" s="506">
        <f t="shared" si="146"/>
        <v>143</v>
      </c>
      <c r="X660" s="506">
        <f t="shared" si="146"/>
        <v>36249</v>
      </c>
      <c r="Y660" s="506">
        <f t="shared" si="146"/>
        <v>6449</v>
      </c>
      <c r="Z660" s="507">
        <f t="shared" si="146"/>
        <v>42698</v>
      </c>
    </row>
    <row r="661" spans="1:26" ht="63.75" hidden="1" outlineLevel="1">
      <c r="A661" s="747" t="s">
        <v>877</v>
      </c>
      <c r="B661" s="508" t="s">
        <v>878</v>
      </c>
      <c r="C661" s="508" t="s">
        <v>879</v>
      </c>
      <c r="D661" s="510">
        <v>17</v>
      </c>
      <c r="E661" s="510">
        <v>58</v>
      </c>
      <c r="F661" s="510">
        <v>114</v>
      </c>
      <c r="G661" s="510">
        <v>56</v>
      </c>
      <c r="H661" s="510">
        <v>4357</v>
      </c>
      <c r="I661" s="510">
        <v>6</v>
      </c>
      <c r="J661" s="510">
        <v>16</v>
      </c>
      <c r="K661" s="510">
        <v>39</v>
      </c>
      <c r="L661" s="510">
        <v>4</v>
      </c>
      <c r="M661" s="510">
        <v>730</v>
      </c>
      <c r="N661" s="510">
        <v>0</v>
      </c>
      <c r="O661" s="510">
        <v>0</v>
      </c>
      <c r="P661" s="510">
        <v>0</v>
      </c>
      <c r="Q661" s="510">
        <v>0</v>
      </c>
      <c r="R661" s="510">
        <v>89</v>
      </c>
      <c r="S661" s="510">
        <v>0</v>
      </c>
      <c r="T661" s="510">
        <v>0</v>
      </c>
      <c r="U661" s="510">
        <v>0</v>
      </c>
      <c r="V661" s="510">
        <v>0</v>
      </c>
      <c r="W661" s="510">
        <v>36</v>
      </c>
      <c r="X661" s="510">
        <f>D661+E661+F661+G661+H661+N661+O661+P661+Q661+R661</f>
        <v>4691</v>
      </c>
      <c r="Y661" s="510">
        <f>I661+J661+K661+L661+M661+S661+T661+U661+V661+W661</f>
        <v>831</v>
      </c>
      <c r="Z661" s="511">
        <f t="shared" si="132"/>
        <v>5522</v>
      </c>
    </row>
    <row r="662" spans="1:26" ht="25.5" hidden="1" outlineLevel="1">
      <c r="A662" s="747"/>
      <c r="B662" s="747" t="s">
        <v>880</v>
      </c>
      <c r="C662" s="508" t="s">
        <v>881</v>
      </c>
      <c r="D662" s="510">
        <v>33</v>
      </c>
      <c r="E662" s="510">
        <v>181</v>
      </c>
      <c r="F662" s="510">
        <v>354</v>
      </c>
      <c r="G662" s="510">
        <v>135</v>
      </c>
      <c r="H662" s="510">
        <v>14500</v>
      </c>
      <c r="I662" s="510">
        <v>15</v>
      </c>
      <c r="J662" s="510">
        <v>38</v>
      </c>
      <c r="K662" s="510">
        <v>124</v>
      </c>
      <c r="L662" s="510">
        <v>38</v>
      </c>
      <c r="M662" s="510">
        <v>3870</v>
      </c>
      <c r="N662" s="510">
        <v>0</v>
      </c>
      <c r="O662" s="510">
        <v>1</v>
      </c>
      <c r="P662" s="510">
        <v>0</v>
      </c>
      <c r="Q662" s="510">
        <v>5</v>
      </c>
      <c r="R662" s="510">
        <v>533</v>
      </c>
      <c r="S662" s="510">
        <v>0</v>
      </c>
      <c r="T662" s="510">
        <v>0</v>
      </c>
      <c r="U662" s="510">
        <v>2</v>
      </c>
      <c r="V662" s="510">
        <v>2</v>
      </c>
      <c r="W662" s="510">
        <v>72</v>
      </c>
      <c r="X662" s="510">
        <f>D662+E662+F662+G662+H662+N662+O662+P662+Q662+R662</f>
        <v>15742</v>
      </c>
      <c r="Y662" s="510">
        <f>I662+J662+K662+L662+M662+S662+T662+U662+V662+W662</f>
        <v>4161</v>
      </c>
      <c r="Z662" s="511">
        <f t="shared" si="132"/>
        <v>19903</v>
      </c>
    </row>
    <row r="663" spans="1:26" ht="38.25" hidden="1" outlineLevel="1">
      <c r="A663" s="747"/>
      <c r="B663" s="747"/>
      <c r="C663" s="508" t="s">
        <v>882</v>
      </c>
      <c r="D663" s="510">
        <v>12</v>
      </c>
      <c r="E663" s="510">
        <v>32</v>
      </c>
      <c r="F663" s="510">
        <v>75</v>
      </c>
      <c r="G663" s="510">
        <v>32</v>
      </c>
      <c r="H663" s="510">
        <v>3769</v>
      </c>
      <c r="I663" s="509">
        <v>4</v>
      </c>
      <c r="J663" s="510">
        <v>4</v>
      </c>
      <c r="K663" s="510">
        <v>36</v>
      </c>
      <c r="L663" s="509">
        <v>0</v>
      </c>
      <c r="M663" s="510">
        <v>695</v>
      </c>
      <c r="N663" s="510">
        <v>0</v>
      </c>
      <c r="O663" s="510">
        <v>0</v>
      </c>
      <c r="P663" s="510">
        <v>0</v>
      </c>
      <c r="Q663" s="510">
        <v>0</v>
      </c>
      <c r="R663" s="510">
        <v>123</v>
      </c>
      <c r="S663" s="509">
        <v>0</v>
      </c>
      <c r="T663" s="510">
        <v>0</v>
      </c>
      <c r="U663" s="510">
        <v>0</v>
      </c>
      <c r="V663" s="509">
        <v>0</v>
      </c>
      <c r="W663" s="510">
        <v>23</v>
      </c>
      <c r="X663" s="510">
        <f>D663+E663+F663+G663+H663+N663+O663+P663+Q663+R663</f>
        <v>4043</v>
      </c>
      <c r="Y663" s="510">
        <f>I663+J663+K663+L663+M663+S663+T663+U663+V663+W663</f>
        <v>762</v>
      </c>
      <c r="Z663" s="511">
        <f t="shared" si="132"/>
        <v>4805</v>
      </c>
    </row>
    <row r="664" spans="1:26" ht="25.5" hidden="1" outlineLevel="1">
      <c r="A664" s="747"/>
      <c r="B664" s="747"/>
      <c r="C664" s="508" t="s">
        <v>883</v>
      </c>
      <c r="D664" s="510">
        <v>3</v>
      </c>
      <c r="E664" s="510">
        <v>14</v>
      </c>
      <c r="F664" s="510">
        <v>72</v>
      </c>
      <c r="G664" s="510">
        <v>14</v>
      </c>
      <c r="H664" s="510">
        <v>3443</v>
      </c>
      <c r="I664" s="509">
        <v>0</v>
      </c>
      <c r="J664" s="510">
        <v>4</v>
      </c>
      <c r="K664" s="509">
        <v>3</v>
      </c>
      <c r="L664" s="509">
        <v>0</v>
      </c>
      <c r="M664" s="510">
        <v>345</v>
      </c>
      <c r="N664" s="510">
        <v>0</v>
      </c>
      <c r="O664" s="510">
        <v>0</v>
      </c>
      <c r="P664" s="510">
        <v>0</v>
      </c>
      <c r="Q664" s="510">
        <v>2</v>
      </c>
      <c r="R664" s="510">
        <v>99</v>
      </c>
      <c r="S664" s="509">
        <v>0</v>
      </c>
      <c r="T664" s="510">
        <v>0</v>
      </c>
      <c r="U664" s="509">
        <v>0</v>
      </c>
      <c r="V664" s="509">
        <v>0</v>
      </c>
      <c r="W664" s="510">
        <v>7</v>
      </c>
      <c r="X664" s="510">
        <f>D664+E664+F664+G664+H664+N664+O664+P664+Q664+R664</f>
        <v>3647</v>
      </c>
      <c r="Y664" s="510">
        <f>I664+J664+K664+L664+M664+S664+T664+U664+V664+W664</f>
        <v>359</v>
      </c>
      <c r="Z664" s="511">
        <f t="shared" si="132"/>
        <v>4006</v>
      </c>
    </row>
    <row r="665" spans="1:26" ht="51" hidden="1" outlineLevel="1">
      <c r="A665" s="747"/>
      <c r="B665" s="508" t="s">
        <v>884</v>
      </c>
      <c r="C665" s="508" t="s">
        <v>885</v>
      </c>
      <c r="D665" s="510">
        <v>12</v>
      </c>
      <c r="E665" s="510">
        <v>32</v>
      </c>
      <c r="F665" s="510">
        <v>83</v>
      </c>
      <c r="G665" s="510">
        <v>28</v>
      </c>
      <c r="H665" s="510">
        <v>7512</v>
      </c>
      <c r="I665" s="509">
        <v>0</v>
      </c>
      <c r="J665" s="509">
        <v>2</v>
      </c>
      <c r="K665" s="509">
        <v>0</v>
      </c>
      <c r="L665" s="509">
        <v>0</v>
      </c>
      <c r="M665" s="510">
        <v>329</v>
      </c>
      <c r="N665" s="510">
        <v>0</v>
      </c>
      <c r="O665" s="510">
        <v>0</v>
      </c>
      <c r="P665" s="510">
        <v>1</v>
      </c>
      <c r="Q665" s="510">
        <v>0</v>
      </c>
      <c r="R665" s="510">
        <v>458</v>
      </c>
      <c r="S665" s="509">
        <v>0</v>
      </c>
      <c r="T665" s="509">
        <v>0</v>
      </c>
      <c r="U665" s="509">
        <v>0</v>
      </c>
      <c r="V665" s="509">
        <v>0</v>
      </c>
      <c r="W665" s="510">
        <v>5</v>
      </c>
      <c r="X665" s="510">
        <f>D665+E665+F665+G665+H665+N665+O665+P665+Q665+R665</f>
        <v>8126</v>
      </c>
      <c r="Y665" s="510">
        <f>I665+J665+K665+L665+M665+S665+T665+U665+V665+W665</f>
        <v>336</v>
      </c>
      <c r="Z665" s="511">
        <f t="shared" si="132"/>
        <v>8462</v>
      </c>
    </row>
    <row r="666" spans="1:26" ht="12.95" customHeight="1" collapsed="1">
      <c r="A666" s="743" t="s">
        <v>3169</v>
      </c>
      <c r="B666" s="743"/>
      <c r="C666" s="743"/>
      <c r="D666" s="506">
        <f t="shared" ref="D666:Z666" si="147">SUM(D667:D673)</f>
        <v>26</v>
      </c>
      <c r="E666" s="506">
        <f t="shared" si="147"/>
        <v>83</v>
      </c>
      <c r="F666" s="506">
        <f t="shared" si="147"/>
        <v>147</v>
      </c>
      <c r="G666" s="506">
        <f t="shared" si="147"/>
        <v>91</v>
      </c>
      <c r="H666" s="506">
        <f t="shared" si="147"/>
        <v>10115</v>
      </c>
      <c r="I666" s="506">
        <f t="shared" si="147"/>
        <v>10</v>
      </c>
      <c r="J666" s="506">
        <f t="shared" si="147"/>
        <v>24</v>
      </c>
      <c r="K666" s="506">
        <f t="shared" si="147"/>
        <v>72</v>
      </c>
      <c r="L666" s="506">
        <f t="shared" si="147"/>
        <v>16</v>
      </c>
      <c r="M666" s="506">
        <f t="shared" si="147"/>
        <v>2891</v>
      </c>
      <c r="N666" s="506">
        <f t="shared" si="147"/>
        <v>0</v>
      </c>
      <c r="O666" s="506">
        <f t="shared" si="147"/>
        <v>1</v>
      </c>
      <c r="P666" s="506">
        <f t="shared" si="147"/>
        <v>0</v>
      </c>
      <c r="Q666" s="506">
        <f t="shared" si="147"/>
        <v>1</v>
      </c>
      <c r="R666" s="506">
        <f t="shared" si="147"/>
        <v>490</v>
      </c>
      <c r="S666" s="506">
        <f t="shared" si="147"/>
        <v>0</v>
      </c>
      <c r="T666" s="506">
        <f t="shared" si="147"/>
        <v>0</v>
      </c>
      <c r="U666" s="506">
        <f t="shared" si="147"/>
        <v>0</v>
      </c>
      <c r="V666" s="506">
        <f t="shared" si="147"/>
        <v>0</v>
      </c>
      <c r="W666" s="506">
        <f t="shared" si="147"/>
        <v>47</v>
      </c>
      <c r="X666" s="506">
        <f t="shared" si="147"/>
        <v>10954</v>
      </c>
      <c r="Y666" s="506">
        <f t="shared" si="147"/>
        <v>3060</v>
      </c>
      <c r="Z666" s="507">
        <f t="shared" si="147"/>
        <v>14014</v>
      </c>
    </row>
    <row r="667" spans="1:26" ht="25.5" hidden="1" outlineLevel="1">
      <c r="A667" s="747" t="s">
        <v>886</v>
      </c>
      <c r="B667" s="747" t="s">
        <v>887</v>
      </c>
      <c r="C667" s="508" t="s">
        <v>888</v>
      </c>
      <c r="D667" s="510">
        <v>10</v>
      </c>
      <c r="E667" s="510">
        <v>29</v>
      </c>
      <c r="F667" s="510">
        <v>57</v>
      </c>
      <c r="G667" s="510">
        <v>52</v>
      </c>
      <c r="H667" s="510">
        <v>5684</v>
      </c>
      <c r="I667" s="509">
        <v>2</v>
      </c>
      <c r="J667" s="510">
        <v>4</v>
      </c>
      <c r="K667" s="510">
        <v>9</v>
      </c>
      <c r="L667" s="510">
        <v>4</v>
      </c>
      <c r="M667" s="510">
        <v>626</v>
      </c>
      <c r="N667" s="510">
        <v>0</v>
      </c>
      <c r="O667" s="510">
        <v>1</v>
      </c>
      <c r="P667" s="510">
        <v>0</v>
      </c>
      <c r="Q667" s="510">
        <v>0</v>
      </c>
      <c r="R667" s="510">
        <v>239</v>
      </c>
      <c r="S667" s="509">
        <v>0</v>
      </c>
      <c r="T667" s="510">
        <v>0</v>
      </c>
      <c r="U667" s="510">
        <v>0</v>
      </c>
      <c r="V667" s="510">
        <v>0</v>
      </c>
      <c r="W667" s="510">
        <v>11</v>
      </c>
      <c r="X667" s="510">
        <f t="shared" ref="X667:X673" si="148">D667+E667+F667+G667+H667+N667+O667+P667+Q667+R667</f>
        <v>6072</v>
      </c>
      <c r="Y667" s="510">
        <f t="shared" ref="Y667:Y673" si="149">I667+J667+K667+L667+M667+S667+T667+U667+V667+W667</f>
        <v>656</v>
      </c>
      <c r="Z667" s="511">
        <f t="shared" si="132"/>
        <v>6728</v>
      </c>
    </row>
    <row r="668" spans="1:26" ht="51" hidden="1" outlineLevel="1">
      <c r="A668" s="747"/>
      <c r="B668" s="747"/>
      <c r="C668" s="508" t="s">
        <v>889</v>
      </c>
      <c r="D668" s="509">
        <v>1</v>
      </c>
      <c r="E668" s="510">
        <v>4</v>
      </c>
      <c r="F668" s="510">
        <v>9</v>
      </c>
      <c r="G668" s="510">
        <v>4</v>
      </c>
      <c r="H668" s="510">
        <v>934</v>
      </c>
      <c r="I668" s="509">
        <v>2</v>
      </c>
      <c r="J668" s="510">
        <v>6</v>
      </c>
      <c r="K668" s="510">
        <v>6</v>
      </c>
      <c r="L668" s="509">
        <v>4</v>
      </c>
      <c r="M668" s="510">
        <v>38</v>
      </c>
      <c r="N668" s="509">
        <v>0</v>
      </c>
      <c r="O668" s="510">
        <v>0</v>
      </c>
      <c r="P668" s="510">
        <v>0</v>
      </c>
      <c r="Q668" s="510">
        <v>0</v>
      </c>
      <c r="R668" s="510">
        <v>81</v>
      </c>
      <c r="S668" s="509">
        <v>0</v>
      </c>
      <c r="T668" s="510">
        <v>0</v>
      </c>
      <c r="U668" s="510">
        <v>0</v>
      </c>
      <c r="V668" s="509">
        <v>0</v>
      </c>
      <c r="W668" s="510">
        <v>0</v>
      </c>
      <c r="X668" s="510">
        <f t="shared" si="148"/>
        <v>1033</v>
      </c>
      <c r="Y668" s="510">
        <f t="shared" si="149"/>
        <v>56</v>
      </c>
      <c r="Z668" s="511">
        <f t="shared" si="132"/>
        <v>1089</v>
      </c>
    </row>
    <row r="669" spans="1:26" ht="51" hidden="1" outlineLevel="1">
      <c r="A669" s="747"/>
      <c r="B669" s="508" t="s">
        <v>890</v>
      </c>
      <c r="C669" s="508" t="s">
        <v>891</v>
      </c>
      <c r="D669" s="509">
        <v>1</v>
      </c>
      <c r="E669" s="510">
        <v>0</v>
      </c>
      <c r="F669" s="510">
        <v>6</v>
      </c>
      <c r="G669" s="509">
        <v>4</v>
      </c>
      <c r="H669" s="510">
        <v>194</v>
      </c>
      <c r="I669" s="509">
        <v>3</v>
      </c>
      <c r="J669" s="509">
        <v>6</v>
      </c>
      <c r="K669" s="510">
        <v>12</v>
      </c>
      <c r="L669" s="510">
        <v>4</v>
      </c>
      <c r="M669" s="510">
        <v>497</v>
      </c>
      <c r="N669" s="509">
        <v>0</v>
      </c>
      <c r="O669" s="510">
        <v>0</v>
      </c>
      <c r="P669" s="510">
        <v>0</v>
      </c>
      <c r="Q669" s="509">
        <v>0</v>
      </c>
      <c r="R669" s="510">
        <v>15</v>
      </c>
      <c r="S669" s="509">
        <v>0</v>
      </c>
      <c r="T669" s="509">
        <v>0</v>
      </c>
      <c r="U669" s="510">
        <v>0</v>
      </c>
      <c r="V669" s="510">
        <v>0</v>
      </c>
      <c r="W669" s="510">
        <v>9</v>
      </c>
      <c r="X669" s="510">
        <f t="shared" si="148"/>
        <v>220</v>
      </c>
      <c r="Y669" s="510">
        <f t="shared" si="149"/>
        <v>531</v>
      </c>
      <c r="Z669" s="511">
        <f t="shared" si="132"/>
        <v>751</v>
      </c>
    </row>
    <row r="670" spans="1:26" ht="63.75" hidden="1" outlineLevel="1">
      <c r="A670" s="747"/>
      <c r="B670" s="508" t="s">
        <v>892</v>
      </c>
      <c r="C670" s="508" t="s">
        <v>893</v>
      </c>
      <c r="D670" s="509">
        <v>1</v>
      </c>
      <c r="E670" s="510">
        <v>0</v>
      </c>
      <c r="F670" s="510">
        <v>0</v>
      </c>
      <c r="G670" s="509">
        <v>0</v>
      </c>
      <c r="H670" s="509">
        <v>123</v>
      </c>
      <c r="I670" s="509">
        <v>0</v>
      </c>
      <c r="J670" s="509">
        <v>0</v>
      </c>
      <c r="K670" s="509">
        <v>6</v>
      </c>
      <c r="L670" s="509">
        <v>0</v>
      </c>
      <c r="M670" s="509">
        <v>48</v>
      </c>
      <c r="N670" s="509">
        <v>0</v>
      </c>
      <c r="O670" s="510">
        <v>0</v>
      </c>
      <c r="P670" s="510">
        <v>0</v>
      </c>
      <c r="Q670" s="509">
        <v>0</v>
      </c>
      <c r="R670" s="509">
        <v>5</v>
      </c>
      <c r="S670" s="509">
        <v>0</v>
      </c>
      <c r="T670" s="509">
        <v>0</v>
      </c>
      <c r="U670" s="509">
        <v>0</v>
      </c>
      <c r="V670" s="509">
        <v>0</v>
      </c>
      <c r="W670" s="509">
        <v>0</v>
      </c>
      <c r="X670" s="510">
        <f t="shared" si="148"/>
        <v>129</v>
      </c>
      <c r="Y670" s="510">
        <f t="shared" si="149"/>
        <v>54</v>
      </c>
      <c r="Z670" s="511">
        <f t="shared" si="132"/>
        <v>183</v>
      </c>
    </row>
    <row r="671" spans="1:26" ht="51" hidden="1" outlineLevel="1">
      <c r="A671" s="747"/>
      <c r="B671" s="747" t="s">
        <v>894</v>
      </c>
      <c r="C671" s="508" t="s">
        <v>895</v>
      </c>
      <c r="D671" s="509">
        <v>0</v>
      </c>
      <c r="E671" s="509">
        <v>0</v>
      </c>
      <c r="F671" s="509">
        <v>0</v>
      </c>
      <c r="G671" s="509">
        <v>0</v>
      </c>
      <c r="H671" s="510">
        <v>0</v>
      </c>
      <c r="I671" s="509">
        <v>0</v>
      </c>
      <c r="J671" s="509">
        <v>0</v>
      </c>
      <c r="K671" s="509">
        <v>0</v>
      </c>
      <c r="L671" s="509">
        <v>0</v>
      </c>
      <c r="M671" s="509">
        <v>11</v>
      </c>
      <c r="N671" s="509">
        <v>0</v>
      </c>
      <c r="O671" s="509">
        <v>0</v>
      </c>
      <c r="P671" s="509">
        <v>0</v>
      </c>
      <c r="Q671" s="509">
        <v>0</v>
      </c>
      <c r="R671" s="510">
        <v>0</v>
      </c>
      <c r="S671" s="509">
        <v>0</v>
      </c>
      <c r="T671" s="509">
        <v>0</v>
      </c>
      <c r="U671" s="509">
        <v>0</v>
      </c>
      <c r="V671" s="509">
        <v>0</v>
      </c>
      <c r="W671" s="509">
        <v>0</v>
      </c>
      <c r="X671" s="510">
        <f t="shared" si="148"/>
        <v>0</v>
      </c>
      <c r="Y671" s="510">
        <f t="shared" si="149"/>
        <v>11</v>
      </c>
      <c r="Z671" s="511">
        <f t="shared" si="132"/>
        <v>11</v>
      </c>
    </row>
    <row r="672" spans="1:26" ht="25.5" hidden="1" outlineLevel="1">
      <c r="A672" s="747"/>
      <c r="B672" s="747"/>
      <c r="C672" s="508" t="s">
        <v>896</v>
      </c>
      <c r="D672" s="510">
        <v>10</v>
      </c>
      <c r="E672" s="510">
        <v>42</v>
      </c>
      <c r="F672" s="510">
        <v>54</v>
      </c>
      <c r="G672" s="510">
        <v>23</v>
      </c>
      <c r="H672" s="510">
        <v>2139</v>
      </c>
      <c r="I672" s="510">
        <v>3</v>
      </c>
      <c r="J672" s="510">
        <v>8</v>
      </c>
      <c r="K672" s="510">
        <v>36</v>
      </c>
      <c r="L672" s="510">
        <v>4</v>
      </c>
      <c r="M672" s="510">
        <v>1440</v>
      </c>
      <c r="N672" s="510">
        <v>0</v>
      </c>
      <c r="O672" s="510">
        <v>0</v>
      </c>
      <c r="P672" s="510">
        <v>0</v>
      </c>
      <c r="Q672" s="510">
        <v>1</v>
      </c>
      <c r="R672" s="510">
        <v>133</v>
      </c>
      <c r="S672" s="510">
        <v>0</v>
      </c>
      <c r="T672" s="510">
        <v>0</v>
      </c>
      <c r="U672" s="510">
        <v>0</v>
      </c>
      <c r="V672" s="510">
        <v>0</v>
      </c>
      <c r="W672" s="510">
        <v>23</v>
      </c>
      <c r="X672" s="510">
        <f t="shared" si="148"/>
        <v>2402</v>
      </c>
      <c r="Y672" s="510">
        <f t="shared" si="149"/>
        <v>1514</v>
      </c>
      <c r="Z672" s="511">
        <f t="shared" si="132"/>
        <v>3916</v>
      </c>
    </row>
    <row r="673" spans="1:26" ht="51" hidden="1" outlineLevel="1">
      <c r="A673" s="747"/>
      <c r="B673" s="747"/>
      <c r="C673" s="508" t="s">
        <v>897</v>
      </c>
      <c r="D673" s="509">
        <v>3</v>
      </c>
      <c r="E673" s="510">
        <v>8</v>
      </c>
      <c r="F673" s="510">
        <v>21</v>
      </c>
      <c r="G673" s="510">
        <v>8</v>
      </c>
      <c r="H673" s="510">
        <v>1041</v>
      </c>
      <c r="I673" s="510">
        <v>0</v>
      </c>
      <c r="J673" s="509">
        <v>0</v>
      </c>
      <c r="K673" s="509">
        <v>3</v>
      </c>
      <c r="L673" s="509">
        <v>0</v>
      </c>
      <c r="M673" s="510">
        <v>231</v>
      </c>
      <c r="N673" s="509">
        <v>0</v>
      </c>
      <c r="O673" s="510">
        <v>0</v>
      </c>
      <c r="P673" s="510">
        <v>0</v>
      </c>
      <c r="Q673" s="510">
        <v>0</v>
      </c>
      <c r="R673" s="510">
        <v>17</v>
      </c>
      <c r="S673" s="510">
        <v>0</v>
      </c>
      <c r="T673" s="509">
        <v>0</v>
      </c>
      <c r="U673" s="509">
        <v>0</v>
      </c>
      <c r="V673" s="509">
        <v>0</v>
      </c>
      <c r="W673" s="510">
        <v>4</v>
      </c>
      <c r="X673" s="510">
        <f t="shared" si="148"/>
        <v>1098</v>
      </c>
      <c r="Y673" s="510">
        <f t="shared" si="149"/>
        <v>238</v>
      </c>
      <c r="Z673" s="511">
        <f t="shared" si="132"/>
        <v>1336</v>
      </c>
    </row>
    <row r="674" spans="1:26" ht="12.95" customHeight="1" collapsed="1">
      <c r="A674" s="748" t="s">
        <v>3168</v>
      </c>
      <c r="B674" s="748"/>
      <c r="C674" s="748"/>
      <c r="D674" s="506">
        <f t="shared" ref="D674:Z674" si="150">+D675+D676+D677</f>
        <v>5</v>
      </c>
      <c r="E674" s="506">
        <f t="shared" si="150"/>
        <v>4</v>
      </c>
      <c r="F674" s="506">
        <f t="shared" si="150"/>
        <v>18</v>
      </c>
      <c r="G674" s="506">
        <f t="shared" si="150"/>
        <v>0</v>
      </c>
      <c r="H674" s="506">
        <f t="shared" si="150"/>
        <v>862</v>
      </c>
      <c r="I674" s="506">
        <f t="shared" si="150"/>
        <v>0</v>
      </c>
      <c r="J674" s="506">
        <f t="shared" si="150"/>
        <v>0</v>
      </c>
      <c r="K674" s="506">
        <f t="shared" si="150"/>
        <v>0</v>
      </c>
      <c r="L674" s="506">
        <f t="shared" si="150"/>
        <v>0</v>
      </c>
      <c r="M674" s="506">
        <f t="shared" si="150"/>
        <v>0</v>
      </c>
      <c r="N674" s="506">
        <f t="shared" si="150"/>
        <v>0</v>
      </c>
      <c r="O674" s="506">
        <f t="shared" si="150"/>
        <v>0</v>
      </c>
      <c r="P674" s="506">
        <f t="shared" si="150"/>
        <v>0</v>
      </c>
      <c r="Q674" s="506">
        <f t="shared" si="150"/>
        <v>4</v>
      </c>
      <c r="R674" s="506">
        <f t="shared" si="150"/>
        <v>32</v>
      </c>
      <c r="S674" s="506">
        <f t="shared" si="150"/>
        <v>0</v>
      </c>
      <c r="T674" s="506">
        <f t="shared" si="150"/>
        <v>0</v>
      </c>
      <c r="U674" s="506">
        <f t="shared" si="150"/>
        <v>0</v>
      </c>
      <c r="V674" s="506">
        <f t="shared" si="150"/>
        <v>0</v>
      </c>
      <c r="W674" s="506">
        <f t="shared" si="150"/>
        <v>0</v>
      </c>
      <c r="X674" s="506">
        <f t="shared" si="150"/>
        <v>925</v>
      </c>
      <c r="Y674" s="506">
        <f t="shared" si="150"/>
        <v>0</v>
      </c>
      <c r="Z674" s="507">
        <f t="shared" si="150"/>
        <v>925</v>
      </c>
    </row>
    <row r="675" spans="1:26" hidden="1" outlineLevel="1">
      <c r="A675" s="747" t="s">
        <v>899</v>
      </c>
      <c r="B675" s="747" t="s">
        <v>900</v>
      </c>
      <c r="C675" s="508" t="s">
        <v>901</v>
      </c>
      <c r="D675" s="510">
        <v>0</v>
      </c>
      <c r="E675" s="510">
        <v>2</v>
      </c>
      <c r="F675" s="510">
        <v>6</v>
      </c>
      <c r="G675" s="510">
        <v>0</v>
      </c>
      <c r="H675" s="510">
        <v>478</v>
      </c>
      <c r="I675" s="509">
        <v>0</v>
      </c>
      <c r="J675" s="509">
        <v>0</v>
      </c>
      <c r="K675" s="509">
        <v>0</v>
      </c>
      <c r="L675" s="509">
        <v>0</v>
      </c>
      <c r="M675" s="509">
        <v>0</v>
      </c>
      <c r="N675" s="510">
        <v>0</v>
      </c>
      <c r="O675" s="510">
        <v>0</v>
      </c>
      <c r="P675" s="510">
        <v>0</v>
      </c>
      <c r="Q675" s="510">
        <v>4</v>
      </c>
      <c r="R675" s="510">
        <v>19</v>
      </c>
      <c r="S675" s="509">
        <v>0</v>
      </c>
      <c r="T675" s="509">
        <v>0</v>
      </c>
      <c r="U675" s="509">
        <v>0</v>
      </c>
      <c r="V675" s="509">
        <v>0</v>
      </c>
      <c r="W675" s="509">
        <v>0</v>
      </c>
      <c r="X675" s="510">
        <f>D675+E675+F675+G675+H675+N675+O675+P675+Q675+R675</f>
        <v>509</v>
      </c>
      <c r="Y675" s="510">
        <f>I675+J675+K675+L675+M675+S675+T675+U675+V675+W675</f>
        <v>0</v>
      </c>
      <c r="Z675" s="511">
        <f>+Y675+X675</f>
        <v>509</v>
      </c>
    </row>
    <row r="676" spans="1:26" ht="25.5" hidden="1" outlineLevel="1">
      <c r="A676" s="747"/>
      <c r="B676" s="747"/>
      <c r="C676" s="508" t="s">
        <v>902</v>
      </c>
      <c r="D676" s="509">
        <v>0</v>
      </c>
      <c r="E676" s="509">
        <v>0</v>
      </c>
      <c r="F676" s="510">
        <v>3</v>
      </c>
      <c r="G676" s="509">
        <v>0</v>
      </c>
      <c r="H676" s="510">
        <v>30</v>
      </c>
      <c r="I676" s="509">
        <v>0</v>
      </c>
      <c r="J676" s="509">
        <v>0</v>
      </c>
      <c r="K676" s="509">
        <v>0</v>
      </c>
      <c r="L676" s="509">
        <v>0</v>
      </c>
      <c r="M676" s="509">
        <v>0</v>
      </c>
      <c r="N676" s="509">
        <v>0</v>
      </c>
      <c r="O676" s="509">
        <v>0</v>
      </c>
      <c r="P676" s="510">
        <v>0</v>
      </c>
      <c r="Q676" s="509">
        <v>0</v>
      </c>
      <c r="R676" s="510">
        <v>0</v>
      </c>
      <c r="S676" s="509">
        <v>0</v>
      </c>
      <c r="T676" s="509">
        <v>0</v>
      </c>
      <c r="U676" s="509">
        <v>0</v>
      </c>
      <c r="V676" s="509">
        <v>0</v>
      </c>
      <c r="W676" s="509">
        <v>0</v>
      </c>
      <c r="X676" s="510">
        <f>D676+E676+F676+G676+H676+N676+O676+P676+Q676+R676</f>
        <v>33</v>
      </c>
      <c r="Y676" s="510"/>
      <c r="Z676" s="511">
        <f>+Y676+X676</f>
        <v>33</v>
      </c>
    </row>
    <row r="677" spans="1:26" ht="63.75" hidden="1" outlineLevel="1">
      <c r="A677" s="747"/>
      <c r="B677" s="508" t="s">
        <v>903</v>
      </c>
      <c r="C677" s="508" t="s">
        <v>904</v>
      </c>
      <c r="D677" s="509">
        <v>5</v>
      </c>
      <c r="E677" s="510">
        <v>2</v>
      </c>
      <c r="F677" s="509">
        <v>9</v>
      </c>
      <c r="G677" s="509">
        <v>0</v>
      </c>
      <c r="H677" s="510">
        <v>354</v>
      </c>
      <c r="I677" s="509">
        <v>0</v>
      </c>
      <c r="J677" s="509">
        <v>0</v>
      </c>
      <c r="K677" s="509">
        <v>0</v>
      </c>
      <c r="L677" s="509">
        <v>0</v>
      </c>
      <c r="M677" s="509">
        <v>0</v>
      </c>
      <c r="N677" s="509">
        <v>0</v>
      </c>
      <c r="O677" s="510">
        <v>0</v>
      </c>
      <c r="P677" s="509">
        <v>0</v>
      </c>
      <c r="Q677" s="509">
        <v>0</v>
      </c>
      <c r="R677" s="510">
        <v>13</v>
      </c>
      <c r="S677" s="509">
        <v>0</v>
      </c>
      <c r="T677" s="509">
        <v>0</v>
      </c>
      <c r="U677" s="509">
        <v>0</v>
      </c>
      <c r="V677" s="509">
        <v>0</v>
      </c>
      <c r="W677" s="509">
        <v>0</v>
      </c>
      <c r="X677" s="510">
        <f>D677+E677+F677+G677+H677+N677+O677+P677+Q677+R677</f>
        <v>383</v>
      </c>
      <c r="Y677" s="510"/>
      <c r="Z677" s="511">
        <f>+Y677+X677</f>
        <v>383</v>
      </c>
    </row>
    <row r="678" spans="1:26" ht="12.95" customHeight="1" collapsed="1">
      <c r="A678" s="743" t="s">
        <v>905</v>
      </c>
      <c r="B678" s="743"/>
      <c r="C678" s="743"/>
      <c r="D678" s="506">
        <f t="shared" ref="D678:Z678" si="151">SUM(D679:D689)</f>
        <v>5</v>
      </c>
      <c r="E678" s="506">
        <f t="shared" si="151"/>
        <v>20</v>
      </c>
      <c r="F678" s="506">
        <f t="shared" si="151"/>
        <v>33</v>
      </c>
      <c r="G678" s="506">
        <f t="shared" si="151"/>
        <v>0</v>
      </c>
      <c r="H678" s="506">
        <f t="shared" si="151"/>
        <v>2173</v>
      </c>
      <c r="I678" s="506">
        <f t="shared" si="151"/>
        <v>4</v>
      </c>
      <c r="J678" s="506">
        <f t="shared" si="151"/>
        <v>10</v>
      </c>
      <c r="K678" s="506">
        <f t="shared" si="151"/>
        <v>18</v>
      </c>
      <c r="L678" s="506">
        <f t="shared" si="151"/>
        <v>8</v>
      </c>
      <c r="M678" s="506">
        <f t="shared" si="151"/>
        <v>947</v>
      </c>
      <c r="N678" s="506">
        <f t="shared" si="151"/>
        <v>0</v>
      </c>
      <c r="O678" s="506">
        <f t="shared" si="151"/>
        <v>0</v>
      </c>
      <c r="P678" s="506">
        <f t="shared" si="151"/>
        <v>0</v>
      </c>
      <c r="Q678" s="506">
        <f t="shared" si="151"/>
        <v>0</v>
      </c>
      <c r="R678" s="506">
        <f t="shared" si="151"/>
        <v>36</v>
      </c>
      <c r="S678" s="506">
        <f t="shared" si="151"/>
        <v>0</v>
      </c>
      <c r="T678" s="506">
        <f t="shared" si="151"/>
        <v>0</v>
      </c>
      <c r="U678" s="506">
        <f t="shared" si="151"/>
        <v>0</v>
      </c>
      <c r="V678" s="506">
        <f t="shared" si="151"/>
        <v>0</v>
      </c>
      <c r="W678" s="506">
        <f t="shared" si="151"/>
        <v>37</v>
      </c>
      <c r="X678" s="506">
        <f t="shared" si="151"/>
        <v>2267</v>
      </c>
      <c r="Y678" s="506">
        <f t="shared" si="151"/>
        <v>1024</v>
      </c>
      <c r="Z678" s="507">
        <f t="shared" si="151"/>
        <v>3291</v>
      </c>
    </row>
    <row r="679" spans="1:26" ht="38.25" hidden="1" outlineLevel="1">
      <c r="A679" s="750" t="s">
        <v>905</v>
      </c>
      <c r="B679" s="508" t="s">
        <v>906</v>
      </c>
      <c r="C679" s="508" t="s">
        <v>907</v>
      </c>
      <c r="D679" s="509">
        <v>0</v>
      </c>
      <c r="E679" s="509">
        <v>0</v>
      </c>
      <c r="F679" s="509">
        <v>0</v>
      </c>
      <c r="G679" s="510">
        <v>0</v>
      </c>
      <c r="H679" s="509">
        <v>84</v>
      </c>
      <c r="I679" s="510">
        <v>1</v>
      </c>
      <c r="J679" s="509">
        <v>0</v>
      </c>
      <c r="K679" s="509">
        <v>0</v>
      </c>
      <c r="L679" s="509">
        <v>0</v>
      </c>
      <c r="M679" s="510">
        <v>120</v>
      </c>
      <c r="N679" s="509">
        <v>0</v>
      </c>
      <c r="O679" s="509">
        <v>0</v>
      </c>
      <c r="P679" s="509">
        <v>0</v>
      </c>
      <c r="Q679" s="510">
        <v>0</v>
      </c>
      <c r="R679" s="509">
        <v>0</v>
      </c>
      <c r="S679" s="510">
        <v>0</v>
      </c>
      <c r="T679" s="509">
        <v>0</v>
      </c>
      <c r="U679" s="509">
        <v>0</v>
      </c>
      <c r="V679" s="509">
        <v>0</v>
      </c>
      <c r="W679" s="510">
        <v>30</v>
      </c>
      <c r="X679" s="510">
        <f t="shared" ref="X679:X689" si="152">D679+E679+F679+G679+H679+N679+O679+P679+Q679+R679</f>
        <v>84</v>
      </c>
      <c r="Y679" s="510">
        <f t="shared" ref="Y679:Y689" si="153">I679+J679+K679+L679+M679+S679+T679+U679+V679+W679</f>
        <v>151</v>
      </c>
      <c r="Z679" s="511">
        <f t="shared" ref="Z679:Z752" si="154">+Y679+X679</f>
        <v>235</v>
      </c>
    </row>
    <row r="680" spans="1:26" ht="25.5" hidden="1" outlineLevel="1">
      <c r="A680" s="750"/>
      <c r="B680" s="508" t="s">
        <v>908</v>
      </c>
      <c r="C680" s="508" t="s">
        <v>909</v>
      </c>
      <c r="D680" s="509">
        <v>0</v>
      </c>
      <c r="E680" s="509">
        <v>0</v>
      </c>
      <c r="F680" s="509">
        <v>0</v>
      </c>
      <c r="G680" s="509">
        <v>0</v>
      </c>
      <c r="H680" s="510">
        <v>105</v>
      </c>
      <c r="I680" s="509">
        <v>0</v>
      </c>
      <c r="J680" s="509">
        <v>0</v>
      </c>
      <c r="K680" s="509">
        <v>0</v>
      </c>
      <c r="L680" s="509">
        <v>0</v>
      </c>
      <c r="M680" s="510">
        <v>61</v>
      </c>
      <c r="N680" s="509">
        <v>0</v>
      </c>
      <c r="O680" s="509">
        <v>0</v>
      </c>
      <c r="P680" s="509">
        <v>0</v>
      </c>
      <c r="Q680" s="509">
        <v>0</v>
      </c>
      <c r="R680" s="510">
        <v>0</v>
      </c>
      <c r="S680" s="509">
        <v>0</v>
      </c>
      <c r="T680" s="509">
        <v>0</v>
      </c>
      <c r="U680" s="509">
        <v>0</v>
      </c>
      <c r="V680" s="509">
        <v>0</v>
      </c>
      <c r="W680" s="510">
        <v>0</v>
      </c>
      <c r="X680" s="510">
        <f t="shared" si="152"/>
        <v>105</v>
      </c>
      <c r="Y680" s="510">
        <f t="shared" si="153"/>
        <v>61</v>
      </c>
      <c r="Z680" s="511">
        <f t="shared" si="154"/>
        <v>166</v>
      </c>
    </row>
    <row r="681" spans="1:26" hidden="1" outlineLevel="1">
      <c r="A681" s="750"/>
      <c r="B681" s="747" t="s">
        <v>910</v>
      </c>
      <c r="C681" s="508" t="s">
        <v>911</v>
      </c>
      <c r="D681" s="510">
        <v>2</v>
      </c>
      <c r="E681" s="510">
        <v>4</v>
      </c>
      <c r="F681" s="510">
        <v>6</v>
      </c>
      <c r="G681" s="509">
        <v>0</v>
      </c>
      <c r="H681" s="510">
        <v>422</v>
      </c>
      <c r="I681" s="509">
        <v>2</v>
      </c>
      <c r="J681" s="510">
        <v>2</v>
      </c>
      <c r="K681" s="510">
        <v>15</v>
      </c>
      <c r="L681" s="509">
        <v>0</v>
      </c>
      <c r="M681" s="510">
        <v>300</v>
      </c>
      <c r="N681" s="510">
        <v>0</v>
      </c>
      <c r="O681" s="510">
        <v>0</v>
      </c>
      <c r="P681" s="510">
        <v>0</v>
      </c>
      <c r="Q681" s="509">
        <v>0</v>
      </c>
      <c r="R681" s="510">
        <v>9</v>
      </c>
      <c r="S681" s="509">
        <v>0</v>
      </c>
      <c r="T681" s="510">
        <v>0</v>
      </c>
      <c r="U681" s="510">
        <v>0</v>
      </c>
      <c r="V681" s="509">
        <v>0</v>
      </c>
      <c r="W681" s="510">
        <v>5</v>
      </c>
      <c r="X681" s="510">
        <f t="shared" si="152"/>
        <v>443</v>
      </c>
      <c r="Y681" s="510">
        <f t="shared" si="153"/>
        <v>324</v>
      </c>
      <c r="Z681" s="511">
        <f t="shared" si="154"/>
        <v>767</v>
      </c>
    </row>
    <row r="682" spans="1:26" ht="25.5" hidden="1" outlineLevel="1">
      <c r="A682" s="750"/>
      <c r="B682" s="747"/>
      <c r="C682" s="508" t="s">
        <v>912</v>
      </c>
      <c r="D682" s="509">
        <v>2</v>
      </c>
      <c r="E682" s="509">
        <v>8</v>
      </c>
      <c r="F682" s="510">
        <v>9</v>
      </c>
      <c r="G682" s="509">
        <v>0</v>
      </c>
      <c r="H682" s="510">
        <v>382</v>
      </c>
      <c r="I682" s="509">
        <v>0</v>
      </c>
      <c r="J682" s="509">
        <v>4</v>
      </c>
      <c r="K682" s="509">
        <v>0</v>
      </c>
      <c r="L682" s="509">
        <v>4</v>
      </c>
      <c r="M682" s="510">
        <v>16</v>
      </c>
      <c r="N682" s="509">
        <v>0</v>
      </c>
      <c r="O682" s="509">
        <v>0</v>
      </c>
      <c r="P682" s="510">
        <v>0</v>
      </c>
      <c r="Q682" s="509">
        <v>0</v>
      </c>
      <c r="R682" s="510">
        <v>5</v>
      </c>
      <c r="S682" s="509">
        <v>0</v>
      </c>
      <c r="T682" s="509">
        <v>0</v>
      </c>
      <c r="U682" s="509">
        <v>0</v>
      </c>
      <c r="V682" s="509">
        <v>0</v>
      </c>
      <c r="W682" s="510">
        <v>0</v>
      </c>
      <c r="X682" s="510">
        <f t="shared" si="152"/>
        <v>406</v>
      </c>
      <c r="Y682" s="510">
        <f t="shared" si="153"/>
        <v>24</v>
      </c>
      <c r="Z682" s="511">
        <f t="shared" si="154"/>
        <v>430</v>
      </c>
    </row>
    <row r="683" spans="1:26" ht="51" hidden="1" outlineLevel="1">
      <c r="A683" s="750"/>
      <c r="B683" s="747" t="s">
        <v>913</v>
      </c>
      <c r="C683" s="508" t="s">
        <v>914</v>
      </c>
      <c r="D683" s="509">
        <v>0</v>
      </c>
      <c r="E683" s="509">
        <v>0</v>
      </c>
      <c r="F683" s="509">
        <v>3</v>
      </c>
      <c r="G683" s="509">
        <v>0</v>
      </c>
      <c r="H683" s="509">
        <v>0</v>
      </c>
      <c r="I683" s="509">
        <v>0</v>
      </c>
      <c r="J683" s="509">
        <v>0</v>
      </c>
      <c r="K683" s="509">
        <v>0</v>
      </c>
      <c r="L683" s="509">
        <v>0</v>
      </c>
      <c r="M683" s="509">
        <v>0</v>
      </c>
      <c r="N683" s="509">
        <v>0</v>
      </c>
      <c r="O683" s="509">
        <v>0</v>
      </c>
      <c r="P683" s="509">
        <v>0</v>
      </c>
      <c r="Q683" s="509">
        <v>0</v>
      </c>
      <c r="R683" s="509">
        <v>0</v>
      </c>
      <c r="S683" s="509">
        <v>0</v>
      </c>
      <c r="T683" s="509">
        <v>0</v>
      </c>
      <c r="U683" s="509">
        <v>0</v>
      </c>
      <c r="V683" s="509">
        <v>0</v>
      </c>
      <c r="W683" s="509">
        <v>0</v>
      </c>
      <c r="X683" s="510">
        <f t="shared" si="152"/>
        <v>3</v>
      </c>
      <c r="Y683" s="510">
        <f t="shared" si="153"/>
        <v>0</v>
      </c>
      <c r="Z683" s="511">
        <f t="shared" si="154"/>
        <v>3</v>
      </c>
    </row>
    <row r="684" spans="1:26" hidden="1" outlineLevel="1">
      <c r="A684" s="750"/>
      <c r="B684" s="747"/>
      <c r="C684" s="508" t="s">
        <v>915</v>
      </c>
      <c r="D684" s="510">
        <v>1</v>
      </c>
      <c r="E684" s="509">
        <v>0</v>
      </c>
      <c r="F684" s="510">
        <v>9</v>
      </c>
      <c r="G684" s="509">
        <v>0</v>
      </c>
      <c r="H684" s="510">
        <v>161</v>
      </c>
      <c r="I684" s="510">
        <v>0</v>
      </c>
      <c r="J684" s="510">
        <v>4</v>
      </c>
      <c r="K684" s="509">
        <v>0</v>
      </c>
      <c r="L684" s="509">
        <v>4</v>
      </c>
      <c r="M684" s="510">
        <v>159</v>
      </c>
      <c r="N684" s="510">
        <v>0</v>
      </c>
      <c r="O684" s="509">
        <v>0</v>
      </c>
      <c r="P684" s="510">
        <v>0</v>
      </c>
      <c r="Q684" s="509">
        <v>0</v>
      </c>
      <c r="R684" s="510">
        <v>0</v>
      </c>
      <c r="S684" s="510">
        <v>0</v>
      </c>
      <c r="T684" s="510">
        <v>0</v>
      </c>
      <c r="U684" s="509">
        <v>0</v>
      </c>
      <c r="V684" s="509">
        <v>0</v>
      </c>
      <c r="W684" s="510">
        <v>0</v>
      </c>
      <c r="X684" s="510">
        <f t="shared" si="152"/>
        <v>171</v>
      </c>
      <c r="Y684" s="510">
        <f t="shared" si="153"/>
        <v>167</v>
      </c>
      <c r="Z684" s="511">
        <f t="shared" si="154"/>
        <v>338</v>
      </c>
    </row>
    <row r="685" spans="1:26" ht="25.5" hidden="1" outlineLevel="1">
      <c r="A685" s="750"/>
      <c r="B685" s="747" t="s">
        <v>916</v>
      </c>
      <c r="C685" s="508" t="s">
        <v>917</v>
      </c>
      <c r="D685" s="509">
        <v>0</v>
      </c>
      <c r="E685" s="509">
        <v>0</v>
      </c>
      <c r="F685" s="510">
        <v>0</v>
      </c>
      <c r="G685" s="509">
        <v>0</v>
      </c>
      <c r="H685" s="509">
        <v>0</v>
      </c>
      <c r="I685" s="509">
        <v>0</v>
      </c>
      <c r="J685" s="509">
        <v>0</v>
      </c>
      <c r="K685" s="509">
        <v>0</v>
      </c>
      <c r="L685" s="509">
        <v>0</v>
      </c>
      <c r="M685" s="510">
        <v>21</v>
      </c>
      <c r="N685" s="509">
        <v>0</v>
      </c>
      <c r="O685" s="509">
        <v>0</v>
      </c>
      <c r="P685" s="510">
        <v>0</v>
      </c>
      <c r="Q685" s="509">
        <v>0</v>
      </c>
      <c r="R685" s="509">
        <v>0</v>
      </c>
      <c r="S685" s="509">
        <v>0</v>
      </c>
      <c r="T685" s="509">
        <v>0</v>
      </c>
      <c r="U685" s="509">
        <v>0</v>
      </c>
      <c r="V685" s="509">
        <v>0</v>
      </c>
      <c r="W685" s="510">
        <v>0</v>
      </c>
      <c r="X685" s="510">
        <f t="shared" si="152"/>
        <v>0</v>
      </c>
      <c r="Y685" s="510">
        <f t="shared" si="153"/>
        <v>21</v>
      </c>
      <c r="Z685" s="511">
        <f t="shared" si="154"/>
        <v>21</v>
      </c>
    </row>
    <row r="686" spans="1:26" hidden="1" outlineLevel="1">
      <c r="A686" s="750"/>
      <c r="B686" s="747"/>
      <c r="C686" s="508" t="s">
        <v>918</v>
      </c>
      <c r="D686" s="509">
        <v>0</v>
      </c>
      <c r="E686" s="509">
        <v>0</v>
      </c>
      <c r="F686" s="509">
        <v>0</v>
      </c>
      <c r="G686" s="509">
        <v>0</v>
      </c>
      <c r="H686" s="509">
        <v>0</v>
      </c>
      <c r="I686" s="509">
        <v>0</v>
      </c>
      <c r="J686" s="509">
        <v>0</v>
      </c>
      <c r="K686" s="509">
        <v>0</v>
      </c>
      <c r="L686" s="509">
        <v>0</v>
      </c>
      <c r="M686" s="509">
        <v>0</v>
      </c>
      <c r="N686" s="509">
        <v>0</v>
      </c>
      <c r="O686" s="509">
        <v>0</v>
      </c>
      <c r="P686" s="509">
        <v>0</v>
      </c>
      <c r="Q686" s="509">
        <v>0</v>
      </c>
      <c r="R686" s="509">
        <v>0</v>
      </c>
      <c r="S686" s="509">
        <v>0</v>
      </c>
      <c r="T686" s="509">
        <v>0</v>
      </c>
      <c r="U686" s="509">
        <v>0</v>
      </c>
      <c r="V686" s="509">
        <v>0</v>
      </c>
      <c r="W686" s="509">
        <v>0</v>
      </c>
      <c r="X686" s="510">
        <f t="shared" si="152"/>
        <v>0</v>
      </c>
      <c r="Y686" s="510">
        <f t="shared" si="153"/>
        <v>0</v>
      </c>
      <c r="Z686" s="511">
        <f t="shared" si="154"/>
        <v>0</v>
      </c>
    </row>
    <row r="687" spans="1:26" ht="25.5" hidden="1" outlineLevel="1">
      <c r="A687" s="750"/>
      <c r="B687" s="747"/>
      <c r="C687" s="508" t="s">
        <v>919</v>
      </c>
      <c r="D687" s="509">
        <v>0</v>
      </c>
      <c r="E687" s="509">
        <v>0</v>
      </c>
      <c r="F687" s="509">
        <v>0</v>
      </c>
      <c r="G687" s="509">
        <v>0</v>
      </c>
      <c r="H687" s="510">
        <v>10</v>
      </c>
      <c r="I687" s="509">
        <v>0</v>
      </c>
      <c r="J687" s="509">
        <v>0</v>
      </c>
      <c r="K687" s="509">
        <v>0</v>
      </c>
      <c r="L687" s="509">
        <v>0</v>
      </c>
      <c r="M687" s="509">
        <v>0</v>
      </c>
      <c r="N687" s="509">
        <v>0</v>
      </c>
      <c r="O687" s="509">
        <v>0</v>
      </c>
      <c r="P687" s="509">
        <v>0</v>
      </c>
      <c r="Q687" s="509">
        <v>0</v>
      </c>
      <c r="R687" s="510">
        <v>2</v>
      </c>
      <c r="S687" s="509">
        <v>0</v>
      </c>
      <c r="T687" s="509">
        <v>0</v>
      </c>
      <c r="U687" s="509">
        <v>0</v>
      </c>
      <c r="V687" s="509">
        <v>0</v>
      </c>
      <c r="W687" s="509">
        <v>0</v>
      </c>
      <c r="X687" s="510">
        <f t="shared" si="152"/>
        <v>12</v>
      </c>
      <c r="Y687" s="510">
        <f t="shared" si="153"/>
        <v>0</v>
      </c>
      <c r="Z687" s="511">
        <f t="shared" si="154"/>
        <v>12</v>
      </c>
    </row>
    <row r="688" spans="1:26" ht="38.25" hidden="1" outlineLevel="1">
      <c r="A688" s="750"/>
      <c r="B688" s="747"/>
      <c r="C688" s="508" t="s">
        <v>920</v>
      </c>
      <c r="D688" s="510">
        <v>0</v>
      </c>
      <c r="E688" s="509">
        <v>6</v>
      </c>
      <c r="F688" s="510">
        <v>3</v>
      </c>
      <c r="G688" s="510">
        <v>0</v>
      </c>
      <c r="H688" s="510">
        <v>743</v>
      </c>
      <c r="I688" s="509">
        <v>0</v>
      </c>
      <c r="J688" s="509">
        <v>0</v>
      </c>
      <c r="K688" s="510">
        <v>3</v>
      </c>
      <c r="L688" s="509">
        <v>0</v>
      </c>
      <c r="M688" s="510">
        <v>124</v>
      </c>
      <c r="N688" s="510">
        <v>0</v>
      </c>
      <c r="O688" s="509">
        <v>0</v>
      </c>
      <c r="P688" s="510">
        <v>0</v>
      </c>
      <c r="Q688" s="510">
        <v>0</v>
      </c>
      <c r="R688" s="510">
        <v>15</v>
      </c>
      <c r="S688" s="509">
        <v>0</v>
      </c>
      <c r="T688" s="509">
        <v>0</v>
      </c>
      <c r="U688" s="510">
        <v>0</v>
      </c>
      <c r="V688" s="509">
        <v>0</v>
      </c>
      <c r="W688" s="510">
        <v>0</v>
      </c>
      <c r="X688" s="510">
        <f t="shared" si="152"/>
        <v>767</v>
      </c>
      <c r="Y688" s="510">
        <f t="shared" si="153"/>
        <v>127</v>
      </c>
      <c r="Z688" s="511">
        <f t="shared" si="154"/>
        <v>894</v>
      </c>
    </row>
    <row r="689" spans="1:26" ht="51" hidden="1" outlineLevel="1">
      <c r="A689" s="750"/>
      <c r="B689" s="508" t="s">
        <v>921</v>
      </c>
      <c r="C689" s="508" t="s">
        <v>922</v>
      </c>
      <c r="D689" s="509">
        <v>0</v>
      </c>
      <c r="E689" s="509">
        <v>2</v>
      </c>
      <c r="F689" s="510">
        <v>3</v>
      </c>
      <c r="G689" s="510">
        <v>0</v>
      </c>
      <c r="H689" s="510">
        <v>266</v>
      </c>
      <c r="I689" s="509">
        <v>1</v>
      </c>
      <c r="J689" s="509">
        <v>0</v>
      </c>
      <c r="K689" s="510">
        <v>0</v>
      </c>
      <c r="L689" s="509">
        <v>0</v>
      </c>
      <c r="M689" s="509">
        <v>146</v>
      </c>
      <c r="N689" s="509">
        <v>0</v>
      </c>
      <c r="O689" s="509">
        <v>0</v>
      </c>
      <c r="P689" s="510">
        <v>0</v>
      </c>
      <c r="Q689" s="510">
        <v>0</v>
      </c>
      <c r="R689" s="510">
        <v>5</v>
      </c>
      <c r="S689" s="509">
        <v>0</v>
      </c>
      <c r="T689" s="509">
        <v>0</v>
      </c>
      <c r="U689" s="510">
        <v>0</v>
      </c>
      <c r="V689" s="509">
        <v>0</v>
      </c>
      <c r="W689" s="509">
        <v>2</v>
      </c>
      <c r="X689" s="510">
        <f t="shared" si="152"/>
        <v>276</v>
      </c>
      <c r="Y689" s="510">
        <f t="shared" si="153"/>
        <v>149</v>
      </c>
      <c r="Z689" s="511">
        <f t="shared" si="154"/>
        <v>425</v>
      </c>
    </row>
    <row r="690" spans="1:26" ht="12.95" customHeight="1" collapsed="1">
      <c r="A690" s="743" t="s">
        <v>923</v>
      </c>
      <c r="B690" s="743"/>
      <c r="C690" s="743"/>
      <c r="D690" s="506">
        <f t="shared" ref="D690:Z690" si="155">SUM(D691:D695)</f>
        <v>4</v>
      </c>
      <c r="E690" s="506">
        <f t="shared" si="155"/>
        <v>21</v>
      </c>
      <c r="F690" s="506">
        <f t="shared" si="155"/>
        <v>30</v>
      </c>
      <c r="G690" s="506">
        <f t="shared" si="155"/>
        <v>20</v>
      </c>
      <c r="H690" s="506">
        <f t="shared" si="155"/>
        <v>2233</v>
      </c>
      <c r="I690" s="506">
        <f t="shared" si="155"/>
        <v>7</v>
      </c>
      <c r="J690" s="506">
        <f t="shared" si="155"/>
        <v>40</v>
      </c>
      <c r="K690" s="506">
        <f t="shared" si="155"/>
        <v>46</v>
      </c>
      <c r="L690" s="506">
        <f t="shared" si="155"/>
        <v>16</v>
      </c>
      <c r="M690" s="506">
        <f t="shared" si="155"/>
        <v>2531</v>
      </c>
      <c r="N690" s="506">
        <f t="shared" si="155"/>
        <v>0</v>
      </c>
      <c r="O690" s="506">
        <f t="shared" si="155"/>
        <v>3</v>
      </c>
      <c r="P690" s="506">
        <f t="shared" si="155"/>
        <v>0</v>
      </c>
      <c r="Q690" s="506">
        <f t="shared" si="155"/>
        <v>0</v>
      </c>
      <c r="R690" s="506">
        <f t="shared" si="155"/>
        <v>58</v>
      </c>
      <c r="S690" s="506">
        <f t="shared" si="155"/>
        <v>0</v>
      </c>
      <c r="T690" s="506">
        <f t="shared" si="155"/>
        <v>0</v>
      </c>
      <c r="U690" s="506">
        <f t="shared" si="155"/>
        <v>2</v>
      </c>
      <c r="V690" s="506">
        <f t="shared" si="155"/>
        <v>0</v>
      </c>
      <c r="W690" s="506">
        <f t="shared" si="155"/>
        <v>28</v>
      </c>
      <c r="X690" s="506">
        <f t="shared" si="155"/>
        <v>2369</v>
      </c>
      <c r="Y690" s="506">
        <f t="shared" si="155"/>
        <v>2670</v>
      </c>
      <c r="Z690" s="507">
        <f t="shared" si="155"/>
        <v>5039</v>
      </c>
    </row>
    <row r="691" spans="1:26" ht="38.25" hidden="1" outlineLevel="1">
      <c r="A691" s="747" t="s">
        <v>923</v>
      </c>
      <c r="B691" s="508" t="s">
        <v>924</v>
      </c>
      <c r="C691" s="508" t="s">
        <v>925</v>
      </c>
      <c r="D691" s="510">
        <v>2</v>
      </c>
      <c r="E691" s="510">
        <v>21</v>
      </c>
      <c r="F691" s="510">
        <v>21</v>
      </c>
      <c r="G691" s="509">
        <v>20</v>
      </c>
      <c r="H691" s="510">
        <v>1398</v>
      </c>
      <c r="I691" s="510">
        <v>7</v>
      </c>
      <c r="J691" s="510">
        <v>34</v>
      </c>
      <c r="K691" s="510">
        <v>31</v>
      </c>
      <c r="L691" s="510">
        <v>12</v>
      </c>
      <c r="M691" s="510">
        <v>2154</v>
      </c>
      <c r="N691" s="510">
        <v>0</v>
      </c>
      <c r="O691" s="510">
        <v>3</v>
      </c>
      <c r="P691" s="510">
        <v>0</v>
      </c>
      <c r="Q691" s="509">
        <v>0</v>
      </c>
      <c r="R691" s="510">
        <v>42</v>
      </c>
      <c r="S691" s="510">
        <v>0</v>
      </c>
      <c r="T691" s="510">
        <v>0</v>
      </c>
      <c r="U691" s="510">
        <v>2</v>
      </c>
      <c r="V691" s="510">
        <v>0</v>
      </c>
      <c r="W691" s="510">
        <v>28</v>
      </c>
      <c r="X691" s="510">
        <f>D691+E691+F691+G691+H691+N691+O691+P691+Q691+R691</f>
        <v>1507</v>
      </c>
      <c r="Y691" s="510">
        <f>I691+J691+K691+L691+M691+S691+T691+U691+V691+W691</f>
        <v>2268</v>
      </c>
      <c r="Z691" s="511">
        <f t="shared" si="154"/>
        <v>3775</v>
      </c>
    </row>
    <row r="692" spans="1:26" ht="25.5" hidden="1" outlineLevel="1">
      <c r="A692" s="747"/>
      <c r="B692" s="747" t="s">
        <v>926</v>
      </c>
      <c r="C692" s="508" t="s">
        <v>927</v>
      </c>
      <c r="D692" s="509">
        <v>0</v>
      </c>
      <c r="E692" s="509">
        <v>0</v>
      </c>
      <c r="F692" s="509">
        <v>0</v>
      </c>
      <c r="G692" s="509">
        <v>0</v>
      </c>
      <c r="H692" s="510">
        <v>82</v>
      </c>
      <c r="I692" s="509">
        <v>0</v>
      </c>
      <c r="J692" s="510">
        <v>2</v>
      </c>
      <c r="K692" s="509">
        <v>3</v>
      </c>
      <c r="L692" s="509">
        <v>0</v>
      </c>
      <c r="M692" s="510">
        <v>46</v>
      </c>
      <c r="N692" s="509">
        <v>0</v>
      </c>
      <c r="O692" s="509">
        <v>0</v>
      </c>
      <c r="P692" s="509">
        <v>0</v>
      </c>
      <c r="Q692" s="509">
        <v>0</v>
      </c>
      <c r="R692" s="510">
        <v>0</v>
      </c>
      <c r="S692" s="509">
        <v>0</v>
      </c>
      <c r="T692" s="510">
        <v>0</v>
      </c>
      <c r="U692" s="509">
        <v>0</v>
      </c>
      <c r="V692" s="509">
        <v>0</v>
      </c>
      <c r="W692" s="510">
        <v>0</v>
      </c>
      <c r="X692" s="510">
        <f>D692+E692+F692+G692+H692+N692+O692+P692+Q692+R692</f>
        <v>82</v>
      </c>
      <c r="Y692" s="510">
        <f>I692+J692+K692+L692+M692+S692+T692+U692+V692+W692</f>
        <v>51</v>
      </c>
      <c r="Z692" s="511">
        <f t="shared" si="154"/>
        <v>133</v>
      </c>
    </row>
    <row r="693" spans="1:26" ht="38.25" hidden="1" outlineLevel="1">
      <c r="A693" s="747"/>
      <c r="B693" s="747"/>
      <c r="C693" s="508" t="s">
        <v>928</v>
      </c>
      <c r="D693" s="509">
        <v>2</v>
      </c>
      <c r="E693" s="509">
        <v>0</v>
      </c>
      <c r="F693" s="510">
        <v>6</v>
      </c>
      <c r="G693" s="509">
        <v>0</v>
      </c>
      <c r="H693" s="510">
        <v>177</v>
      </c>
      <c r="I693" s="509">
        <v>0</v>
      </c>
      <c r="J693" s="509">
        <v>0</v>
      </c>
      <c r="K693" s="509">
        <v>3</v>
      </c>
      <c r="L693" s="509">
        <v>0</v>
      </c>
      <c r="M693" s="510">
        <v>163</v>
      </c>
      <c r="N693" s="509">
        <v>0</v>
      </c>
      <c r="O693" s="509">
        <v>0</v>
      </c>
      <c r="P693" s="510">
        <v>0</v>
      </c>
      <c r="Q693" s="509">
        <v>0</v>
      </c>
      <c r="R693" s="510">
        <v>4</v>
      </c>
      <c r="S693" s="509">
        <v>0</v>
      </c>
      <c r="T693" s="509">
        <v>0</v>
      </c>
      <c r="U693" s="509">
        <v>0</v>
      </c>
      <c r="V693" s="509">
        <v>0</v>
      </c>
      <c r="W693" s="510">
        <v>0</v>
      </c>
      <c r="X693" s="510">
        <f>D693+E693+F693+G693+H693+N693+O693+P693+Q693+R693</f>
        <v>189</v>
      </c>
      <c r="Y693" s="510">
        <f>I693+J693+K693+L693+M693+S693+T693+U693+V693+W693</f>
        <v>166</v>
      </c>
      <c r="Z693" s="511">
        <f t="shared" si="154"/>
        <v>355</v>
      </c>
    </row>
    <row r="694" spans="1:26" ht="25.5" hidden="1" outlineLevel="1">
      <c r="A694" s="747"/>
      <c r="B694" s="747"/>
      <c r="C694" s="508" t="s">
        <v>929</v>
      </c>
      <c r="D694" s="509">
        <v>0</v>
      </c>
      <c r="E694" s="510">
        <v>0</v>
      </c>
      <c r="F694" s="510">
        <v>0</v>
      </c>
      <c r="G694" s="509">
        <v>0</v>
      </c>
      <c r="H694" s="510">
        <v>34</v>
      </c>
      <c r="I694" s="509">
        <v>0</v>
      </c>
      <c r="J694" s="509">
        <v>4</v>
      </c>
      <c r="K694" s="509">
        <v>6</v>
      </c>
      <c r="L694" s="509">
        <v>0</v>
      </c>
      <c r="M694" s="510">
        <v>10</v>
      </c>
      <c r="N694" s="509">
        <v>0</v>
      </c>
      <c r="O694" s="510">
        <v>0</v>
      </c>
      <c r="P694" s="510">
        <v>0</v>
      </c>
      <c r="Q694" s="509">
        <v>0</v>
      </c>
      <c r="R694" s="510">
        <v>3</v>
      </c>
      <c r="S694" s="509">
        <v>0</v>
      </c>
      <c r="T694" s="509">
        <v>0</v>
      </c>
      <c r="U694" s="509">
        <v>0</v>
      </c>
      <c r="V694" s="509">
        <v>0</v>
      </c>
      <c r="W694" s="510">
        <v>0</v>
      </c>
      <c r="X694" s="510">
        <f>D694+E694+F694+G694+H694+N694+O694+P694+Q694+R694</f>
        <v>37</v>
      </c>
      <c r="Y694" s="510">
        <f>I694+J694+K694+L694+M694+S694+T694+U694+V694+W694</f>
        <v>20</v>
      </c>
      <c r="Z694" s="511">
        <f t="shared" si="154"/>
        <v>57</v>
      </c>
    </row>
    <row r="695" spans="1:26" ht="51" hidden="1" outlineLevel="1">
      <c r="A695" s="747"/>
      <c r="B695" s="508" t="s">
        <v>930</v>
      </c>
      <c r="C695" s="508" t="s">
        <v>931</v>
      </c>
      <c r="D695" s="509">
        <v>0</v>
      </c>
      <c r="E695" s="509">
        <v>0</v>
      </c>
      <c r="F695" s="510">
        <v>3</v>
      </c>
      <c r="G695" s="509">
        <v>0</v>
      </c>
      <c r="H695" s="510">
        <v>542</v>
      </c>
      <c r="I695" s="509">
        <v>0</v>
      </c>
      <c r="J695" s="509">
        <v>0</v>
      </c>
      <c r="K695" s="510">
        <v>3</v>
      </c>
      <c r="L695" s="509">
        <v>4</v>
      </c>
      <c r="M695" s="510">
        <v>158</v>
      </c>
      <c r="N695" s="509">
        <v>0</v>
      </c>
      <c r="O695" s="509">
        <v>0</v>
      </c>
      <c r="P695" s="510">
        <v>0</v>
      </c>
      <c r="Q695" s="509">
        <v>0</v>
      </c>
      <c r="R695" s="510">
        <v>9</v>
      </c>
      <c r="S695" s="509">
        <v>0</v>
      </c>
      <c r="T695" s="509">
        <v>0</v>
      </c>
      <c r="U695" s="510">
        <v>0</v>
      </c>
      <c r="V695" s="509">
        <v>0</v>
      </c>
      <c r="W695" s="510">
        <v>0</v>
      </c>
      <c r="X695" s="510">
        <f>D695+E695+F695+G695+H695+N695+O695+P695+Q695+R695</f>
        <v>554</v>
      </c>
      <c r="Y695" s="510">
        <f>I695+J695+K695+L695+M695+S695+T695+U695+V695+W695</f>
        <v>165</v>
      </c>
      <c r="Z695" s="511">
        <f t="shared" si="154"/>
        <v>719</v>
      </c>
    </row>
    <row r="696" spans="1:26" ht="12.95" customHeight="1" collapsed="1">
      <c r="A696" s="743" t="s">
        <v>932</v>
      </c>
      <c r="B696" s="743"/>
      <c r="C696" s="743"/>
      <c r="D696" s="506">
        <f t="shared" ref="D696:Z696" si="156">SUM(D697:D700)</f>
        <v>0</v>
      </c>
      <c r="E696" s="506">
        <f t="shared" si="156"/>
        <v>0</v>
      </c>
      <c r="F696" s="506">
        <f t="shared" si="156"/>
        <v>6</v>
      </c>
      <c r="G696" s="506">
        <f t="shared" si="156"/>
        <v>0</v>
      </c>
      <c r="H696" s="506">
        <f t="shared" si="156"/>
        <v>465</v>
      </c>
      <c r="I696" s="506">
        <f t="shared" si="156"/>
        <v>0</v>
      </c>
      <c r="J696" s="506">
        <f t="shared" si="156"/>
        <v>4</v>
      </c>
      <c r="K696" s="506">
        <f t="shared" si="156"/>
        <v>9</v>
      </c>
      <c r="L696" s="506">
        <f t="shared" si="156"/>
        <v>4</v>
      </c>
      <c r="M696" s="506">
        <f t="shared" si="156"/>
        <v>235</v>
      </c>
      <c r="N696" s="506">
        <f t="shared" si="156"/>
        <v>0</v>
      </c>
      <c r="O696" s="506">
        <f t="shared" si="156"/>
        <v>0</v>
      </c>
      <c r="P696" s="506">
        <f t="shared" si="156"/>
        <v>0</v>
      </c>
      <c r="Q696" s="506">
        <f t="shared" si="156"/>
        <v>0</v>
      </c>
      <c r="R696" s="506">
        <f t="shared" si="156"/>
        <v>18</v>
      </c>
      <c r="S696" s="506">
        <f t="shared" si="156"/>
        <v>0</v>
      </c>
      <c r="T696" s="506">
        <f t="shared" si="156"/>
        <v>0</v>
      </c>
      <c r="U696" s="506">
        <f t="shared" si="156"/>
        <v>0</v>
      </c>
      <c r="V696" s="506">
        <f t="shared" si="156"/>
        <v>0</v>
      </c>
      <c r="W696" s="506">
        <f t="shared" si="156"/>
        <v>8</v>
      </c>
      <c r="X696" s="506">
        <f t="shared" si="156"/>
        <v>489</v>
      </c>
      <c r="Y696" s="506">
        <f t="shared" si="156"/>
        <v>260</v>
      </c>
      <c r="Z696" s="507">
        <f t="shared" si="156"/>
        <v>749</v>
      </c>
    </row>
    <row r="697" spans="1:26" ht="51" hidden="1" outlineLevel="1">
      <c r="A697" s="747" t="s">
        <v>932</v>
      </c>
      <c r="B697" s="508" t="s">
        <v>933</v>
      </c>
      <c r="C697" s="508" t="s">
        <v>934</v>
      </c>
      <c r="D697" s="509">
        <v>0</v>
      </c>
      <c r="E697" s="509">
        <v>0</v>
      </c>
      <c r="F697" s="509">
        <v>3</v>
      </c>
      <c r="G697" s="509">
        <v>0</v>
      </c>
      <c r="H697" s="510">
        <v>0</v>
      </c>
      <c r="I697" s="509">
        <v>0</v>
      </c>
      <c r="J697" s="509">
        <v>2</v>
      </c>
      <c r="K697" s="509">
        <v>3</v>
      </c>
      <c r="L697" s="509">
        <v>0</v>
      </c>
      <c r="M697" s="509">
        <v>18</v>
      </c>
      <c r="N697" s="509">
        <v>0</v>
      </c>
      <c r="O697" s="509">
        <v>0</v>
      </c>
      <c r="P697" s="509">
        <v>0</v>
      </c>
      <c r="Q697" s="509">
        <v>0</v>
      </c>
      <c r="R697" s="510">
        <v>0</v>
      </c>
      <c r="S697" s="509">
        <v>0</v>
      </c>
      <c r="T697" s="509">
        <v>0</v>
      </c>
      <c r="U697" s="509">
        <v>0</v>
      </c>
      <c r="V697" s="509">
        <v>0</v>
      </c>
      <c r="W697" s="509">
        <v>0</v>
      </c>
      <c r="X697" s="510">
        <f>D697+E697+F697+G697+H697+N697+O697+P697+Q697+R697</f>
        <v>3</v>
      </c>
      <c r="Y697" s="510">
        <f>I697+J697+K697+L697+M697+S697+T697+U697+V697+W697</f>
        <v>23</v>
      </c>
      <c r="Z697" s="511">
        <f t="shared" si="154"/>
        <v>26</v>
      </c>
    </row>
    <row r="698" spans="1:26" ht="127.5" hidden="1" outlineLevel="1">
      <c r="A698" s="747"/>
      <c r="B698" s="508" t="s">
        <v>935</v>
      </c>
      <c r="C698" s="508" t="s">
        <v>936</v>
      </c>
      <c r="D698" s="509">
        <v>0</v>
      </c>
      <c r="E698" s="509">
        <v>0</v>
      </c>
      <c r="F698" s="509">
        <v>0</v>
      </c>
      <c r="G698" s="509">
        <v>0</v>
      </c>
      <c r="H698" s="510">
        <v>15</v>
      </c>
      <c r="I698" s="509">
        <v>0</v>
      </c>
      <c r="J698" s="509">
        <v>2</v>
      </c>
      <c r="K698" s="509">
        <v>0</v>
      </c>
      <c r="L698" s="509">
        <v>0</v>
      </c>
      <c r="M698" s="510">
        <v>0</v>
      </c>
      <c r="N698" s="509">
        <v>0</v>
      </c>
      <c r="O698" s="509">
        <v>0</v>
      </c>
      <c r="P698" s="509">
        <v>0</v>
      </c>
      <c r="Q698" s="509">
        <v>0</v>
      </c>
      <c r="R698" s="510">
        <v>6</v>
      </c>
      <c r="S698" s="509">
        <v>0</v>
      </c>
      <c r="T698" s="509">
        <v>0</v>
      </c>
      <c r="U698" s="509">
        <v>0</v>
      </c>
      <c r="V698" s="509">
        <v>0</v>
      </c>
      <c r="W698" s="510">
        <v>0</v>
      </c>
      <c r="X698" s="510">
        <f>D698+E698+F698+G698+H698+N698+O698+P698+Q698+R698</f>
        <v>21</v>
      </c>
      <c r="Y698" s="510">
        <f>I698+J698+K698+L698+M698+S698+T698+U698+V698+W698</f>
        <v>2</v>
      </c>
      <c r="Z698" s="511">
        <f t="shared" si="154"/>
        <v>23</v>
      </c>
    </row>
    <row r="699" spans="1:26" ht="102" hidden="1" outlineLevel="1">
      <c r="A699" s="747"/>
      <c r="B699" s="508" t="s">
        <v>937</v>
      </c>
      <c r="C699" s="508" t="s">
        <v>938</v>
      </c>
      <c r="D699" s="509">
        <v>0</v>
      </c>
      <c r="E699" s="510">
        <v>0</v>
      </c>
      <c r="F699" s="509">
        <v>0</v>
      </c>
      <c r="G699" s="509">
        <v>0</v>
      </c>
      <c r="H699" s="510">
        <v>395</v>
      </c>
      <c r="I699" s="509">
        <v>0</v>
      </c>
      <c r="J699" s="509">
        <v>0</v>
      </c>
      <c r="K699" s="509">
        <v>6</v>
      </c>
      <c r="L699" s="509">
        <v>4</v>
      </c>
      <c r="M699" s="510">
        <v>207</v>
      </c>
      <c r="N699" s="509">
        <v>0</v>
      </c>
      <c r="O699" s="510">
        <v>0</v>
      </c>
      <c r="P699" s="509">
        <v>0</v>
      </c>
      <c r="Q699" s="509">
        <v>0</v>
      </c>
      <c r="R699" s="510">
        <v>7</v>
      </c>
      <c r="S699" s="509">
        <v>0</v>
      </c>
      <c r="T699" s="509">
        <v>0</v>
      </c>
      <c r="U699" s="509">
        <v>0</v>
      </c>
      <c r="V699" s="509">
        <v>0</v>
      </c>
      <c r="W699" s="510">
        <v>8</v>
      </c>
      <c r="X699" s="510">
        <f>D699+E699+F699+G699+H699+N699+O699+P699+Q699+R699</f>
        <v>402</v>
      </c>
      <c r="Y699" s="510">
        <f>I699+J699+K699+L699+M699+S699+T699+U699+V699+W699</f>
        <v>225</v>
      </c>
      <c r="Z699" s="511">
        <f t="shared" si="154"/>
        <v>627</v>
      </c>
    </row>
    <row r="700" spans="1:26" ht="51" hidden="1" outlineLevel="1">
      <c r="A700" s="747"/>
      <c r="B700" s="508" t="s">
        <v>939</v>
      </c>
      <c r="C700" s="508" t="s">
        <v>940</v>
      </c>
      <c r="D700" s="509">
        <v>0</v>
      </c>
      <c r="E700" s="509">
        <v>0</v>
      </c>
      <c r="F700" s="509">
        <v>3</v>
      </c>
      <c r="G700" s="509">
        <v>0</v>
      </c>
      <c r="H700" s="509">
        <v>55</v>
      </c>
      <c r="I700" s="509">
        <v>0</v>
      </c>
      <c r="J700" s="510">
        <v>0</v>
      </c>
      <c r="K700" s="510">
        <v>0</v>
      </c>
      <c r="L700" s="509">
        <v>0</v>
      </c>
      <c r="M700" s="510">
        <v>10</v>
      </c>
      <c r="N700" s="509">
        <v>0</v>
      </c>
      <c r="O700" s="509">
        <v>0</v>
      </c>
      <c r="P700" s="509">
        <v>0</v>
      </c>
      <c r="Q700" s="509">
        <v>0</v>
      </c>
      <c r="R700" s="509">
        <v>5</v>
      </c>
      <c r="S700" s="509">
        <v>0</v>
      </c>
      <c r="T700" s="510">
        <v>0</v>
      </c>
      <c r="U700" s="510">
        <v>0</v>
      </c>
      <c r="V700" s="509">
        <v>0</v>
      </c>
      <c r="W700" s="510">
        <v>0</v>
      </c>
      <c r="X700" s="510">
        <f>D700+E700+F700+G700+H700+N700+O700+P700+Q700+R700</f>
        <v>63</v>
      </c>
      <c r="Y700" s="510">
        <f>I700+J700+K700+L700+M700+S700+T700+U700+V700+W700</f>
        <v>10</v>
      </c>
      <c r="Z700" s="511">
        <f t="shared" si="154"/>
        <v>73</v>
      </c>
    </row>
    <row r="701" spans="1:26" ht="12.95" customHeight="1" collapsed="1">
      <c r="A701" s="743" t="s">
        <v>3170</v>
      </c>
      <c r="B701" s="743"/>
      <c r="C701" s="743"/>
      <c r="D701" s="506">
        <f t="shared" ref="D701:Z701" si="157">SUM(D702:D704)</f>
        <v>0</v>
      </c>
      <c r="E701" s="506">
        <f t="shared" si="157"/>
        <v>0</v>
      </c>
      <c r="F701" s="506">
        <f t="shared" si="157"/>
        <v>3</v>
      </c>
      <c r="G701" s="506">
        <f t="shared" si="157"/>
        <v>0</v>
      </c>
      <c r="H701" s="506">
        <f t="shared" si="157"/>
        <v>80</v>
      </c>
      <c r="I701" s="506">
        <f t="shared" si="157"/>
        <v>0</v>
      </c>
      <c r="J701" s="506">
        <f t="shared" si="157"/>
        <v>4</v>
      </c>
      <c r="K701" s="506">
        <f t="shared" si="157"/>
        <v>9</v>
      </c>
      <c r="L701" s="506">
        <f t="shared" si="157"/>
        <v>0</v>
      </c>
      <c r="M701" s="506">
        <f t="shared" si="157"/>
        <v>181</v>
      </c>
      <c r="N701" s="506">
        <f t="shared" si="157"/>
        <v>0</v>
      </c>
      <c r="O701" s="506">
        <f t="shared" si="157"/>
        <v>0</v>
      </c>
      <c r="P701" s="506">
        <f t="shared" si="157"/>
        <v>0</v>
      </c>
      <c r="Q701" s="506">
        <f t="shared" si="157"/>
        <v>0</v>
      </c>
      <c r="R701" s="506">
        <f t="shared" si="157"/>
        <v>2</v>
      </c>
      <c r="S701" s="506">
        <f t="shared" si="157"/>
        <v>0</v>
      </c>
      <c r="T701" s="506">
        <f t="shared" si="157"/>
        <v>0</v>
      </c>
      <c r="U701" s="506">
        <f t="shared" si="157"/>
        <v>0</v>
      </c>
      <c r="V701" s="506">
        <f t="shared" si="157"/>
        <v>0</v>
      </c>
      <c r="W701" s="506">
        <f t="shared" si="157"/>
        <v>4</v>
      </c>
      <c r="X701" s="506">
        <f t="shared" si="157"/>
        <v>85</v>
      </c>
      <c r="Y701" s="506">
        <f t="shared" si="157"/>
        <v>198</v>
      </c>
      <c r="Z701" s="507">
        <f t="shared" si="157"/>
        <v>283</v>
      </c>
    </row>
    <row r="702" spans="1:26" ht="153" hidden="1" outlineLevel="1">
      <c r="A702" s="747" t="s">
        <v>941</v>
      </c>
      <c r="B702" s="508" t="s">
        <v>942</v>
      </c>
      <c r="C702" s="508" t="s">
        <v>943</v>
      </c>
      <c r="D702" s="509">
        <v>0</v>
      </c>
      <c r="E702" s="509">
        <v>0</v>
      </c>
      <c r="F702" s="509">
        <v>0</v>
      </c>
      <c r="G702" s="509">
        <v>0</v>
      </c>
      <c r="H702" s="510">
        <v>0</v>
      </c>
      <c r="I702" s="509">
        <v>0</v>
      </c>
      <c r="J702" s="510">
        <v>0</v>
      </c>
      <c r="K702" s="509">
        <v>3</v>
      </c>
      <c r="L702" s="509">
        <v>0</v>
      </c>
      <c r="M702" s="510">
        <v>60</v>
      </c>
      <c r="N702" s="509">
        <v>0</v>
      </c>
      <c r="O702" s="509">
        <v>0</v>
      </c>
      <c r="P702" s="509">
        <v>0</v>
      </c>
      <c r="Q702" s="509">
        <v>0</v>
      </c>
      <c r="R702" s="510">
        <v>0</v>
      </c>
      <c r="S702" s="509">
        <v>0</v>
      </c>
      <c r="T702" s="510">
        <v>0</v>
      </c>
      <c r="U702" s="509">
        <v>0</v>
      </c>
      <c r="V702" s="509">
        <v>0</v>
      </c>
      <c r="W702" s="510">
        <v>0</v>
      </c>
      <c r="X702" s="510">
        <f>D702+E702+F702+G702+H702+N702+O702+P702+Q702+R702</f>
        <v>0</v>
      </c>
      <c r="Y702" s="510">
        <f>I702+J702+K702+L702+M702+S702+T702+U702+V702+W702</f>
        <v>63</v>
      </c>
      <c r="Z702" s="511">
        <f t="shared" si="154"/>
        <v>63</v>
      </c>
    </row>
    <row r="703" spans="1:26" ht="25.5" hidden="1" outlineLevel="1">
      <c r="A703" s="747"/>
      <c r="B703" s="747" t="s">
        <v>944</v>
      </c>
      <c r="C703" s="508" t="s">
        <v>945</v>
      </c>
      <c r="D703" s="509">
        <v>0</v>
      </c>
      <c r="E703" s="509">
        <v>0</v>
      </c>
      <c r="F703" s="509">
        <v>3</v>
      </c>
      <c r="G703" s="509">
        <v>0</v>
      </c>
      <c r="H703" s="510">
        <v>0</v>
      </c>
      <c r="I703" s="509">
        <v>0</v>
      </c>
      <c r="J703" s="509">
        <v>4</v>
      </c>
      <c r="K703" s="509">
        <v>3</v>
      </c>
      <c r="L703" s="509">
        <v>0</v>
      </c>
      <c r="M703" s="510">
        <v>86</v>
      </c>
      <c r="N703" s="509">
        <v>0</v>
      </c>
      <c r="O703" s="509">
        <v>0</v>
      </c>
      <c r="P703" s="509">
        <v>0</v>
      </c>
      <c r="Q703" s="509">
        <v>0</v>
      </c>
      <c r="R703" s="510">
        <v>0</v>
      </c>
      <c r="S703" s="509">
        <v>0</v>
      </c>
      <c r="T703" s="509">
        <v>0</v>
      </c>
      <c r="U703" s="509">
        <v>0</v>
      </c>
      <c r="V703" s="509">
        <v>0</v>
      </c>
      <c r="W703" s="510">
        <v>0</v>
      </c>
      <c r="X703" s="510">
        <f>D703+E703+F703+G703+H703+N703+O703+P703+Q703+R703</f>
        <v>3</v>
      </c>
      <c r="Y703" s="510">
        <f>I703+J703+K703+L703+M703+S703+T703+U703+V703+W703</f>
        <v>93</v>
      </c>
      <c r="Z703" s="511">
        <f t="shared" si="154"/>
        <v>96</v>
      </c>
    </row>
    <row r="704" spans="1:26" ht="76.5" hidden="1" outlineLevel="1">
      <c r="A704" s="747"/>
      <c r="B704" s="747"/>
      <c r="C704" s="508" t="s">
        <v>946</v>
      </c>
      <c r="D704" s="509">
        <v>0</v>
      </c>
      <c r="E704" s="509">
        <v>0</v>
      </c>
      <c r="F704" s="509">
        <v>0</v>
      </c>
      <c r="G704" s="509">
        <v>0</v>
      </c>
      <c r="H704" s="510">
        <v>80</v>
      </c>
      <c r="I704" s="509">
        <v>0</v>
      </c>
      <c r="J704" s="509">
        <v>0</v>
      </c>
      <c r="K704" s="509">
        <v>3</v>
      </c>
      <c r="L704" s="509">
        <v>0</v>
      </c>
      <c r="M704" s="510">
        <v>35</v>
      </c>
      <c r="N704" s="509">
        <v>0</v>
      </c>
      <c r="O704" s="509">
        <v>0</v>
      </c>
      <c r="P704" s="509">
        <v>0</v>
      </c>
      <c r="Q704" s="509">
        <v>0</v>
      </c>
      <c r="R704" s="510">
        <v>2</v>
      </c>
      <c r="S704" s="509">
        <v>0</v>
      </c>
      <c r="T704" s="509">
        <v>0</v>
      </c>
      <c r="U704" s="509">
        <v>0</v>
      </c>
      <c r="V704" s="509">
        <v>0</v>
      </c>
      <c r="W704" s="510">
        <v>4</v>
      </c>
      <c r="X704" s="510">
        <f>D704+E704+F704+G704+H704+N704+O704+P704+Q704+R704</f>
        <v>82</v>
      </c>
      <c r="Y704" s="510">
        <f>I704+J704+K704+L704+M704+S704+T704+U704+V704+W704</f>
        <v>42</v>
      </c>
      <c r="Z704" s="511">
        <f t="shared" si="154"/>
        <v>124</v>
      </c>
    </row>
    <row r="705" spans="1:26" ht="26.25" customHeight="1" collapsed="1">
      <c r="A705" s="743" t="s">
        <v>947</v>
      </c>
      <c r="B705" s="743"/>
      <c r="C705" s="743"/>
      <c r="D705" s="506">
        <f t="shared" ref="D705:Z705" si="158">SUM(D706:D709)</f>
        <v>0</v>
      </c>
      <c r="E705" s="506">
        <f t="shared" si="158"/>
        <v>0</v>
      </c>
      <c r="F705" s="506">
        <f t="shared" si="158"/>
        <v>0</v>
      </c>
      <c r="G705" s="506">
        <f t="shared" si="158"/>
        <v>0</v>
      </c>
      <c r="H705" s="506">
        <f t="shared" si="158"/>
        <v>87</v>
      </c>
      <c r="I705" s="506">
        <f t="shared" si="158"/>
        <v>0</v>
      </c>
      <c r="J705" s="506">
        <f t="shared" si="158"/>
        <v>0</v>
      </c>
      <c r="K705" s="506">
        <f t="shared" si="158"/>
        <v>0</v>
      </c>
      <c r="L705" s="506">
        <f t="shared" si="158"/>
        <v>0</v>
      </c>
      <c r="M705" s="506">
        <f t="shared" si="158"/>
        <v>0</v>
      </c>
      <c r="N705" s="506">
        <f t="shared" si="158"/>
        <v>0</v>
      </c>
      <c r="O705" s="506">
        <f t="shared" si="158"/>
        <v>0</v>
      </c>
      <c r="P705" s="506">
        <f t="shared" si="158"/>
        <v>0</v>
      </c>
      <c r="Q705" s="506">
        <f t="shared" si="158"/>
        <v>0</v>
      </c>
      <c r="R705" s="506">
        <f t="shared" si="158"/>
        <v>30</v>
      </c>
      <c r="S705" s="506">
        <f t="shared" si="158"/>
        <v>0</v>
      </c>
      <c r="T705" s="506">
        <f t="shared" si="158"/>
        <v>0</v>
      </c>
      <c r="U705" s="506">
        <f t="shared" si="158"/>
        <v>0</v>
      </c>
      <c r="V705" s="506">
        <f t="shared" si="158"/>
        <v>0</v>
      </c>
      <c r="W705" s="506">
        <f t="shared" si="158"/>
        <v>0</v>
      </c>
      <c r="X705" s="506">
        <f t="shared" si="158"/>
        <v>117</v>
      </c>
      <c r="Y705" s="506">
        <f t="shared" si="158"/>
        <v>0</v>
      </c>
      <c r="Z705" s="507">
        <f t="shared" si="158"/>
        <v>117</v>
      </c>
    </row>
    <row r="706" spans="1:26" ht="51" hidden="1" outlineLevel="1">
      <c r="A706" s="747" t="s">
        <v>947</v>
      </c>
      <c r="B706" s="747" t="s">
        <v>948</v>
      </c>
      <c r="C706" s="508" t="s">
        <v>949</v>
      </c>
      <c r="D706" s="509">
        <v>0</v>
      </c>
      <c r="E706" s="510">
        <v>0</v>
      </c>
      <c r="F706" s="509">
        <v>0</v>
      </c>
      <c r="G706" s="509">
        <v>0</v>
      </c>
      <c r="H706" s="510">
        <v>23</v>
      </c>
      <c r="I706" s="509">
        <v>0</v>
      </c>
      <c r="J706" s="509">
        <v>0</v>
      </c>
      <c r="K706" s="509">
        <v>0</v>
      </c>
      <c r="L706" s="509">
        <v>0</v>
      </c>
      <c r="M706" s="510">
        <v>0</v>
      </c>
      <c r="N706" s="509">
        <v>0</v>
      </c>
      <c r="O706" s="510">
        <v>0</v>
      </c>
      <c r="P706" s="509">
        <v>0</v>
      </c>
      <c r="Q706" s="509">
        <v>0</v>
      </c>
      <c r="R706" s="510">
        <v>30</v>
      </c>
      <c r="S706" s="509">
        <v>0</v>
      </c>
      <c r="T706" s="509">
        <v>0</v>
      </c>
      <c r="U706" s="509">
        <v>0</v>
      </c>
      <c r="V706" s="509">
        <v>0</v>
      </c>
      <c r="W706" s="510">
        <v>0</v>
      </c>
      <c r="X706" s="510">
        <f>D706+E706+F706+G706+H706+N706+O706+P706+Q706+R706</f>
        <v>53</v>
      </c>
      <c r="Y706" s="510">
        <f>I706+J706+K706+L706+M706+S706+T706+U706+V706+W706</f>
        <v>0</v>
      </c>
      <c r="Z706" s="511">
        <f t="shared" si="154"/>
        <v>53</v>
      </c>
    </row>
    <row r="707" spans="1:26" ht="38.25" hidden="1" outlineLevel="1">
      <c r="A707" s="747"/>
      <c r="B707" s="747"/>
      <c r="C707" s="508" t="s">
        <v>950</v>
      </c>
      <c r="D707" s="509">
        <v>0</v>
      </c>
      <c r="E707" s="509">
        <v>0</v>
      </c>
      <c r="F707" s="509">
        <v>0</v>
      </c>
      <c r="G707" s="509">
        <v>0</v>
      </c>
      <c r="H707" s="510">
        <v>64</v>
      </c>
      <c r="I707" s="509">
        <v>0</v>
      </c>
      <c r="J707" s="509">
        <v>0</v>
      </c>
      <c r="K707" s="509">
        <v>0</v>
      </c>
      <c r="L707" s="509">
        <v>0</v>
      </c>
      <c r="M707" s="509">
        <v>0</v>
      </c>
      <c r="N707" s="509">
        <v>0</v>
      </c>
      <c r="O707" s="509">
        <v>0</v>
      </c>
      <c r="P707" s="509">
        <v>0</v>
      </c>
      <c r="Q707" s="509">
        <v>0</v>
      </c>
      <c r="R707" s="510">
        <v>0</v>
      </c>
      <c r="S707" s="509">
        <v>0</v>
      </c>
      <c r="T707" s="509">
        <v>0</v>
      </c>
      <c r="U707" s="509">
        <v>0</v>
      </c>
      <c r="V707" s="509">
        <v>0</v>
      </c>
      <c r="W707" s="509">
        <v>0</v>
      </c>
      <c r="X707" s="510">
        <f>D707+E707+F707+G707+H707+N707+O707+P707+Q707+R707</f>
        <v>64</v>
      </c>
      <c r="Y707" s="510">
        <f>I707+J707+K707+L707+M707+S707+T707+U707+V707+W707</f>
        <v>0</v>
      </c>
      <c r="Z707" s="511">
        <f t="shared" si="154"/>
        <v>64</v>
      </c>
    </row>
    <row r="708" spans="1:26" ht="25.5" hidden="1" outlineLevel="1">
      <c r="A708" s="747"/>
      <c r="B708" s="747"/>
      <c r="C708" s="508" t="s">
        <v>951</v>
      </c>
      <c r="D708" s="509">
        <v>0</v>
      </c>
      <c r="E708" s="509">
        <v>0</v>
      </c>
      <c r="F708" s="509">
        <v>0</v>
      </c>
      <c r="G708" s="509">
        <v>0</v>
      </c>
      <c r="H708" s="509">
        <v>0</v>
      </c>
      <c r="I708" s="509">
        <v>0</v>
      </c>
      <c r="J708" s="509">
        <v>0</v>
      </c>
      <c r="K708" s="509">
        <v>0</v>
      </c>
      <c r="L708" s="509">
        <v>0</v>
      </c>
      <c r="M708" s="509">
        <v>0</v>
      </c>
      <c r="N708" s="509">
        <v>0</v>
      </c>
      <c r="O708" s="509">
        <v>0</v>
      </c>
      <c r="P708" s="509">
        <v>0</v>
      </c>
      <c r="Q708" s="509">
        <v>0</v>
      </c>
      <c r="R708" s="509">
        <v>0</v>
      </c>
      <c r="S708" s="509">
        <v>0</v>
      </c>
      <c r="T708" s="509">
        <v>0</v>
      </c>
      <c r="U708" s="509">
        <v>0</v>
      </c>
      <c r="V708" s="509">
        <v>0</v>
      </c>
      <c r="W708" s="509">
        <v>0</v>
      </c>
      <c r="X708" s="510">
        <f>D708+E708+F708+G708+H708+N708+O708+P708+Q708+R708</f>
        <v>0</v>
      </c>
      <c r="Y708" s="510">
        <f>I708+J708+K708+L708+M708+S708+T708+U708+V708+W708</f>
        <v>0</v>
      </c>
      <c r="Z708" s="511">
        <f t="shared" si="154"/>
        <v>0</v>
      </c>
    </row>
    <row r="709" spans="1:26" ht="25.5" hidden="1" outlineLevel="1">
      <c r="A709" s="747"/>
      <c r="B709" s="747"/>
      <c r="C709" s="508" t="s">
        <v>952</v>
      </c>
      <c r="D709" s="509">
        <v>0</v>
      </c>
      <c r="E709" s="509">
        <v>0</v>
      </c>
      <c r="F709" s="510">
        <v>0</v>
      </c>
      <c r="G709" s="509">
        <v>0</v>
      </c>
      <c r="H709" s="509">
        <v>0</v>
      </c>
      <c r="I709" s="509">
        <v>0</v>
      </c>
      <c r="J709" s="509">
        <v>0</v>
      </c>
      <c r="K709" s="509">
        <v>0</v>
      </c>
      <c r="L709" s="509">
        <v>0</v>
      </c>
      <c r="M709" s="509">
        <v>0</v>
      </c>
      <c r="N709" s="509">
        <v>0</v>
      </c>
      <c r="O709" s="509">
        <v>0</v>
      </c>
      <c r="P709" s="510">
        <v>0</v>
      </c>
      <c r="Q709" s="509">
        <v>0</v>
      </c>
      <c r="R709" s="509">
        <v>0</v>
      </c>
      <c r="S709" s="509">
        <v>0</v>
      </c>
      <c r="T709" s="509">
        <v>0</v>
      </c>
      <c r="U709" s="509">
        <v>0</v>
      </c>
      <c r="V709" s="509">
        <v>0</v>
      </c>
      <c r="W709" s="509">
        <v>0</v>
      </c>
      <c r="X709" s="510">
        <f>D709+E709+F709+G709+H709+N709+O709+P709+Q709+R709</f>
        <v>0</v>
      </c>
      <c r="Y709" s="510">
        <f>I709+J709+K709+L709+M709+S709+T709+U709+V709+W709</f>
        <v>0</v>
      </c>
      <c r="Z709" s="511">
        <f t="shared" si="154"/>
        <v>0</v>
      </c>
    </row>
    <row r="710" spans="1:26" ht="23.25" customHeight="1" collapsed="1">
      <c r="A710" s="743" t="s">
        <v>953</v>
      </c>
      <c r="B710" s="743"/>
      <c r="C710" s="743"/>
      <c r="D710" s="506">
        <f t="shared" ref="D710:Z710" si="159">SUM(D711:D714)</f>
        <v>0</v>
      </c>
      <c r="E710" s="506">
        <f t="shared" si="159"/>
        <v>0</v>
      </c>
      <c r="F710" s="506">
        <f t="shared" si="159"/>
        <v>3</v>
      </c>
      <c r="G710" s="506">
        <f t="shared" si="159"/>
        <v>0</v>
      </c>
      <c r="H710" s="506">
        <f t="shared" si="159"/>
        <v>61</v>
      </c>
      <c r="I710" s="506">
        <f t="shared" si="159"/>
        <v>0</v>
      </c>
      <c r="J710" s="506">
        <f t="shared" si="159"/>
        <v>0</v>
      </c>
      <c r="K710" s="506">
        <f t="shared" si="159"/>
        <v>0</v>
      </c>
      <c r="L710" s="506">
        <f t="shared" si="159"/>
        <v>0</v>
      </c>
      <c r="M710" s="506">
        <f t="shared" si="159"/>
        <v>10</v>
      </c>
      <c r="N710" s="506">
        <f t="shared" si="159"/>
        <v>0</v>
      </c>
      <c r="O710" s="506">
        <f t="shared" si="159"/>
        <v>0</v>
      </c>
      <c r="P710" s="506">
        <f t="shared" si="159"/>
        <v>0</v>
      </c>
      <c r="Q710" s="506">
        <f t="shared" si="159"/>
        <v>0</v>
      </c>
      <c r="R710" s="506">
        <f t="shared" si="159"/>
        <v>0</v>
      </c>
      <c r="S710" s="506">
        <f t="shared" si="159"/>
        <v>0</v>
      </c>
      <c r="T710" s="506">
        <f t="shared" si="159"/>
        <v>0</v>
      </c>
      <c r="U710" s="506">
        <f t="shared" si="159"/>
        <v>0</v>
      </c>
      <c r="V710" s="506">
        <f t="shared" si="159"/>
        <v>0</v>
      </c>
      <c r="W710" s="506">
        <f t="shared" si="159"/>
        <v>0</v>
      </c>
      <c r="X710" s="506">
        <f t="shared" si="159"/>
        <v>64</v>
      </c>
      <c r="Y710" s="506">
        <f t="shared" si="159"/>
        <v>10</v>
      </c>
      <c r="Z710" s="507">
        <f t="shared" si="159"/>
        <v>74</v>
      </c>
    </row>
    <row r="711" spans="1:26" ht="25.5" hidden="1" outlineLevel="1">
      <c r="A711" s="747" t="s">
        <v>953</v>
      </c>
      <c r="B711" s="747" t="s">
        <v>954</v>
      </c>
      <c r="C711" s="508" t="s">
        <v>955</v>
      </c>
      <c r="D711" s="509">
        <v>0</v>
      </c>
      <c r="E711" s="509">
        <v>0</v>
      </c>
      <c r="F711" s="509">
        <v>0</v>
      </c>
      <c r="G711" s="509">
        <v>0</v>
      </c>
      <c r="H711" s="510">
        <v>26</v>
      </c>
      <c r="I711" s="509">
        <v>0</v>
      </c>
      <c r="J711" s="509">
        <v>0</v>
      </c>
      <c r="K711" s="509">
        <v>0</v>
      </c>
      <c r="L711" s="509">
        <v>0</v>
      </c>
      <c r="M711" s="509">
        <v>10</v>
      </c>
      <c r="N711" s="509">
        <v>0</v>
      </c>
      <c r="O711" s="509">
        <v>0</v>
      </c>
      <c r="P711" s="509">
        <v>0</v>
      </c>
      <c r="Q711" s="509">
        <v>0</v>
      </c>
      <c r="R711" s="510">
        <v>0</v>
      </c>
      <c r="S711" s="509">
        <v>0</v>
      </c>
      <c r="T711" s="509">
        <v>0</v>
      </c>
      <c r="U711" s="509">
        <v>0</v>
      </c>
      <c r="V711" s="509">
        <v>0</v>
      </c>
      <c r="W711" s="509">
        <v>0</v>
      </c>
      <c r="X711" s="510">
        <f>D711+E711+F711+G711+H711+N711+O711+P711+Q711+R711</f>
        <v>26</v>
      </c>
      <c r="Y711" s="510">
        <f>I711+J711+K711+L711+M711+S711+T711+U711+V711+W711</f>
        <v>10</v>
      </c>
      <c r="Z711" s="511">
        <f t="shared" si="154"/>
        <v>36</v>
      </c>
    </row>
    <row r="712" spans="1:26" ht="25.5" hidden="1" outlineLevel="1">
      <c r="A712" s="747"/>
      <c r="B712" s="747"/>
      <c r="C712" s="508" t="s">
        <v>956</v>
      </c>
      <c r="D712" s="509">
        <v>0</v>
      </c>
      <c r="E712" s="509">
        <v>0</v>
      </c>
      <c r="F712" s="509">
        <v>0</v>
      </c>
      <c r="G712" s="509">
        <v>0</v>
      </c>
      <c r="H712" s="509">
        <v>9</v>
      </c>
      <c r="I712" s="509">
        <v>0</v>
      </c>
      <c r="J712" s="509">
        <v>0</v>
      </c>
      <c r="K712" s="509">
        <v>0</v>
      </c>
      <c r="L712" s="509">
        <v>0</v>
      </c>
      <c r="M712" s="509">
        <v>0</v>
      </c>
      <c r="N712" s="509">
        <v>0</v>
      </c>
      <c r="O712" s="509">
        <v>0</v>
      </c>
      <c r="P712" s="509">
        <v>0</v>
      </c>
      <c r="Q712" s="509">
        <v>0</v>
      </c>
      <c r="R712" s="509">
        <v>0</v>
      </c>
      <c r="S712" s="509">
        <v>0</v>
      </c>
      <c r="T712" s="509">
        <v>0</v>
      </c>
      <c r="U712" s="509">
        <v>0</v>
      </c>
      <c r="V712" s="509">
        <v>0</v>
      </c>
      <c r="W712" s="509">
        <v>0</v>
      </c>
      <c r="X712" s="510">
        <f>D712+E712+F712+G712+H712+N712+O712+P712+Q712+R712</f>
        <v>9</v>
      </c>
      <c r="Y712" s="510">
        <f>I712+J712+K712+L712+M712+S712+T712+U712+V712+W712</f>
        <v>0</v>
      </c>
      <c r="Z712" s="511">
        <f t="shared" si="154"/>
        <v>9</v>
      </c>
    </row>
    <row r="713" spans="1:26" ht="38.25" hidden="1" outlineLevel="1">
      <c r="A713" s="747"/>
      <c r="B713" s="747"/>
      <c r="C713" s="508" t="s">
        <v>957</v>
      </c>
      <c r="D713" s="509">
        <v>0</v>
      </c>
      <c r="E713" s="509">
        <v>0</v>
      </c>
      <c r="F713" s="509">
        <v>0</v>
      </c>
      <c r="G713" s="509">
        <v>0</v>
      </c>
      <c r="H713" s="509">
        <v>19</v>
      </c>
      <c r="I713" s="509">
        <v>0</v>
      </c>
      <c r="J713" s="509">
        <v>0</v>
      </c>
      <c r="K713" s="509">
        <v>0</v>
      </c>
      <c r="L713" s="509">
        <v>0</v>
      </c>
      <c r="M713" s="509">
        <v>0</v>
      </c>
      <c r="N713" s="509">
        <v>0</v>
      </c>
      <c r="O713" s="509">
        <v>0</v>
      </c>
      <c r="P713" s="509">
        <v>0</v>
      </c>
      <c r="Q713" s="509">
        <v>0</v>
      </c>
      <c r="R713" s="509">
        <v>0</v>
      </c>
      <c r="S713" s="509">
        <v>0</v>
      </c>
      <c r="T713" s="509">
        <v>0</v>
      </c>
      <c r="U713" s="509">
        <v>0</v>
      </c>
      <c r="V713" s="509">
        <v>0</v>
      </c>
      <c r="W713" s="509">
        <v>0</v>
      </c>
      <c r="X713" s="510">
        <f>D713+E713+F713+G713+H713+N713+O713+P713+Q713+R713</f>
        <v>19</v>
      </c>
      <c r="Y713" s="510">
        <f>I713+J713+K713+L713+M713+S713+T713+U713+V713+W713</f>
        <v>0</v>
      </c>
      <c r="Z713" s="511">
        <f t="shared" si="154"/>
        <v>19</v>
      </c>
    </row>
    <row r="714" spans="1:26" ht="63.75" hidden="1" outlineLevel="1">
      <c r="A714" s="747"/>
      <c r="B714" s="747"/>
      <c r="C714" s="508" t="s">
        <v>958</v>
      </c>
      <c r="D714" s="509">
        <v>0</v>
      </c>
      <c r="E714" s="509">
        <v>0</v>
      </c>
      <c r="F714" s="509">
        <v>3</v>
      </c>
      <c r="G714" s="509">
        <v>0</v>
      </c>
      <c r="H714" s="510">
        <v>7</v>
      </c>
      <c r="I714" s="509">
        <v>0</v>
      </c>
      <c r="J714" s="509">
        <v>0</v>
      </c>
      <c r="K714" s="509">
        <v>0</v>
      </c>
      <c r="L714" s="509">
        <v>0</v>
      </c>
      <c r="M714" s="509">
        <v>0</v>
      </c>
      <c r="N714" s="509">
        <v>0</v>
      </c>
      <c r="O714" s="509">
        <v>0</v>
      </c>
      <c r="P714" s="509">
        <v>0</v>
      </c>
      <c r="Q714" s="509">
        <v>0</v>
      </c>
      <c r="R714" s="510">
        <v>0</v>
      </c>
      <c r="S714" s="509">
        <v>0</v>
      </c>
      <c r="T714" s="509">
        <v>0</v>
      </c>
      <c r="U714" s="509">
        <v>0</v>
      </c>
      <c r="V714" s="509">
        <v>0</v>
      </c>
      <c r="W714" s="509">
        <v>0</v>
      </c>
      <c r="X714" s="510">
        <f>D714+E714+F714+G714+H714+N714+O714+P714+Q714+R714</f>
        <v>10</v>
      </c>
      <c r="Y714" s="510">
        <f>I714+J714+K714+L714+M714+S714+T714+U714+V714+W714</f>
        <v>0</v>
      </c>
      <c r="Z714" s="511">
        <f t="shared" si="154"/>
        <v>10</v>
      </c>
    </row>
    <row r="715" spans="1:26" ht="12.95" customHeight="1" collapsed="1">
      <c r="A715" s="743" t="s">
        <v>959</v>
      </c>
      <c r="B715" s="743"/>
      <c r="C715" s="743"/>
      <c r="D715" s="506">
        <v>0</v>
      </c>
      <c r="E715" s="506">
        <v>0</v>
      </c>
      <c r="F715" s="506">
        <v>0</v>
      </c>
      <c r="G715" s="506">
        <v>0</v>
      </c>
      <c r="H715" s="506">
        <v>30</v>
      </c>
      <c r="I715" s="506">
        <v>0</v>
      </c>
      <c r="J715" s="506">
        <v>0</v>
      </c>
      <c r="K715" s="506">
        <v>3</v>
      </c>
      <c r="L715" s="506">
        <v>0</v>
      </c>
      <c r="M715" s="506">
        <v>0</v>
      </c>
      <c r="N715" s="506">
        <v>0</v>
      </c>
      <c r="O715" s="506">
        <v>0</v>
      </c>
      <c r="P715" s="506">
        <v>0</v>
      </c>
      <c r="Q715" s="506">
        <v>0</v>
      </c>
      <c r="R715" s="506">
        <v>0</v>
      </c>
      <c r="S715" s="506">
        <v>0</v>
      </c>
      <c r="T715" s="506">
        <v>0</v>
      </c>
      <c r="U715" s="506">
        <v>0</v>
      </c>
      <c r="V715" s="506">
        <v>0</v>
      </c>
      <c r="W715" s="506">
        <v>0</v>
      </c>
      <c r="X715" s="506">
        <f>D715+E715+F715+G715+H715+N715+O715+P715+Q715+R715</f>
        <v>30</v>
      </c>
      <c r="Y715" s="506">
        <f>I715+J715+K715+L715+M715+S715+T715+U715+V715+W715</f>
        <v>3</v>
      </c>
      <c r="Z715" s="507">
        <f t="shared" si="154"/>
        <v>33</v>
      </c>
    </row>
    <row r="716" spans="1:26" ht="12.95" customHeight="1">
      <c r="A716" s="743" t="s">
        <v>960</v>
      </c>
      <c r="B716" s="743"/>
      <c r="C716" s="743"/>
      <c r="D716" s="506">
        <f t="shared" ref="D716:Z716" si="160">SUM(D717:D723)</f>
        <v>2</v>
      </c>
      <c r="E716" s="506">
        <f t="shared" si="160"/>
        <v>14</v>
      </c>
      <c r="F716" s="506">
        <f t="shared" si="160"/>
        <v>24</v>
      </c>
      <c r="G716" s="506">
        <f t="shared" si="160"/>
        <v>0</v>
      </c>
      <c r="H716" s="506">
        <f t="shared" si="160"/>
        <v>2439</v>
      </c>
      <c r="I716" s="506">
        <f t="shared" si="160"/>
        <v>1</v>
      </c>
      <c r="J716" s="506">
        <f t="shared" si="160"/>
        <v>2</v>
      </c>
      <c r="K716" s="506">
        <f t="shared" si="160"/>
        <v>15</v>
      </c>
      <c r="L716" s="506">
        <f t="shared" si="160"/>
        <v>0</v>
      </c>
      <c r="M716" s="506">
        <f t="shared" si="160"/>
        <v>110</v>
      </c>
      <c r="N716" s="506">
        <f t="shared" si="160"/>
        <v>0</v>
      </c>
      <c r="O716" s="506">
        <f t="shared" si="160"/>
        <v>0</v>
      </c>
      <c r="P716" s="506">
        <f t="shared" si="160"/>
        <v>0</v>
      </c>
      <c r="Q716" s="506">
        <f t="shared" si="160"/>
        <v>0</v>
      </c>
      <c r="R716" s="506">
        <f t="shared" si="160"/>
        <v>149</v>
      </c>
      <c r="S716" s="506">
        <f t="shared" si="160"/>
        <v>0</v>
      </c>
      <c r="T716" s="506">
        <f t="shared" si="160"/>
        <v>0</v>
      </c>
      <c r="U716" s="506">
        <f t="shared" si="160"/>
        <v>0</v>
      </c>
      <c r="V716" s="506">
        <f t="shared" si="160"/>
        <v>0</v>
      </c>
      <c r="W716" s="506">
        <f t="shared" si="160"/>
        <v>0</v>
      </c>
      <c r="X716" s="506">
        <f t="shared" si="160"/>
        <v>2628</v>
      </c>
      <c r="Y716" s="506">
        <f t="shared" si="160"/>
        <v>128</v>
      </c>
      <c r="Z716" s="507">
        <f t="shared" si="160"/>
        <v>2756</v>
      </c>
    </row>
    <row r="717" spans="1:26" ht="25.5" hidden="1" outlineLevel="1">
      <c r="A717" s="747" t="s">
        <v>960</v>
      </c>
      <c r="B717" s="747" t="s">
        <v>961</v>
      </c>
      <c r="C717" s="508" t="s">
        <v>962</v>
      </c>
      <c r="D717" s="509">
        <v>1</v>
      </c>
      <c r="E717" s="509">
        <v>6</v>
      </c>
      <c r="F717" s="509">
        <v>9</v>
      </c>
      <c r="G717" s="509">
        <v>0</v>
      </c>
      <c r="H717" s="510">
        <v>590</v>
      </c>
      <c r="I717" s="509">
        <v>0</v>
      </c>
      <c r="J717" s="509">
        <v>2</v>
      </c>
      <c r="K717" s="509">
        <v>6</v>
      </c>
      <c r="L717" s="510">
        <v>0</v>
      </c>
      <c r="M717" s="510">
        <v>55</v>
      </c>
      <c r="N717" s="509">
        <v>0</v>
      </c>
      <c r="O717" s="509">
        <v>0</v>
      </c>
      <c r="P717" s="509">
        <v>0</v>
      </c>
      <c r="Q717" s="509">
        <v>0</v>
      </c>
      <c r="R717" s="510">
        <v>16</v>
      </c>
      <c r="S717" s="509">
        <v>0</v>
      </c>
      <c r="T717" s="509">
        <v>0</v>
      </c>
      <c r="U717" s="509">
        <v>0</v>
      </c>
      <c r="V717" s="510">
        <v>0</v>
      </c>
      <c r="W717" s="510">
        <v>0</v>
      </c>
      <c r="X717" s="510">
        <f t="shared" ref="X717:X723" si="161">D717+E717+F717+G717+H717+N717+O717+P717+Q717+R717</f>
        <v>622</v>
      </c>
      <c r="Y717" s="510">
        <f t="shared" ref="Y717:Y723" si="162">I717+J717+K717+L717+M717+S717+T717+U717+V717+W717</f>
        <v>63</v>
      </c>
      <c r="Z717" s="511">
        <f t="shared" si="154"/>
        <v>685</v>
      </c>
    </row>
    <row r="718" spans="1:26" ht="25.5" hidden="1" outlineLevel="1">
      <c r="A718" s="747"/>
      <c r="B718" s="747"/>
      <c r="C718" s="508" t="s">
        <v>963</v>
      </c>
      <c r="D718" s="509">
        <v>0</v>
      </c>
      <c r="E718" s="509">
        <v>2</v>
      </c>
      <c r="F718" s="510">
        <v>12</v>
      </c>
      <c r="G718" s="510">
        <v>0</v>
      </c>
      <c r="H718" s="510">
        <v>415</v>
      </c>
      <c r="I718" s="509">
        <v>0</v>
      </c>
      <c r="J718" s="509">
        <v>0</v>
      </c>
      <c r="K718" s="509">
        <v>3</v>
      </c>
      <c r="L718" s="509">
        <v>0</v>
      </c>
      <c r="M718" s="510">
        <v>38</v>
      </c>
      <c r="N718" s="509">
        <v>0</v>
      </c>
      <c r="O718" s="509">
        <v>0</v>
      </c>
      <c r="P718" s="510">
        <v>0</v>
      </c>
      <c r="Q718" s="510">
        <v>0</v>
      </c>
      <c r="R718" s="510">
        <v>2</v>
      </c>
      <c r="S718" s="509">
        <v>0</v>
      </c>
      <c r="T718" s="509">
        <v>0</v>
      </c>
      <c r="U718" s="509">
        <v>0</v>
      </c>
      <c r="V718" s="509">
        <v>0</v>
      </c>
      <c r="W718" s="510">
        <v>0</v>
      </c>
      <c r="X718" s="510">
        <f t="shared" si="161"/>
        <v>431</v>
      </c>
      <c r="Y718" s="510">
        <f t="shared" si="162"/>
        <v>41</v>
      </c>
      <c r="Z718" s="511">
        <f t="shared" si="154"/>
        <v>472</v>
      </c>
    </row>
    <row r="719" spans="1:26" ht="38.25" hidden="1" outlineLevel="1">
      <c r="A719" s="747"/>
      <c r="B719" s="747"/>
      <c r="C719" s="508" t="s">
        <v>964</v>
      </c>
      <c r="D719" s="509">
        <v>0</v>
      </c>
      <c r="E719" s="510">
        <v>2</v>
      </c>
      <c r="F719" s="509">
        <v>0</v>
      </c>
      <c r="G719" s="509">
        <v>0</v>
      </c>
      <c r="H719" s="510">
        <v>0</v>
      </c>
      <c r="I719" s="509">
        <v>0</v>
      </c>
      <c r="J719" s="509">
        <v>0</v>
      </c>
      <c r="K719" s="509">
        <v>0</v>
      </c>
      <c r="L719" s="509">
        <v>0</v>
      </c>
      <c r="M719" s="509">
        <v>0</v>
      </c>
      <c r="N719" s="509">
        <v>0</v>
      </c>
      <c r="O719" s="510">
        <v>0</v>
      </c>
      <c r="P719" s="509">
        <v>0</v>
      </c>
      <c r="Q719" s="509">
        <v>0</v>
      </c>
      <c r="R719" s="510">
        <v>0</v>
      </c>
      <c r="S719" s="509">
        <v>0</v>
      </c>
      <c r="T719" s="509">
        <v>0</v>
      </c>
      <c r="U719" s="509">
        <v>0</v>
      </c>
      <c r="V719" s="509">
        <v>0</v>
      </c>
      <c r="W719" s="509">
        <v>0</v>
      </c>
      <c r="X719" s="510">
        <f t="shared" si="161"/>
        <v>2</v>
      </c>
      <c r="Y719" s="510">
        <f t="shared" si="162"/>
        <v>0</v>
      </c>
      <c r="Z719" s="511">
        <f t="shared" si="154"/>
        <v>2</v>
      </c>
    </row>
    <row r="720" spans="1:26" ht="25.5" hidden="1" outlineLevel="1">
      <c r="A720" s="747"/>
      <c r="B720" s="747"/>
      <c r="C720" s="508" t="s">
        <v>965</v>
      </c>
      <c r="D720" s="509">
        <v>0</v>
      </c>
      <c r="E720" s="510">
        <v>4</v>
      </c>
      <c r="F720" s="509">
        <v>3</v>
      </c>
      <c r="G720" s="509">
        <v>0</v>
      </c>
      <c r="H720" s="510">
        <v>573</v>
      </c>
      <c r="I720" s="509">
        <v>1</v>
      </c>
      <c r="J720" s="509">
        <v>0</v>
      </c>
      <c r="K720" s="509">
        <v>3</v>
      </c>
      <c r="L720" s="509">
        <v>0</v>
      </c>
      <c r="M720" s="510">
        <v>0</v>
      </c>
      <c r="N720" s="509">
        <v>0</v>
      </c>
      <c r="O720" s="510">
        <v>0</v>
      </c>
      <c r="P720" s="509">
        <v>0</v>
      </c>
      <c r="Q720" s="509">
        <v>0</v>
      </c>
      <c r="R720" s="510">
        <v>44</v>
      </c>
      <c r="S720" s="509">
        <v>0</v>
      </c>
      <c r="T720" s="509">
        <v>0</v>
      </c>
      <c r="U720" s="509">
        <v>0</v>
      </c>
      <c r="V720" s="509">
        <v>0</v>
      </c>
      <c r="W720" s="510">
        <v>0</v>
      </c>
      <c r="X720" s="510">
        <f t="shared" si="161"/>
        <v>624</v>
      </c>
      <c r="Y720" s="510">
        <f t="shared" si="162"/>
        <v>4</v>
      </c>
      <c r="Z720" s="511">
        <f t="shared" si="154"/>
        <v>628</v>
      </c>
    </row>
    <row r="721" spans="1:26" ht="38.25" hidden="1" outlineLevel="1">
      <c r="A721" s="747"/>
      <c r="B721" s="747" t="s">
        <v>966</v>
      </c>
      <c r="C721" s="508" t="s">
        <v>967</v>
      </c>
      <c r="D721" s="509">
        <v>0</v>
      </c>
      <c r="E721" s="509">
        <v>0</v>
      </c>
      <c r="F721" s="509">
        <v>0</v>
      </c>
      <c r="G721" s="510">
        <v>0</v>
      </c>
      <c r="H721" s="510">
        <v>201</v>
      </c>
      <c r="I721" s="509">
        <v>0</v>
      </c>
      <c r="J721" s="509">
        <v>0</v>
      </c>
      <c r="K721" s="509">
        <v>0</v>
      </c>
      <c r="L721" s="509">
        <v>0</v>
      </c>
      <c r="M721" s="510">
        <v>0</v>
      </c>
      <c r="N721" s="509">
        <v>0</v>
      </c>
      <c r="O721" s="509">
        <v>0</v>
      </c>
      <c r="P721" s="509">
        <v>0</v>
      </c>
      <c r="Q721" s="510">
        <v>0</v>
      </c>
      <c r="R721" s="510">
        <v>13</v>
      </c>
      <c r="S721" s="509">
        <v>0</v>
      </c>
      <c r="T721" s="509">
        <v>0</v>
      </c>
      <c r="U721" s="509">
        <v>0</v>
      </c>
      <c r="V721" s="509">
        <v>0</v>
      </c>
      <c r="W721" s="510">
        <v>0</v>
      </c>
      <c r="X721" s="510">
        <f t="shared" si="161"/>
        <v>214</v>
      </c>
      <c r="Y721" s="510">
        <f t="shared" si="162"/>
        <v>0</v>
      </c>
      <c r="Z721" s="511">
        <f t="shared" si="154"/>
        <v>214</v>
      </c>
    </row>
    <row r="722" spans="1:26" ht="63.75" hidden="1" outlineLevel="1">
      <c r="A722" s="747"/>
      <c r="B722" s="747"/>
      <c r="C722" s="508" t="s">
        <v>968</v>
      </c>
      <c r="D722" s="510">
        <v>0</v>
      </c>
      <c r="E722" s="509">
        <v>0</v>
      </c>
      <c r="F722" s="510">
        <v>0</v>
      </c>
      <c r="G722" s="510">
        <v>0</v>
      </c>
      <c r="H722" s="510">
        <v>12</v>
      </c>
      <c r="I722" s="509">
        <v>0</v>
      </c>
      <c r="J722" s="510">
        <v>0</v>
      </c>
      <c r="K722" s="509">
        <v>3</v>
      </c>
      <c r="L722" s="509">
        <v>0</v>
      </c>
      <c r="M722" s="510">
        <v>7</v>
      </c>
      <c r="N722" s="510">
        <v>0</v>
      </c>
      <c r="O722" s="509">
        <v>0</v>
      </c>
      <c r="P722" s="510">
        <v>0</v>
      </c>
      <c r="Q722" s="510">
        <v>0</v>
      </c>
      <c r="R722" s="510">
        <v>0</v>
      </c>
      <c r="S722" s="509">
        <v>0</v>
      </c>
      <c r="T722" s="510">
        <v>0</v>
      </c>
      <c r="U722" s="509">
        <v>0</v>
      </c>
      <c r="V722" s="509">
        <v>0</v>
      </c>
      <c r="W722" s="510">
        <v>0</v>
      </c>
      <c r="X722" s="510">
        <f t="shared" si="161"/>
        <v>12</v>
      </c>
      <c r="Y722" s="510">
        <f t="shared" si="162"/>
        <v>10</v>
      </c>
      <c r="Z722" s="511">
        <f t="shared" si="154"/>
        <v>22</v>
      </c>
    </row>
    <row r="723" spans="1:26" ht="25.5" hidden="1" outlineLevel="1">
      <c r="A723" s="747"/>
      <c r="B723" s="747"/>
      <c r="C723" s="508" t="s">
        <v>969</v>
      </c>
      <c r="D723" s="509">
        <v>1</v>
      </c>
      <c r="E723" s="509">
        <v>0</v>
      </c>
      <c r="F723" s="509">
        <v>0</v>
      </c>
      <c r="G723" s="509">
        <v>0</v>
      </c>
      <c r="H723" s="510">
        <v>648</v>
      </c>
      <c r="I723" s="509">
        <v>0</v>
      </c>
      <c r="J723" s="510">
        <v>0</v>
      </c>
      <c r="K723" s="509">
        <v>0</v>
      </c>
      <c r="L723" s="509">
        <v>0</v>
      </c>
      <c r="M723" s="510">
        <v>10</v>
      </c>
      <c r="N723" s="509">
        <v>0</v>
      </c>
      <c r="O723" s="509">
        <v>0</v>
      </c>
      <c r="P723" s="509">
        <v>0</v>
      </c>
      <c r="Q723" s="509">
        <v>0</v>
      </c>
      <c r="R723" s="510">
        <v>74</v>
      </c>
      <c r="S723" s="509">
        <v>0</v>
      </c>
      <c r="T723" s="510">
        <v>0</v>
      </c>
      <c r="U723" s="509">
        <v>0</v>
      </c>
      <c r="V723" s="509">
        <v>0</v>
      </c>
      <c r="W723" s="510">
        <v>0</v>
      </c>
      <c r="X723" s="510">
        <f t="shared" si="161"/>
        <v>723</v>
      </c>
      <c r="Y723" s="510">
        <f t="shared" si="162"/>
        <v>10</v>
      </c>
      <c r="Z723" s="511">
        <f t="shared" si="154"/>
        <v>733</v>
      </c>
    </row>
    <row r="724" spans="1:26" ht="12.95" customHeight="1" collapsed="1">
      <c r="A724" s="743" t="s">
        <v>970</v>
      </c>
      <c r="B724" s="743"/>
      <c r="C724" s="743"/>
      <c r="D724" s="506">
        <f t="shared" ref="D724:Z724" si="163">SUM(D725:D730)</f>
        <v>0</v>
      </c>
      <c r="E724" s="506">
        <f t="shared" si="163"/>
        <v>0</v>
      </c>
      <c r="F724" s="506">
        <f t="shared" si="163"/>
        <v>0</v>
      </c>
      <c r="G724" s="506">
        <f t="shared" si="163"/>
        <v>0</v>
      </c>
      <c r="H724" s="506">
        <f t="shared" si="163"/>
        <v>516</v>
      </c>
      <c r="I724" s="506">
        <f t="shared" si="163"/>
        <v>0</v>
      </c>
      <c r="J724" s="506">
        <f t="shared" si="163"/>
        <v>4</v>
      </c>
      <c r="K724" s="506">
        <f t="shared" si="163"/>
        <v>0</v>
      </c>
      <c r="L724" s="506">
        <f t="shared" si="163"/>
        <v>0</v>
      </c>
      <c r="M724" s="506">
        <f t="shared" si="163"/>
        <v>7</v>
      </c>
      <c r="N724" s="506">
        <f t="shared" si="163"/>
        <v>0</v>
      </c>
      <c r="O724" s="506">
        <f t="shared" si="163"/>
        <v>0</v>
      </c>
      <c r="P724" s="506">
        <f t="shared" si="163"/>
        <v>0</v>
      </c>
      <c r="Q724" s="506">
        <f t="shared" si="163"/>
        <v>0</v>
      </c>
      <c r="R724" s="506">
        <f t="shared" si="163"/>
        <v>13</v>
      </c>
      <c r="S724" s="506">
        <f t="shared" si="163"/>
        <v>0</v>
      </c>
      <c r="T724" s="506">
        <f t="shared" si="163"/>
        <v>0</v>
      </c>
      <c r="U724" s="506">
        <f t="shared" si="163"/>
        <v>0</v>
      </c>
      <c r="V724" s="506">
        <f t="shared" si="163"/>
        <v>0</v>
      </c>
      <c r="W724" s="506">
        <f t="shared" si="163"/>
        <v>0</v>
      </c>
      <c r="X724" s="506">
        <f t="shared" si="163"/>
        <v>529</v>
      </c>
      <c r="Y724" s="506">
        <f t="shared" si="163"/>
        <v>11</v>
      </c>
      <c r="Z724" s="507">
        <f t="shared" si="163"/>
        <v>540</v>
      </c>
    </row>
    <row r="725" spans="1:26" ht="38.25" hidden="1" outlineLevel="1">
      <c r="A725" s="747" t="s">
        <v>970</v>
      </c>
      <c r="B725" s="747" t="s">
        <v>971</v>
      </c>
      <c r="C725" s="508" t="s">
        <v>972</v>
      </c>
      <c r="D725" s="509">
        <v>0</v>
      </c>
      <c r="E725" s="509">
        <v>0</v>
      </c>
      <c r="F725" s="510">
        <v>0</v>
      </c>
      <c r="G725" s="509">
        <v>0</v>
      </c>
      <c r="H725" s="510">
        <v>67</v>
      </c>
      <c r="I725" s="509">
        <v>0</v>
      </c>
      <c r="J725" s="509">
        <v>0</v>
      </c>
      <c r="K725" s="509">
        <v>0</v>
      </c>
      <c r="L725" s="509">
        <v>0</v>
      </c>
      <c r="M725" s="509">
        <v>0</v>
      </c>
      <c r="N725" s="509">
        <v>0</v>
      </c>
      <c r="O725" s="509">
        <v>0</v>
      </c>
      <c r="P725" s="510">
        <v>0</v>
      </c>
      <c r="Q725" s="509">
        <v>0</v>
      </c>
      <c r="R725" s="510">
        <v>2</v>
      </c>
      <c r="S725" s="509">
        <v>0</v>
      </c>
      <c r="T725" s="509">
        <v>0</v>
      </c>
      <c r="U725" s="509">
        <v>0</v>
      </c>
      <c r="V725" s="509">
        <v>0</v>
      </c>
      <c r="W725" s="509">
        <v>0</v>
      </c>
      <c r="X725" s="510">
        <f t="shared" ref="X725:X730" si="164">D725+E725+F725+G725+H725+N725+O725+P725+Q725+R725</f>
        <v>69</v>
      </c>
      <c r="Y725" s="510">
        <f t="shared" ref="Y725:Y730" si="165">I725+J725+K725+L725+M725+S725+T725+U725+V725+W725</f>
        <v>0</v>
      </c>
      <c r="Z725" s="511">
        <f t="shared" si="154"/>
        <v>69</v>
      </c>
    </row>
    <row r="726" spans="1:26" ht="38.25" hidden="1" outlineLevel="1">
      <c r="A726" s="747"/>
      <c r="B726" s="747"/>
      <c r="C726" s="508" t="s">
        <v>973</v>
      </c>
      <c r="D726" s="509">
        <v>0</v>
      </c>
      <c r="E726" s="509">
        <v>0</v>
      </c>
      <c r="F726" s="509">
        <v>0</v>
      </c>
      <c r="G726" s="509">
        <v>0</v>
      </c>
      <c r="H726" s="509">
        <v>39</v>
      </c>
      <c r="I726" s="509">
        <v>0</v>
      </c>
      <c r="J726" s="509">
        <v>4</v>
      </c>
      <c r="K726" s="509">
        <v>0</v>
      </c>
      <c r="L726" s="509">
        <v>0</v>
      </c>
      <c r="M726" s="509">
        <v>0</v>
      </c>
      <c r="N726" s="509">
        <v>0</v>
      </c>
      <c r="O726" s="509">
        <v>0</v>
      </c>
      <c r="P726" s="509">
        <v>0</v>
      </c>
      <c r="Q726" s="509">
        <v>0</v>
      </c>
      <c r="R726" s="509">
        <v>0</v>
      </c>
      <c r="S726" s="509">
        <v>0</v>
      </c>
      <c r="T726" s="509">
        <v>0</v>
      </c>
      <c r="U726" s="509">
        <v>0</v>
      </c>
      <c r="V726" s="509">
        <v>0</v>
      </c>
      <c r="W726" s="509">
        <v>0</v>
      </c>
      <c r="X726" s="510">
        <f t="shared" si="164"/>
        <v>39</v>
      </c>
      <c r="Y726" s="510">
        <f t="shared" si="165"/>
        <v>4</v>
      </c>
      <c r="Z726" s="511">
        <f t="shared" si="154"/>
        <v>43</v>
      </c>
    </row>
    <row r="727" spans="1:26" ht="25.5" hidden="1" outlineLevel="1">
      <c r="A727" s="747"/>
      <c r="B727" s="508" t="s">
        <v>974</v>
      </c>
      <c r="C727" s="508" t="s">
        <v>975</v>
      </c>
      <c r="D727" s="509">
        <v>0</v>
      </c>
      <c r="E727" s="509">
        <v>0</v>
      </c>
      <c r="F727" s="509">
        <v>0</v>
      </c>
      <c r="G727" s="509">
        <v>0</v>
      </c>
      <c r="H727" s="510">
        <v>0</v>
      </c>
      <c r="I727" s="509">
        <v>0</v>
      </c>
      <c r="J727" s="509">
        <v>0</v>
      </c>
      <c r="K727" s="509">
        <v>0</v>
      </c>
      <c r="L727" s="509">
        <v>0</v>
      </c>
      <c r="M727" s="510">
        <v>0</v>
      </c>
      <c r="N727" s="509">
        <v>0</v>
      </c>
      <c r="O727" s="509">
        <v>0</v>
      </c>
      <c r="P727" s="509">
        <v>0</v>
      </c>
      <c r="Q727" s="509">
        <v>0</v>
      </c>
      <c r="R727" s="510">
        <v>0</v>
      </c>
      <c r="S727" s="509">
        <v>0</v>
      </c>
      <c r="T727" s="509">
        <v>0</v>
      </c>
      <c r="U727" s="509">
        <v>0</v>
      </c>
      <c r="V727" s="509">
        <v>0</v>
      </c>
      <c r="W727" s="510">
        <v>0</v>
      </c>
      <c r="X727" s="510">
        <f t="shared" si="164"/>
        <v>0</v>
      </c>
      <c r="Y727" s="510">
        <f t="shared" si="165"/>
        <v>0</v>
      </c>
      <c r="Z727" s="511">
        <f t="shared" si="154"/>
        <v>0</v>
      </c>
    </row>
    <row r="728" spans="1:26" ht="25.5" hidden="1" outlineLevel="1">
      <c r="A728" s="747"/>
      <c r="B728" s="747" t="s">
        <v>976</v>
      </c>
      <c r="C728" s="508" t="s">
        <v>977</v>
      </c>
      <c r="D728" s="509">
        <v>0</v>
      </c>
      <c r="E728" s="509">
        <v>0</v>
      </c>
      <c r="F728" s="509">
        <v>0</v>
      </c>
      <c r="G728" s="509">
        <v>0</v>
      </c>
      <c r="H728" s="509">
        <v>0</v>
      </c>
      <c r="I728" s="509">
        <v>0</v>
      </c>
      <c r="J728" s="509">
        <v>0</v>
      </c>
      <c r="K728" s="509">
        <v>0</v>
      </c>
      <c r="L728" s="509">
        <v>0</v>
      </c>
      <c r="M728" s="509">
        <v>0</v>
      </c>
      <c r="N728" s="509">
        <v>0</v>
      </c>
      <c r="O728" s="509">
        <v>0</v>
      </c>
      <c r="P728" s="509">
        <v>0</v>
      </c>
      <c r="Q728" s="509">
        <v>0</v>
      </c>
      <c r="R728" s="509">
        <v>0</v>
      </c>
      <c r="S728" s="509">
        <v>0</v>
      </c>
      <c r="T728" s="509">
        <v>0</v>
      </c>
      <c r="U728" s="509">
        <v>0</v>
      </c>
      <c r="V728" s="509">
        <v>0</v>
      </c>
      <c r="W728" s="509">
        <v>0</v>
      </c>
      <c r="X728" s="510">
        <f t="shared" si="164"/>
        <v>0</v>
      </c>
      <c r="Y728" s="510">
        <f t="shared" si="165"/>
        <v>0</v>
      </c>
      <c r="Z728" s="511">
        <f t="shared" si="154"/>
        <v>0</v>
      </c>
    </row>
    <row r="729" spans="1:26" ht="25.5" hidden="1" outlineLevel="1">
      <c r="A729" s="747"/>
      <c r="B729" s="747"/>
      <c r="C729" s="508" t="s">
        <v>978</v>
      </c>
      <c r="D729" s="509">
        <v>0</v>
      </c>
      <c r="E729" s="509">
        <v>0</v>
      </c>
      <c r="F729" s="509">
        <v>0</v>
      </c>
      <c r="G729" s="509">
        <v>0</v>
      </c>
      <c r="H729" s="509">
        <v>0</v>
      </c>
      <c r="I729" s="509">
        <v>0</v>
      </c>
      <c r="J729" s="509">
        <v>0</v>
      </c>
      <c r="K729" s="509">
        <v>0</v>
      </c>
      <c r="L729" s="509">
        <v>0</v>
      </c>
      <c r="M729" s="510">
        <v>0</v>
      </c>
      <c r="N729" s="509">
        <v>0</v>
      </c>
      <c r="O729" s="509">
        <v>0</v>
      </c>
      <c r="P729" s="509">
        <v>0</v>
      </c>
      <c r="Q729" s="509">
        <v>0</v>
      </c>
      <c r="R729" s="509">
        <v>0</v>
      </c>
      <c r="S729" s="509">
        <v>0</v>
      </c>
      <c r="T729" s="509">
        <v>0</v>
      </c>
      <c r="U729" s="509">
        <v>0</v>
      </c>
      <c r="V729" s="509">
        <v>0</v>
      </c>
      <c r="W729" s="510">
        <v>0</v>
      </c>
      <c r="X729" s="510">
        <f t="shared" si="164"/>
        <v>0</v>
      </c>
      <c r="Y729" s="510">
        <f t="shared" si="165"/>
        <v>0</v>
      </c>
      <c r="Z729" s="511">
        <f t="shared" si="154"/>
        <v>0</v>
      </c>
    </row>
    <row r="730" spans="1:26" ht="63.75" hidden="1" outlineLevel="1">
      <c r="A730" s="747"/>
      <c r="B730" s="747"/>
      <c r="C730" s="508" t="s">
        <v>979</v>
      </c>
      <c r="D730" s="509">
        <v>0</v>
      </c>
      <c r="E730" s="509">
        <v>0</v>
      </c>
      <c r="F730" s="509">
        <v>0</v>
      </c>
      <c r="G730" s="509">
        <v>0</v>
      </c>
      <c r="H730" s="510">
        <v>410</v>
      </c>
      <c r="I730" s="509">
        <v>0</v>
      </c>
      <c r="J730" s="509">
        <v>0</v>
      </c>
      <c r="K730" s="509">
        <v>0</v>
      </c>
      <c r="L730" s="509">
        <v>0</v>
      </c>
      <c r="M730" s="510">
        <v>7</v>
      </c>
      <c r="N730" s="509">
        <v>0</v>
      </c>
      <c r="O730" s="509">
        <v>0</v>
      </c>
      <c r="P730" s="509">
        <v>0</v>
      </c>
      <c r="Q730" s="509">
        <v>0</v>
      </c>
      <c r="R730" s="510">
        <v>11</v>
      </c>
      <c r="S730" s="509">
        <v>0</v>
      </c>
      <c r="T730" s="509">
        <v>0</v>
      </c>
      <c r="U730" s="509">
        <v>0</v>
      </c>
      <c r="V730" s="509">
        <v>0</v>
      </c>
      <c r="W730" s="510">
        <v>0</v>
      </c>
      <c r="X730" s="510">
        <f t="shared" si="164"/>
        <v>421</v>
      </c>
      <c r="Y730" s="510">
        <f t="shared" si="165"/>
        <v>7</v>
      </c>
      <c r="Z730" s="511">
        <f t="shared" si="154"/>
        <v>428</v>
      </c>
    </row>
    <row r="731" spans="1:26" ht="12.95" customHeight="1" collapsed="1">
      <c r="A731" s="743" t="s">
        <v>980</v>
      </c>
      <c r="B731" s="743"/>
      <c r="C731" s="743"/>
      <c r="D731" s="506">
        <f t="shared" ref="D731:Z731" si="166">SUM(D732:D739)</f>
        <v>23</v>
      </c>
      <c r="E731" s="506">
        <f t="shared" si="166"/>
        <v>76</v>
      </c>
      <c r="F731" s="506">
        <f t="shared" si="166"/>
        <v>144</v>
      </c>
      <c r="G731" s="506">
        <f t="shared" si="166"/>
        <v>60</v>
      </c>
      <c r="H731" s="506">
        <f t="shared" si="166"/>
        <v>7020</v>
      </c>
      <c r="I731" s="506">
        <f t="shared" si="166"/>
        <v>2</v>
      </c>
      <c r="J731" s="506">
        <f t="shared" si="166"/>
        <v>10</v>
      </c>
      <c r="K731" s="506">
        <f t="shared" si="166"/>
        <v>15</v>
      </c>
      <c r="L731" s="506">
        <f t="shared" si="166"/>
        <v>4</v>
      </c>
      <c r="M731" s="506">
        <f t="shared" si="166"/>
        <v>352</v>
      </c>
      <c r="N731" s="506">
        <f t="shared" si="166"/>
        <v>0</v>
      </c>
      <c r="O731" s="506">
        <f t="shared" si="166"/>
        <v>0</v>
      </c>
      <c r="P731" s="506">
        <f t="shared" si="166"/>
        <v>0</v>
      </c>
      <c r="Q731" s="506">
        <f t="shared" si="166"/>
        <v>0</v>
      </c>
      <c r="R731" s="506">
        <f t="shared" si="166"/>
        <v>198</v>
      </c>
      <c r="S731" s="506">
        <f t="shared" si="166"/>
        <v>0</v>
      </c>
      <c r="T731" s="506">
        <f t="shared" si="166"/>
        <v>0</v>
      </c>
      <c r="U731" s="506">
        <f t="shared" si="166"/>
        <v>0</v>
      </c>
      <c r="V731" s="506">
        <f t="shared" si="166"/>
        <v>0</v>
      </c>
      <c r="W731" s="506">
        <f t="shared" si="166"/>
        <v>0</v>
      </c>
      <c r="X731" s="506">
        <f t="shared" si="166"/>
        <v>7521</v>
      </c>
      <c r="Y731" s="506">
        <f t="shared" si="166"/>
        <v>383</v>
      </c>
      <c r="Z731" s="507">
        <f t="shared" si="166"/>
        <v>7904</v>
      </c>
    </row>
    <row r="732" spans="1:26" ht="38.25" hidden="1" outlineLevel="1">
      <c r="A732" s="747" t="s">
        <v>980</v>
      </c>
      <c r="B732" s="747" t="s">
        <v>981</v>
      </c>
      <c r="C732" s="508" t="s">
        <v>982</v>
      </c>
      <c r="D732" s="509">
        <v>0</v>
      </c>
      <c r="E732" s="510">
        <v>0</v>
      </c>
      <c r="F732" s="509">
        <v>0</v>
      </c>
      <c r="G732" s="509">
        <v>0</v>
      </c>
      <c r="H732" s="510">
        <v>214</v>
      </c>
      <c r="I732" s="509">
        <v>0</v>
      </c>
      <c r="J732" s="509">
        <v>0</v>
      </c>
      <c r="K732" s="509">
        <v>0</v>
      </c>
      <c r="L732" s="509">
        <v>0</v>
      </c>
      <c r="M732" s="509">
        <v>82</v>
      </c>
      <c r="N732" s="509">
        <v>0</v>
      </c>
      <c r="O732" s="510">
        <v>0</v>
      </c>
      <c r="P732" s="509">
        <v>0</v>
      </c>
      <c r="Q732" s="509">
        <v>0</v>
      </c>
      <c r="R732" s="510">
        <v>17</v>
      </c>
      <c r="S732" s="509">
        <v>0</v>
      </c>
      <c r="T732" s="509">
        <v>0</v>
      </c>
      <c r="U732" s="509">
        <v>0</v>
      </c>
      <c r="V732" s="509">
        <v>0</v>
      </c>
      <c r="W732" s="509">
        <v>0</v>
      </c>
      <c r="X732" s="510">
        <f t="shared" ref="X732:X739" si="167">D732+E732+F732+G732+H732+N732+O732+P732+Q732+R732</f>
        <v>231</v>
      </c>
      <c r="Y732" s="510">
        <f t="shared" ref="Y732:Y739" si="168">I732+J732+K732+L732+M732+S732+T732+U732+V732+W732</f>
        <v>82</v>
      </c>
      <c r="Z732" s="511">
        <f t="shared" si="154"/>
        <v>313</v>
      </c>
    </row>
    <row r="733" spans="1:26" ht="25.5" hidden="1" outlineLevel="1">
      <c r="A733" s="747"/>
      <c r="B733" s="747"/>
      <c r="C733" s="508" t="s">
        <v>983</v>
      </c>
      <c r="D733" s="509">
        <v>0</v>
      </c>
      <c r="E733" s="510">
        <v>0</v>
      </c>
      <c r="F733" s="510">
        <v>0</v>
      </c>
      <c r="G733" s="509">
        <v>0</v>
      </c>
      <c r="H733" s="510">
        <v>16</v>
      </c>
      <c r="I733" s="509">
        <v>0</v>
      </c>
      <c r="J733" s="509">
        <v>0</v>
      </c>
      <c r="K733" s="509">
        <v>0</v>
      </c>
      <c r="L733" s="509">
        <v>0</v>
      </c>
      <c r="M733" s="509">
        <v>0</v>
      </c>
      <c r="N733" s="509">
        <v>0</v>
      </c>
      <c r="O733" s="510">
        <v>0</v>
      </c>
      <c r="P733" s="510">
        <v>0</v>
      </c>
      <c r="Q733" s="509">
        <v>0</v>
      </c>
      <c r="R733" s="510">
        <v>0</v>
      </c>
      <c r="S733" s="509">
        <v>0</v>
      </c>
      <c r="T733" s="509">
        <v>0</v>
      </c>
      <c r="U733" s="509">
        <v>0</v>
      </c>
      <c r="V733" s="509">
        <v>0</v>
      </c>
      <c r="W733" s="509">
        <v>0</v>
      </c>
      <c r="X733" s="510">
        <f t="shared" si="167"/>
        <v>16</v>
      </c>
      <c r="Y733" s="510">
        <f t="shared" si="168"/>
        <v>0</v>
      </c>
      <c r="Z733" s="511">
        <f t="shared" si="154"/>
        <v>16</v>
      </c>
    </row>
    <row r="734" spans="1:26" ht="25.5" hidden="1" outlineLevel="1">
      <c r="A734" s="747"/>
      <c r="B734" s="747" t="s">
        <v>984</v>
      </c>
      <c r="C734" s="508" t="s">
        <v>985</v>
      </c>
      <c r="D734" s="510">
        <v>10</v>
      </c>
      <c r="E734" s="510">
        <v>32</v>
      </c>
      <c r="F734" s="510">
        <v>51</v>
      </c>
      <c r="G734" s="510">
        <v>16</v>
      </c>
      <c r="H734" s="510">
        <v>1382</v>
      </c>
      <c r="I734" s="509">
        <v>2</v>
      </c>
      <c r="J734" s="509">
        <v>10</v>
      </c>
      <c r="K734" s="509">
        <v>15</v>
      </c>
      <c r="L734" s="509">
        <v>4</v>
      </c>
      <c r="M734" s="510">
        <v>237</v>
      </c>
      <c r="N734" s="510">
        <v>0</v>
      </c>
      <c r="O734" s="510">
        <v>0</v>
      </c>
      <c r="P734" s="510">
        <v>0</v>
      </c>
      <c r="Q734" s="510">
        <v>0</v>
      </c>
      <c r="R734" s="510">
        <v>20</v>
      </c>
      <c r="S734" s="509">
        <v>0</v>
      </c>
      <c r="T734" s="509">
        <v>0</v>
      </c>
      <c r="U734" s="509">
        <v>0</v>
      </c>
      <c r="V734" s="509">
        <v>0</v>
      </c>
      <c r="W734" s="510">
        <v>0</v>
      </c>
      <c r="X734" s="510">
        <f t="shared" si="167"/>
        <v>1511</v>
      </c>
      <c r="Y734" s="510">
        <f t="shared" si="168"/>
        <v>268</v>
      </c>
      <c r="Z734" s="511">
        <f t="shared" si="154"/>
        <v>1779</v>
      </c>
    </row>
    <row r="735" spans="1:26" ht="51" hidden="1" outlineLevel="1">
      <c r="A735" s="747"/>
      <c r="B735" s="747"/>
      <c r="C735" s="508" t="s">
        <v>986</v>
      </c>
      <c r="D735" s="510">
        <v>2</v>
      </c>
      <c r="E735" s="510">
        <v>0</v>
      </c>
      <c r="F735" s="510">
        <v>6</v>
      </c>
      <c r="G735" s="510">
        <v>8</v>
      </c>
      <c r="H735" s="510">
        <v>1921</v>
      </c>
      <c r="I735" s="509">
        <v>0</v>
      </c>
      <c r="J735" s="509">
        <v>0</v>
      </c>
      <c r="K735" s="509">
        <v>0</v>
      </c>
      <c r="L735" s="509">
        <v>0</v>
      </c>
      <c r="M735" s="510">
        <v>33</v>
      </c>
      <c r="N735" s="510">
        <v>0</v>
      </c>
      <c r="O735" s="510">
        <v>0</v>
      </c>
      <c r="P735" s="510">
        <v>0</v>
      </c>
      <c r="Q735" s="510">
        <v>0</v>
      </c>
      <c r="R735" s="510">
        <v>112</v>
      </c>
      <c r="S735" s="509">
        <v>0</v>
      </c>
      <c r="T735" s="509">
        <v>0</v>
      </c>
      <c r="U735" s="509">
        <v>0</v>
      </c>
      <c r="V735" s="509">
        <v>0</v>
      </c>
      <c r="W735" s="510">
        <v>0</v>
      </c>
      <c r="X735" s="510">
        <f t="shared" si="167"/>
        <v>2049</v>
      </c>
      <c r="Y735" s="510">
        <f t="shared" si="168"/>
        <v>33</v>
      </c>
      <c r="Z735" s="511">
        <f t="shared" si="154"/>
        <v>2082</v>
      </c>
    </row>
    <row r="736" spans="1:26" ht="25.5" hidden="1" outlineLevel="1">
      <c r="A736" s="747"/>
      <c r="B736" s="747"/>
      <c r="C736" s="508" t="s">
        <v>987</v>
      </c>
      <c r="D736" s="509">
        <v>0</v>
      </c>
      <c r="E736" s="509">
        <v>0</v>
      </c>
      <c r="F736" s="510">
        <v>0</v>
      </c>
      <c r="G736" s="509">
        <v>0</v>
      </c>
      <c r="H736" s="510">
        <v>0</v>
      </c>
      <c r="I736" s="509">
        <v>0</v>
      </c>
      <c r="J736" s="509">
        <v>0</v>
      </c>
      <c r="K736" s="509">
        <v>0</v>
      </c>
      <c r="L736" s="509">
        <v>0</v>
      </c>
      <c r="M736" s="509">
        <v>0</v>
      </c>
      <c r="N736" s="509">
        <v>0</v>
      </c>
      <c r="O736" s="509">
        <v>0</v>
      </c>
      <c r="P736" s="510">
        <v>0</v>
      </c>
      <c r="Q736" s="509">
        <v>0</v>
      </c>
      <c r="R736" s="510">
        <v>0</v>
      </c>
      <c r="S736" s="509">
        <v>0</v>
      </c>
      <c r="T736" s="509">
        <v>0</v>
      </c>
      <c r="U736" s="509">
        <v>0</v>
      </c>
      <c r="V736" s="509">
        <v>0</v>
      </c>
      <c r="W736" s="509">
        <v>0</v>
      </c>
      <c r="X736" s="510">
        <f t="shared" si="167"/>
        <v>0</v>
      </c>
      <c r="Y736" s="510">
        <f t="shared" si="168"/>
        <v>0</v>
      </c>
      <c r="Z736" s="511">
        <f t="shared" si="154"/>
        <v>0</v>
      </c>
    </row>
    <row r="737" spans="1:26" ht="38.25" hidden="1" outlineLevel="1">
      <c r="A737" s="747"/>
      <c r="B737" s="747"/>
      <c r="C737" s="508" t="s">
        <v>988</v>
      </c>
      <c r="D737" s="510">
        <v>11</v>
      </c>
      <c r="E737" s="510">
        <v>42</v>
      </c>
      <c r="F737" s="510">
        <v>84</v>
      </c>
      <c r="G737" s="510">
        <v>36</v>
      </c>
      <c r="H737" s="510">
        <v>3301</v>
      </c>
      <c r="I737" s="509">
        <v>0</v>
      </c>
      <c r="J737" s="510">
        <v>0</v>
      </c>
      <c r="K737" s="510">
        <v>0</v>
      </c>
      <c r="L737" s="509">
        <v>0</v>
      </c>
      <c r="M737" s="509">
        <v>0</v>
      </c>
      <c r="N737" s="510">
        <v>0</v>
      </c>
      <c r="O737" s="510">
        <v>0</v>
      </c>
      <c r="P737" s="510">
        <v>0</v>
      </c>
      <c r="Q737" s="510">
        <v>0</v>
      </c>
      <c r="R737" s="510">
        <v>49</v>
      </c>
      <c r="S737" s="509">
        <v>0</v>
      </c>
      <c r="T737" s="510">
        <v>0</v>
      </c>
      <c r="U737" s="510">
        <v>0</v>
      </c>
      <c r="V737" s="509">
        <v>0</v>
      </c>
      <c r="W737" s="509">
        <v>0</v>
      </c>
      <c r="X737" s="510">
        <f t="shared" si="167"/>
        <v>3523</v>
      </c>
      <c r="Y737" s="510">
        <f t="shared" si="168"/>
        <v>0</v>
      </c>
      <c r="Z737" s="511">
        <f t="shared" si="154"/>
        <v>3523</v>
      </c>
    </row>
    <row r="738" spans="1:26" ht="38.25" hidden="1" outlineLevel="1">
      <c r="A738" s="747"/>
      <c r="B738" s="747"/>
      <c r="C738" s="508" t="s">
        <v>989</v>
      </c>
      <c r="D738" s="509">
        <v>0</v>
      </c>
      <c r="E738" s="509">
        <v>0</v>
      </c>
      <c r="F738" s="509">
        <v>0</v>
      </c>
      <c r="G738" s="509">
        <v>0</v>
      </c>
      <c r="H738" s="509">
        <v>0</v>
      </c>
      <c r="I738" s="509">
        <v>0</v>
      </c>
      <c r="J738" s="509">
        <v>0</v>
      </c>
      <c r="K738" s="509">
        <v>0</v>
      </c>
      <c r="L738" s="509">
        <v>0</v>
      </c>
      <c r="M738" s="509">
        <v>0</v>
      </c>
      <c r="N738" s="509">
        <v>0</v>
      </c>
      <c r="O738" s="509">
        <v>0</v>
      </c>
      <c r="P738" s="509">
        <v>0</v>
      </c>
      <c r="Q738" s="509">
        <v>0</v>
      </c>
      <c r="R738" s="509">
        <v>0</v>
      </c>
      <c r="S738" s="509">
        <v>0</v>
      </c>
      <c r="T738" s="509">
        <v>0</v>
      </c>
      <c r="U738" s="509">
        <v>0</v>
      </c>
      <c r="V738" s="509">
        <v>0</v>
      </c>
      <c r="W738" s="509">
        <v>0</v>
      </c>
      <c r="X738" s="510">
        <f t="shared" si="167"/>
        <v>0</v>
      </c>
      <c r="Y738" s="510">
        <f t="shared" si="168"/>
        <v>0</v>
      </c>
      <c r="Z738" s="511">
        <f t="shared" si="154"/>
        <v>0</v>
      </c>
    </row>
    <row r="739" spans="1:26" ht="51" hidden="1" outlineLevel="1">
      <c r="A739" s="747"/>
      <c r="B739" s="747"/>
      <c r="C739" s="508" t="s">
        <v>990</v>
      </c>
      <c r="D739" s="509">
        <v>0</v>
      </c>
      <c r="E739" s="509">
        <v>2</v>
      </c>
      <c r="F739" s="509">
        <v>3</v>
      </c>
      <c r="G739" s="509">
        <v>0</v>
      </c>
      <c r="H739" s="510">
        <v>186</v>
      </c>
      <c r="I739" s="509">
        <v>0</v>
      </c>
      <c r="J739" s="509">
        <v>0</v>
      </c>
      <c r="K739" s="509">
        <v>0</v>
      </c>
      <c r="L739" s="510">
        <v>0</v>
      </c>
      <c r="M739" s="509">
        <v>0</v>
      </c>
      <c r="N739" s="509">
        <v>0</v>
      </c>
      <c r="O739" s="509">
        <v>0</v>
      </c>
      <c r="P739" s="509">
        <v>0</v>
      </c>
      <c r="Q739" s="509">
        <v>0</v>
      </c>
      <c r="R739" s="510">
        <v>0</v>
      </c>
      <c r="S739" s="509">
        <v>0</v>
      </c>
      <c r="T739" s="509">
        <v>0</v>
      </c>
      <c r="U739" s="509">
        <v>0</v>
      </c>
      <c r="V739" s="510">
        <v>0</v>
      </c>
      <c r="W739" s="509">
        <v>0</v>
      </c>
      <c r="X739" s="510">
        <f t="shared" si="167"/>
        <v>191</v>
      </c>
      <c r="Y739" s="510">
        <f t="shared" si="168"/>
        <v>0</v>
      </c>
      <c r="Z739" s="511">
        <f t="shared" si="154"/>
        <v>191</v>
      </c>
    </row>
    <row r="740" spans="1:26" ht="12.95" customHeight="1" collapsed="1">
      <c r="A740" s="743" t="s">
        <v>991</v>
      </c>
      <c r="B740" s="743"/>
      <c r="C740" s="743"/>
      <c r="D740" s="506">
        <f t="shared" ref="D740:Z740" si="169">SUM(D741:D747)</f>
        <v>27</v>
      </c>
      <c r="E740" s="506">
        <f t="shared" si="169"/>
        <v>68</v>
      </c>
      <c r="F740" s="506">
        <f t="shared" si="169"/>
        <v>147</v>
      </c>
      <c r="G740" s="506">
        <f t="shared" si="169"/>
        <v>47</v>
      </c>
      <c r="H740" s="506">
        <f t="shared" si="169"/>
        <v>6205</v>
      </c>
      <c r="I740" s="506">
        <f t="shared" si="169"/>
        <v>2</v>
      </c>
      <c r="J740" s="506">
        <f t="shared" si="169"/>
        <v>12</v>
      </c>
      <c r="K740" s="506">
        <f t="shared" si="169"/>
        <v>30</v>
      </c>
      <c r="L740" s="506">
        <f t="shared" si="169"/>
        <v>6</v>
      </c>
      <c r="M740" s="506">
        <f t="shared" si="169"/>
        <v>931</v>
      </c>
      <c r="N740" s="506">
        <f t="shared" si="169"/>
        <v>0</v>
      </c>
      <c r="O740" s="506">
        <f t="shared" si="169"/>
        <v>0</v>
      </c>
      <c r="P740" s="506">
        <f t="shared" si="169"/>
        <v>0</v>
      </c>
      <c r="Q740" s="506">
        <f t="shared" si="169"/>
        <v>1</v>
      </c>
      <c r="R740" s="506">
        <f t="shared" si="169"/>
        <v>258</v>
      </c>
      <c r="S740" s="506">
        <f t="shared" si="169"/>
        <v>0</v>
      </c>
      <c r="T740" s="506">
        <f t="shared" si="169"/>
        <v>0</v>
      </c>
      <c r="U740" s="506">
        <f t="shared" si="169"/>
        <v>0</v>
      </c>
      <c r="V740" s="506">
        <f t="shared" si="169"/>
        <v>2</v>
      </c>
      <c r="W740" s="506">
        <f t="shared" si="169"/>
        <v>31</v>
      </c>
      <c r="X740" s="506">
        <f t="shared" si="169"/>
        <v>6753</v>
      </c>
      <c r="Y740" s="506">
        <f t="shared" si="169"/>
        <v>1014</v>
      </c>
      <c r="Z740" s="507">
        <f t="shared" si="169"/>
        <v>7767</v>
      </c>
    </row>
    <row r="741" spans="1:26" ht="51" hidden="1" outlineLevel="1">
      <c r="A741" s="747" t="s">
        <v>991</v>
      </c>
      <c r="B741" s="747" t="s">
        <v>992</v>
      </c>
      <c r="C741" s="508" t="s">
        <v>993</v>
      </c>
      <c r="D741" s="510">
        <v>1</v>
      </c>
      <c r="E741" s="510">
        <v>6</v>
      </c>
      <c r="F741" s="510">
        <v>12</v>
      </c>
      <c r="G741" s="510">
        <v>4</v>
      </c>
      <c r="H741" s="510">
        <v>496</v>
      </c>
      <c r="I741" s="510">
        <v>1</v>
      </c>
      <c r="J741" s="509">
        <v>4</v>
      </c>
      <c r="K741" s="509">
        <v>9</v>
      </c>
      <c r="L741" s="509">
        <v>4</v>
      </c>
      <c r="M741" s="510">
        <v>236</v>
      </c>
      <c r="N741" s="510">
        <v>0</v>
      </c>
      <c r="O741" s="510">
        <v>0</v>
      </c>
      <c r="P741" s="510">
        <v>0</v>
      </c>
      <c r="Q741" s="510">
        <v>0</v>
      </c>
      <c r="R741" s="510">
        <v>15</v>
      </c>
      <c r="S741" s="510">
        <v>0</v>
      </c>
      <c r="T741" s="509">
        <v>0</v>
      </c>
      <c r="U741" s="509">
        <v>0</v>
      </c>
      <c r="V741" s="509">
        <v>0</v>
      </c>
      <c r="W741" s="510">
        <v>16</v>
      </c>
      <c r="X741" s="510">
        <f t="shared" ref="X741:X748" si="170">D741+E741+F741+G741+H741+N741+O741+P741+Q741+R741</f>
        <v>534</v>
      </c>
      <c r="Y741" s="510">
        <f t="shared" ref="Y741:Y748" si="171">I741+J741+K741+L741+M741+S741+T741+U741+V741+W741</f>
        <v>270</v>
      </c>
      <c r="Z741" s="511">
        <f t="shared" si="154"/>
        <v>804</v>
      </c>
    </row>
    <row r="742" spans="1:26" ht="38.25" hidden="1" outlineLevel="1">
      <c r="A742" s="747"/>
      <c r="B742" s="747"/>
      <c r="C742" s="508" t="s">
        <v>994</v>
      </c>
      <c r="D742" s="509">
        <v>2</v>
      </c>
      <c r="E742" s="509">
        <v>0</v>
      </c>
      <c r="F742" s="509">
        <v>0</v>
      </c>
      <c r="G742" s="509">
        <v>0</v>
      </c>
      <c r="H742" s="510">
        <v>134</v>
      </c>
      <c r="I742" s="509">
        <v>0</v>
      </c>
      <c r="J742" s="509">
        <v>0</v>
      </c>
      <c r="K742" s="509">
        <v>3</v>
      </c>
      <c r="L742" s="509">
        <v>0</v>
      </c>
      <c r="M742" s="510">
        <v>20</v>
      </c>
      <c r="N742" s="509">
        <v>0</v>
      </c>
      <c r="O742" s="509">
        <v>0</v>
      </c>
      <c r="P742" s="509">
        <v>0</v>
      </c>
      <c r="Q742" s="509">
        <v>0</v>
      </c>
      <c r="R742" s="510">
        <v>3</v>
      </c>
      <c r="S742" s="509">
        <v>0</v>
      </c>
      <c r="T742" s="509">
        <v>0</v>
      </c>
      <c r="U742" s="509">
        <v>0</v>
      </c>
      <c r="V742" s="509">
        <v>0</v>
      </c>
      <c r="W742" s="510">
        <v>0</v>
      </c>
      <c r="X742" s="510">
        <f t="shared" si="170"/>
        <v>139</v>
      </c>
      <c r="Y742" s="510">
        <f t="shared" si="171"/>
        <v>23</v>
      </c>
      <c r="Z742" s="511">
        <f t="shared" si="154"/>
        <v>162</v>
      </c>
    </row>
    <row r="743" spans="1:26" ht="25.5" hidden="1" outlineLevel="1">
      <c r="A743" s="747"/>
      <c r="B743" s="747"/>
      <c r="C743" s="508" t="s">
        <v>995</v>
      </c>
      <c r="D743" s="509">
        <v>0</v>
      </c>
      <c r="E743" s="509">
        <v>0</v>
      </c>
      <c r="F743" s="509">
        <v>0</v>
      </c>
      <c r="G743" s="509">
        <v>0</v>
      </c>
      <c r="H743" s="510">
        <v>7</v>
      </c>
      <c r="I743" s="509">
        <v>0</v>
      </c>
      <c r="J743" s="509">
        <v>0</v>
      </c>
      <c r="K743" s="509">
        <v>0</v>
      </c>
      <c r="L743" s="509">
        <v>0</v>
      </c>
      <c r="M743" s="509">
        <v>0</v>
      </c>
      <c r="N743" s="509">
        <v>0</v>
      </c>
      <c r="O743" s="509">
        <v>0</v>
      </c>
      <c r="P743" s="509">
        <v>0</v>
      </c>
      <c r="Q743" s="509">
        <v>0</v>
      </c>
      <c r="R743" s="510">
        <v>0</v>
      </c>
      <c r="S743" s="509">
        <v>0</v>
      </c>
      <c r="T743" s="509">
        <v>0</v>
      </c>
      <c r="U743" s="509">
        <v>0</v>
      </c>
      <c r="V743" s="509">
        <v>0</v>
      </c>
      <c r="W743" s="509">
        <v>0</v>
      </c>
      <c r="X743" s="510">
        <f t="shared" si="170"/>
        <v>7</v>
      </c>
      <c r="Y743" s="510">
        <f t="shared" si="171"/>
        <v>0</v>
      </c>
      <c r="Z743" s="511">
        <f t="shared" si="154"/>
        <v>7</v>
      </c>
    </row>
    <row r="744" spans="1:26" ht="63.75" hidden="1" outlineLevel="1">
      <c r="A744" s="747"/>
      <c r="B744" s="747"/>
      <c r="C744" s="508" t="s">
        <v>996</v>
      </c>
      <c r="D744" s="509">
        <v>0</v>
      </c>
      <c r="E744" s="509">
        <v>0</v>
      </c>
      <c r="F744" s="509">
        <v>0</v>
      </c>
      <c r="G744" s="509">
        <v>0</v>
      </c>
      <c r="H744" s="510">
        <v>76</v>
      </c>
      <c r="I744" s="509">
        <v>0</v>
      </c>
      <c r="J744" s="509">
        <v>0</v>
      </c>
      <c r="K744" s="509">
        <v>0</v>
      </c>
      <c r="L744" s="509">
        <v>0</v>
      </c>
      <c r="M744" s="510">
        <v>31</v>
      </c>
      <c r="N744" s="509">
        <v>0</v>
      </c>
      <c r="O744" s="509">
        <v>0</v>
      </c>
      <c r="P744" s="509">
        <v>0</v>
      </c>
      <c r="Q744" s="509">
        <v>0</v>
      </c>
      <c r="R744" s="510">
        <v>1</v>
      </c>
      <c r="S744" s="509">
        <v>0</v>
      </c>
      <c r="T744" s="509">
        <v>0</v>
      </c>
      <c r="U744" s="509">
        <v>0</v>
      </c>
      <c r="V744" s="509">
        <v>0</v>
      </c>
      <c r="W744" s="510">
        <v>13</v>
      </c>
      <c r="X744" s="510">
        <f t="shared" si="170"/>
        <v>77</v>
      </c>
      <c r="Y744" s="510">
        <f t="shared" si="171"/>
        <v>44</v>
      </c>
      <c r="Z744" s="511">
        <f t="shared" si="154"/>
        <v>121</v>
      </c>
    </row>
    <row r="745" spans="1:26" ht="51" hidden="1" outlineLevel="1">
      <c r="A745" s="747"/>
      <c r="B745" s="747"/>
      <c r="C745" s="508" t="s">
        <v>997</v>
      </c>
      <c r="D745" s="510">
        <v>6</v>
      </c>
      <c r="E745" s="510">
        <v>8</v>
      </c>
      <c r="F745" s="510">
        <v>12</v>
      </c>
      <c r="G745" s="510">
        <v>7</v>
      </c>
      <c r="H745" s="510">
        <v>758</v>
      </c>
      <c r="I745" s="510">
        <v>0</v>
      </c>
      <c r="J745" s="510">
        <v>0</v>
      </c>
      <c r="K745" s="510">
        <v>3</v>
      </c>
      <c r="L745" s="510">
        <v>0</v>
      </c>
      <c r="M745" s="510">
        <v>196</v>
      </c>
      <c r="N745" s="510">
        <v>0</v>
      </c>
      <c r="O745" s="510">
        <v>0</v>
      </c>
      <c r="P745" s="510">
        <v>0</v>
      </c>
      <c r="Q745" s="510">
        <v>1</v>
      </c>
      <c r="R745" s="510">
        <v>26</v>
      </c>
      <c r="S745" s="510">
        <v>0</v>
      </c>
      <c r="T745" s="510">
        <v>0</v>
      </c>
      <c r="U745" s="510">
        <v>0</v>
      </c>
      <c r="V745" s="510">
        <v>0</v>
      </c>
      <c r="W745" s="510">
        <v>2</v>
      </c>
      <c r="X745" s="510">
        <f t="shared" si="170"/>
        <v>818</v>
      </c>
      <c r="Y745" s="510">
        <f t="shared" si="171"/>
        <v>201</v>
      </c>
      <c r="Z745" s="511">
        <f t="shared" si="154"/>
        <v>1019</v>
      </c>
    </row>
    <row r="746" spans="1:26" ht="25.5" hidden="1" outlineLevel="1">
      <c r="A746" s="747"/>
      <c r="B746" s="747"/>
      <c r="C746" s="508" t="s">
        <v>998</v>
      </c>
      <c r="D746" s="510">
        <v>0</v>
      </c>
      <c r="E746" s="509">
        <v>0</v>
      </c>
      <c r="F746" s="509">
        <v>0</v>
      </c>
      <c r="G746" s="509">
        <v>0</v>
      </c>
      <c r="H746" s="510">
        <v>10</v>
      </c>
      <c r="I746" s="509">
        <v>0</v>
      </c>
      <c r="J746" s="509">
        <v>0</v>
      </c>
      <c r="K746" s="509">
        <v>0</v>
      </c>
      <c r="L746" s="509">
        <v>0</v>
      </c>
      <c r="M746" s="510">
        <v>0</v>
      </c>
      <c r="N746" s="510">
        <v>0</v>
      </c>
      <c r="O746" s="509">
        <v>0</v>
      </c>
      <c r="P746" s="509">
        <v>0</v>
      </c>
      <c r="Q746" s="509">
        <v>0</v>
      </c>
      <c r="R746" s="510">
        <v>7</v>
      </c>
      <c r="S746" s="509">
        <v>0</v>
      </c>
      <c r="T746" s="509">
        <v>0</v>
      </c>
      <c r="U746" s="509">
        <v>0</v>
      </c>
      <c r="V746" s="509">
        <v>0</v>
      </c>
      <c r="W746" s="510">
        <v>0</v>
      </c>
      <c r="X746" s="510">
        <f t="shared" si="170"/>
        <v>17</v>
      </c>
      <c r="Y746" s="510">
        <f t="shared" si="171"/>
        <v>0</v>
      </c>
      <c r="Z746" s="511">
        <f t="shared" si="154"/>
        <v>17</v>
      </c>
    </row>
    <row r="747" spans="1:26" ht="51" hidden="1" outlineLevel="1">
      <c r="A747" s="747"/>
      <c r="B747" s="747"/>
      <c r="C747" s="508" t="s">
        <v>999</v>
      </c>
      <c r="D747" s="510">
        <v>18</v>
      </c>
      <c r="E747" s="510">
        <v>54</v>
      </c>
      <c r="F747" s="510">
        <v>123</v>
      </c>
      <c r="G747" s="510">
        <v>36</v>
      </c>
      <c r="H747" s="510">
        <v>4724</v>
      </c>
      <c r="I747" s="509">
        <v>1</v>
      </c>
      <c r="J747" s="509">
        <v>8</v>
      </c>
      <c r="K747" s="509">
        <v>15</v>
      </c>
      <c r="L747" s="509">
        <v>2</v>
      </c>
      <c r="M747" s="510">
        <v>448</v>
      </c>
      <c r="N747" s="510">
        <v>0</v>
      </c>
      <c r="O747" s="510">
        <v>0</v>
      </c>
      <c r="P747" s="510">
        <v>0</v>
      </c>
      <c r="Q747" s="510">
        <v>0</v>
      </c>
      <c r="R747" s="510">
        <v>206</v>
      </c>
      <c r="S747" s="509">
        <v>0</v>
      </c>
      <c r="T747" s="509">
        <v>0</v>
      </c>
      <c r="U747" s="509">
        <v>0</v>
      </c>
      <c r="V747" s="509">
        <v>2</v>
      </c>
      <c r="W747" s="510">
        <v>0</v>
      </c>
      <c r="X747" s="510">
        <f t="shared" si="170"/>
        <v>5161</v>
      </c>
      <c r="Y747" s="510">
        <f t="shared" si="171"/>
        <v>476</v>
      </c>
      <c r="Z747" s="511">
        <f t="shared" si="154"/>
        <v>5637</v>
      </c>
    </row>
    <row r="748" spans="1:26" ht="28.5" customHeight="1" collapsed="1">
      <c r="A748" s="743" t="s">
        <v>1000</v>
      </c>
      <c r="B748" s="743"/>
      <c r="C748" s="743"/>
      <c r="D748" s="506">
        <v>0</v>
      </c>
      <c r="E748" s="506">
        <v>0</v>
      </c>
      <c r="F748" s="506">
        <v>0</v>
      </c>
      <c r="G748" s="506">
        <v>0</v>
      </c>
      <c r="H748" s="506">
        <v>68</v>
      </c>
      <c r="I748" s="506">
        <v>0</v>
      </c>
      <c r="J748" s="506">
        <v>0</v>
      </c>
      <c r="K748" s="506">
        <v>0</v>
      </c>
      <c r="L748" s="506">
        <v>0</v>
      </c>
      <c r="M748" s="506">
        <v>444</v>
      </c>
      <c r="N748" s="506">
        <v>0</v>
      </c>
      <c r="O748" s="506">
        <v>0</v>
      </c>
      <c r="P748" s="506">
        <v>0</v>
      </c>
      <c r="Q748" s="506">
        <v>0</v>
      </c>
      <c r="R748" s="506">
        <v>0</v>
      </c>
      <c r="S748" s="506">
        <v>0</v>
      </c>
      <c r="T748" s="506">
        <v>0</v>
      </c>
      <c r="U748" s="506">
        <v>0</v>
      </c>
      <c r="V748" s="506">
        <v>0</v>
      </c>
      <c r="W748" s="506">
        <v>18</v>
      </c>
      <c r="X748" s="506">
        <f t="shared" si="170"/>
        <v>68</v>
      </c>
      <c r="Y748" s="506">
        <f t="shared" si="171"/>
        <v>462</v>
      </c>
      <c r="Z748" s="507">
        <f t="shared" si="154"/>
        <v>530</v>
      </c>
    </row>
    <row r="749" spans="1:26" ht="29.25" customHeight="1" collapsed="1">
      <c r="A749" s="748" t="s">
        <v>1001</v>
      </c>
      <c r="B749" s="748"/>
      <c r="C749" s="748"/>
      <c r="D749" s="506">
        <f t="shared" ref="D749:Z749" si="172">+D750+D751</f>
        <v>1</v>
      </c>
      <c r="E749" s="506">
        <f t="shared" si="172"/>
        <v>0</v>
      </c>
      <c r="F749" s="506">
        <f t="shared" si="172"/>
        <v>0</v>
      </c>
      <c r="G749" s="506">
        <f t="shared" si="172"/>
        <v>0</v>
      </c>
      <c r="H749" s="506">
        <f t="shared" si="172"/>
        <v>466</v>
      </c>
      <c r="I749" s="506">
        <f t="shared" si="172"/>
        <v>0</v>
      </c>
      <c r="J749" s="506">
        <f t="shared" si="172"/>
        <v>2</v>
      </c>
      <c r="K749" s="506">
        <f t="shared" si="172"/>
        <v>3</v>
      </c>
      <c r="L749" s="506">
        <f t="shared" si="172"/>
        <v>4</v>
      </c>
      <c r="M749" s="506">
        <f t="shared" si="172"/>
        <v>222</v>
      </c>
      <c r="N749" s="506">
        <f t="shared" si="172"/>
        <v>0</v>
      </c>
      <c r="O749" s="506">
        <f t="shared" si="172"/>
        <v>0</v>
      </c>
      <c r="P749" s="506">
        <f t="shared" si="172"/>
        <v>0</v>
      </c>
      <c r="Q749" s="506">
        <f t="shared" si="172"/>
        <v>0</v>
      </c>
      <c r="R749" s="506">
        <f t="shared" si="172"/>
        <v>11</v>
      </c>
      <c r="S749" s="506">
        <f t="shared" si="172"/>
        <v>0</v>
      </c>
      <c r="T749" s="506">
        <f t="shared" si="172"/>
        <v>0</v>
      </c>
      <c r="U749" s="506">
        <f t="shared" si="172"/>
        <v>0</v>
      </c>
      <c r="V749" s="506">
        <f t="shared" si="172"/>
        <v>0</v>
      </c>
      <c r="W749" s="506">
        <f t="shared" si="172"/>
        <v>0</v>
      </c>
      <c r="X749" s="506">
        <f t="shared" si="172"/>
        <v>478</v>
      </c>
      <c r="Y749" s="506">
        <f t="shared" si="172"/>
        <v>231</v>
      </c>
      <c r="Z749" s="507">
        <f t="shared" si="172"/>
        <v>709</v>
      </c>
    </row>
    <row r="750" spans="1:26" ht="140.25" hidden="1" outlineLevel="1">
      <c r="A750" s="747" t="s">
        <v>1001</v>
      </c>
      <c r="B750" s="508" t="s">
        <v>1002</v>
      </c>
      <c r="C750" s="508" t="s">
        <v>1003</v>
      </c>
      <c r="D750" s="509">
        <v>1</v>
      </c>
      <c r="E750" s="509">
        <v>0</v>
      </c>
      <c r="F750" s="509">
        <v>0</v>
      </c>
      <c r="G750" s="509">
        <v>0</v>
      </c>
      <c r="H750" s="510">
        <v>236</v>
      </c>
      <c r="I750" s="509">
        <v>0</v>
      </c>
      <c r="J750" s="509">
        <v>2</v>
      </c>
      <c r="K750" s="509">
        <v>3</v>
      </c>
      <c r="L750" s="509">
        <v>4</v>
      </c>
      <c r="M750" s="510">
        <v>222</v>
      </c>
      <c r="N750" s="509">
        <v>0</v>
      </c>
      <c r="O750" s="509">
        <v>0</v>
      </c>
      <c r="P750" s="509">
        <v>0</v>
      </c>
      <c r="Q750" s="509">
        <v>0</v>
      </c>
      <c r="R750" s="510">
        <v>0</v>
      </c>
      <c r="S750" s="509">
        <v>0</v>
      </c>
      <c r="T750" s="509">
        <v>0</v>
      </c>
      <c r="U750" s="509">
        <v>0</v>
      </c>
      <c r="V750" s="509">
        <v>0</v>
      </c>
      <c r="W750" s="510">
        <v>0</v>
      </c>
      <c r="X750" s="510">
        <f>D750+E750+F750+G750+H750+N750+O750+P750+Q750+R750</f>
        <v>237</v>
      </c>
      <c r="Y750" s="510">
        <f>I750+J750+K750+L750+M750+S750+T750+U750+V750+W750</f>
        <v>231</v>
      </c>
      <c r="Z750" s="511">
        <f t="shared" si="154"/>
        <v>468</v>
      </c>
    </row>
    <row r="751" spans="1:26" ht="140.25" hidden="1" outlineLevel="1">
      <c r="A751" s="747"/>
      <c r="B751" s="508" t="s">
        <v>1004</v>
      </c>
      <c r="C751" s="508" t="s">
        <v>1005</v>
      </c>
      <c r="D751" s="509">
        <v>0</v>
      </c>
      <c r="E751" s="509">
        <v>0</v>
      </c>
      <c r="F751" s="509">
        <v>0</v>
      </c>
      <c r="G751" s="509">
        <v>0</v>
      </c>
      <c r="H751" s="509">
        <v>230</v>
      </c>
      <c r="I751" s="509">
        <v>0</v>
      </c>
      <c r="J751" s="509">
        <v>0</v>
      </c>
      <c r="K751" s="509">
        <v>0</v>
      </c>
      <c r="L751" s="509">
        <v>0</v>
      </c>
      <c r="M751" s="509">
        <v>0</v>
      </c>
      <c r="N751" s="509">
        <v>0</v>
      </c>
      <c r="O751" s="509">
        <v>0</v>
      </c>
      <c r="P751" s="509">
        <v>0</v>
      </c>
      <c r="Q751" s="509">
        <v>0</v>
      </c>
      <c r="R751" s="509">
        <v>11</v>
      </c>
      <c r="S751" s="509">
        <v>0</v>
      </c>
      <c r="T751" s="509">
        <v>0</v>
      </c>
      <c r="U751" s="509">
        <v>0</v>
      </c>
      <c r="V751" s="509">
        <v>0</v>
      </c>
      <c r="W751" s="509">
        <v>0</v>
      </c>
      <c r="X751" s="510">
        <f>D751+E751+F751+G751+H751+N751+O751+P751+Q751+R751</f>
        <v>241</v>
      </c>
      <c r="Y751" s="510">
        <f>I751+J751+K751+L751+M751+S751+T751+U751+V751+W751</f>
        <v>0</v>
      </c>
      <c r="Z751" s="511">
        <f t="shared" si="154"/>
        <v>241</v>
      </c>
    </row>
    <row r="752" spans="1:26" ht="12.95" customHeight="1" collapsed="1">
      <c r="A752" s="743" t="s">
        <v>3171</v>
      </c>
      <c r="B752" s="743"/>
      <c r="C752" s="743"/>
      <c r="D752" s="506">
        <v>0</v>
      </c>
      <c r="E752" s="506">
        <v>2</v>
      </c>
      <c r="F752" s="506">
        <v>0</v>
      </c>
      <c r="G752" s="506">
        <v>0</v>
      </c>
      <c r="H752" s="506">
        <v>108</v>
      </c>
      <c r="I752" s="506">
        <v>0</v>
      </c>
      <c r="J752" s="506">
        <v>0</v>
      </c>
      <c r="K752" s="506">
        <v>0</v>
      </c>
      <c r="L752" s="506">
        <v>0</v>
      </c>
      <c r="M752" s="506">
        <v>0</v>
      </c>
      <c r="N752" s="506">
        <v>0</v>
      </c>
      <c r="O752" s="506">
        <v>0</v>
      </c>
      <c r="P752" s="506">
        <v>0</v>
      </c>
      <c r="Q752" s="506">
        <v>0</v>
      </c>
      <c r="R752" s="506">
        <v>2</v>
      </c>
      <c r="S752" s="506">
        <v>0</v>
      </c>
      <c r="T752" s="506">
        <v>0</v>
      </c>
      <c r="U752" s="506">
        <v>0</v>
      </c>
      <c r="V752" s="506">
        <v>0</v>
      </c>
      <c r="W752" s="506">
        <v>0</v>
      </c>
      <c r="X752" s="506">
        <f>D752+E752+F752+G752+H752+N752+O752+P752+Q752+R752</f>
        <v>112</v>
      </c>
      <c r="Y752" s="506">
        <f>I752+J752+K752+L752+M752+S752+T752+U752+V752+W752</f>
        <v>0</v>
      </c>
      <c r="Z752" s="507">
        <f t="shared" si="154"/>
        <v>112</v>
      </c>
    </row>
    <row r="753" spans="1:13540" ht="16.5" customHeight="1">
      <c r="A753" s="744" t="s">
        <v>2968</v>
      </c>
      <c r="B753" s="744"/>
      <c r="C753" s="744"/>
      <c r="D753" s="520">
        <f t="shared" ref="D753:Z753" si="173">+D7+D39+D44+D50+D54+D57+D61+D72+D75+D102+D110+D111+D133+D144+D150+D158+D166+D173+D176+D195+D198+D205+D231+D248+D266+D277+D288+D313+D318+D327+D333+D346+D356+D365+D366+D367+D374+D377+D380+D391+D406+D413+D462+D500+D517+D526+D530+D538+D541+D546+D551+D559+D565+D568+D573+D578+D583+D591+D596+D604+D609+D613+D617+D621+D625+D629+D634+D635+D648+D652+D656+D660+D666+D674+D678+D690+D696+D701+D705+D710+D715+D716+D724+D731+D740+D748+D749+D752</f>
        <v>4493</v>
      </c>
      <c r="E753" s="520">
        <f t="shared" si="173"/>
        <v>15079</v>
      </c>
      <c r="F753" s="520">
        <f t="shared" si="173"/>
        <v>31171</v>
      </c>
      <c r="G753" s="520">
        <f t="shared" si="173"/>
        <v>12093</v>
      </c>
      <c r="H753" s="520">
        <f t="shared" si="173"/>
        <v>1784415</v>
      </c>
      <c r="I753" s="520">
        <f t="shared" si="173"/>
        <v>734</v>
      </c>
      <c r="J753" s="520">
        <f t="shared" si="173"/>
        <v>2146</v>
      </c>
      <c r="K753" s="520">
        <f t="shared" si="173"/>
        <v>4305</v>
      </c>
      <c r="L753" s="520">
        <f t="shared" si="173"/>
        <v>1536</v>
      </c>
      <c r="M753" s="520">
        <f t="shared" si="173"/>
        <v>136790</v>
      </c>
      <c r="N753" s="520">
        <f t="shared" si="173"/>
        <v>5</v>
      </c>
      <c r="O753" s="520">
        <f t="shared" si="173"/>
        <v>37</v>
      </c>
      <c r="P753" s="520">
        <f t="shared" si="173"/>
        <v>50</v>
      </c>
      <c r="Q753" s="520">
        <f t="shared" si="173"/>
        <v>127</v>
      </c>
      <c r="R753" s="520">
        <f t="shared" si="173"/>
        <v>69823</v>
      </c>
      <c r="S753" s="520">
        <f t="shared" si="173"/>
        <v>0</v>
      </c>
      <c r="T753" s="520">
        <f t="shared" si="173"/>
        <v>6</v>
      </c>
      <c r="U753" s="520">
        <f t="shared" si="173"/>
        <v>15</v>
      </c>
      <c r="V753" s="520">
        <f t="shared" si="173"/>
        <v>16</v>
      </c>
      <c r="W753" s="520">
        <f t="shared" si="173"/>
        <v>3121</v>
      </c>
      <c r="X753" s="520">
        <f t="shared" si="173"/>
        <v>1917293</v>
      </c>
      <c r="Y753" s="520">
        <f t="shared" si="173"/>
        <v>148669</v>
      </c>
      <c r="Z753" s="520">
        <f t="shared" si="173"/>
        <v>2065962</v>
      </c>
    </row>
    <row r="754" spans="1:13540">
      <c r="A754" s="745" t="s">
        <v>3147</v>
      </c>
      <c r="B754" s="745"/>
      <c r="C754" s="745"/>
      <c r="D754" s="745"/>
      <c r="E754" s="745"/>
      <c r="F754" s="745"/>
      <c r="G754" s="745"/>
      <c r="H754" s="745"/>
      <c r="I754" s="745"/>
      <c r="J754" s="745"/>
      <c r="K754" s="745"/>
      <c r="L754" s="745"/>
      <c r="M754" s="745"/>
      <c r="N754" s="745"/>
      <c r="O754" s="745"/>
      <c r="P754" s="745"/>
      <c r="Q754" s="745"/>
      <c r="R754" s="745"/>
      <c r="S754" s="745"/>
      <c r="T754" s="745"/>
      <c r="U754" s="745"/>
      <c r="V754" s="745"/>
      <c r="W754" s="745"/>
      <c r="X754" s="745"/>
      <c r="Y754" s="745"/>
      <c r="Z754" s="745"/>
    </row>
    <row r="755" spans="1:13540" ht="15.75">
      <c r="A755" s="749" t="s">
        <v>3148</v>
      </c>
      <c r="B755" s="749"/>
      <c r="C755" s="749"/>
      <c r="D755" s="749"/>
      <c r="E755" s="749"/>
      <c r="F755" s="749"/>
      <c r="G755" s="749"/>
      <c r="H755" s="749"/>
      <c r="I755" s="749"/>
      <c r="J755" s="749"/>
      <c r="K755" s="749"/>
      <c r="L755" s="749"/>
      <c r="M755" s="749"/>
      <c r="N755" s="749"/>
      <c r="O755" s="749"/>
      <c r="P755" s="749"/>
      <c r="Q755" s="749"/>
      <c r="R755" s="749"/>
      <c r="S755" s="749"/>
      <c r="T755" s="749"/>
      <c r="U755" s="749"/>
      <c r="V755" s="749"/>
      <c r="W755" s="749"/>
      <c r="X755" s="749"/>
      <c r="Y755" s="749"/>
      <c r="Z755" s="749"/>
    </row>
    <row r="756" spans="1:13540">
      <c r="A756" s="746" t="s">
        <v>3130</v>
      </c>
      <c r="B756" s="746"/>
      <c r="C756" s="746"/>
      <c r="D756" s="746"/>
      <c r="E756" s="746"/>
      <c r="F756" s="746"/>
      <c r="G756" s="746"/>
      <c r="H756" s="746"/>
      <c r="I756" s="746"/>
      <c r="J756" s="746"/>
      <c r="K756" s="746"/>
      <c r="L756" s="746"/>
      <c r="M756" s="746"/>
      <c r="N756" s="746"/>
      <c r="O756" s="746"/>
      <c r="P756" s="746"/>
      <c r="Q756" s="746"/>
      <c r="R756" s="746"/>
      <c r="S756" s="746"/>
      <c r="T756" s="746"/>
      <c r="U756" s="746"/>
      <c r="V756" s="746"/>
      <c r="W756" s="746"/>
      <c r="X756" s="746"/>
      <c r="Y756" s="746"/>
      <c r="Z756" s="746"/>
      <c r="AA756" s="735"/>
      <c r="AB756" s="735"/>
      <c r="AC756" s="735"/>
      <c r="AD756" s="735"/>
      <c r="AE756" s="735"/>
      <c r="AF756" s="735"/>
      <c r="AG756" s="735"/>
      <c r="AH756" s="735"/>
      <c r="AI756" s="735"/>
      <c r="AJ756" s="735"/>
      <c r="AK756" s="735"/>
      <c r="AL756" s="735"/>
      <c r="AM756" s="735"/>
      <c r="AN756" s="735"/>
      <c r="AO756" s="735"/>
      <c r="AP756" s="735"/>
      <c r="AQ756" s="735"/>
      <c r="AR756" s="735"/>
      <c r="AS756" s="735"/>
      <c r="AT756" s="735"/>
      <c r="AU756" s="735"/>
      <c r="AV756" s="735"/>
      <c r="AW756" s="735"/>
      <c r="AX756" s="735"/>
      <c r="AY756" s="735"/>
      <c r="AZ756" s="735"/>
      <c r="BA756" s="735"/>
      <c r="BB756" s="735"/>
      <c r="BC756" s="735"/>
      <c r="BD756" s="735"/>
      <c r="BE756" s="735"/>
      <c r="BF756" s="735"/>
      <c r="BG756" s="735"/>
      <c r="BH756" s="735"/>
      <c r="BI756" s="735"/>
      <c r="BJ756" s="735"/>
      <c r="BK756" s="735"/>
      <c r="BL756" s="735"/>
      <c r="BM756" s="735"/>
      <c r="BN756" s="735"/>
      <c r="BO756" s="735"/>
      <c r="BP756" s="735"/>
      <c r="BQ756" s="735"/>
      <c r="BR756" s="735"/>
      <c r="BS756" s="735"/>
      <c r="BT756" s="735"/>
      <c r="BU756" s="735"/>
      <c r="BV756" s="735"/>
      <c r="BW756" s="735"/>
      <c r="BX756" s="735"/>
      <c r="BY756" s="735"/>
      <c r="BZ756" s="735"/>
      <c r="CA756" s="735"/>
      <c r="CB756" s="735"/>
      <c r="CC756" s="735"/>
      <c r="CD756" s="735"/>
      <c r="CE756" s="735"/>
      <c r="CF756" s="735"/>
      <c r="CG756" s="735"/>
      <c r="CH756" s="735"/>
      <c r="CI756" s="735"/>
      <c r="CJ756" s="735"/>
      <c r="CK756" s="735"/>
      <c r="CL756" s="735"/>
      <c r="CM756" s="735"/>
      <c r="CN756" s="735"/>
      <c r="CO756" s="735"/>
      <c r="CP756" s="735"/>
      <c r="CQ756" s="735"/>
      <c r="CR756" s="735"/>
      <c r="CS756" s="735"/>
      <c r="CT756" s="735"/>
      <c r="CU756" s="735"/>
      <c r="CV756" s="735"/>
      <c r="CW756" s="735"/>
      <c r="CX756" s="735"/>
      <c r="CY756" s="735"/>
      <c r="CZ756" s="735"/>
      <c r="DA756" s="735"/>
      <c r="DB756" s="735"/>
      <c r="DC756" s="735"/>
      <c r="DD756" s="735"/>
      <c r="DE756" s="735"/>
      <c r="DF756" s="735"/>
      <c r="DG756" s="735"/>
      <c r="DH756" s="735"/>
      <c r="DI756" s="735"/>
      <c r="DJ756" s="735"/>
      <c r="DK756" s="735"/>
      <c r="DL756" s="735"/>
      <c r="DM756" s="735"/>
      <c r="DN756" s="735"/>
      <c r="DO756" s="735"/>
      <c r="DP756" s="735"/>
      <c r="DQ756" s="735"/>
      <c r="DR756" s="735"/>
      <c r="DS756" s="735"/>
      <c r="DT756" s="735"/>
      <c r="DU756" s="735"/>
      <c r="DV756" s="735"/>
      <c r="DW756" s="735"/>
      <c r="DX756" s="735"/>
      <c r="DY756" s="735"/>
      <c r="DZ756" s="735"/>
      <c r="EA756" s="735"/>
      <c r="EB756" s="735"/>
      <c r="EC756" s="735"/>
      <c r="ED756" s="735"/>
      <c r="EE756" s="735"/>
      <c r="EF756" s="735"/>
      <c r="EG756" s="735"/>
      <c r="EH756" s="735"/>
      <c r="EI756" s="735"/>
      <c r="EJ756" s="735"/>
      <c r="EK756" s="735"/>
      <c r="EL756" s="735"/>
      <c r="EM756" s="735"/>
      <c r="EN756" s="735"/>
      <c r="EO756" s="735"/>
      <c r="EP756" s="735"/>
      <c r="EQ756" s="735"/>
      <c r="ER756" s="735"/>
      <c r="ES756" s="735"/>
      <c r="ET756" s="735"/>
      <c r="EU756" s="735"/>
      <c r="EV756" s="735"/>
      <c r="EW756" s="735"/>
      <c r="EX756" s="735"/>
      <c r="EY756" s="735"/>
      <c r="EZ756" s="735"/>
      <c r="FA756" s="735"/>
      <c r="FB756" s="735"/>
      <c r="FC756" s="735"/>
      <c r="FD756" s="735"/>
      <c r="FE756" s="735"/>
      <c r="FF756" s="735"/>
      <c r="FG756" s="735"/>
      <c r="FH756" s="735"/>
      <c r="FI756" s="735"/>
      <c r="FJ756" s="735"/>
      <c r="FK756" s="735"/>
      <c r="FL756" s="735"/>
      <c r="FM756" s="735"/>
      <c r="FN756" s="735"/>
      <c r="FO756" s="735"/>
      <c r="FP756" s="735"/>
      <c r="FQ756" s="735"/>
      <c r="FR756" s="735"/>
      <c r="FS756" s="735"/>
      <c r="FT756" s="735"/>
      <c r="FU756" s="735"/>
      <c r="FV756" s="735"/>
      <c r="FW756" s="735"/>
      <c r="FX756" s="735"/>
      <c r="FY756" s="735"/>
      <c r="FZ756" s="735"/>
      <c r="GA756" s="735"/>
      <c r="GB756" s="735"/>
      <c r="GC756" s="735"/>
      <c r="GD756" s="735"/>
      <c r="GE756" s="735"/>
      <c r="GF756" s="735"/>
      <c r="GG756" s="735"/>
      <c r="GH756" s="735"/>
      <c r="GI756" s="735"/>
      <c r="GJ756" s="735"/>
      <c r="GK756" s="735"/>
      <c r="GL756" s="735"/>
      <c r="GM756" s="735"/>
      <c r="GN756" s="735"/>
      <c r="GO756" s="735"/>
      <c r="GP756" s="735"/>
      <c r="GQ756" s="735"/>
      <c r="GR756" s="735"/>
      <c r="GS756" s="735"/>
      <c r="GT756" s="735"/>
      <c r="GU756" s="735"/>
      <c r="GV756" s="735"/>
      <c r="GW756" s="735"/>
      <c r="GX756" s="735"/>
      <c r="GY756" s="735"/>
      <c r="GZ756" s="735"/>
      <c r="HA756" s="735"/>
      <c r="HB756" s="735"/>
      <c r="HC756" s="735"/>
      <c r="HD756" s="735"/>
      <c r="HE756" s="735"/>
      <c r="HF756" s="735"/>
      <c r="HG756" s="735"/>
      <c r="HH756" s="735"/>
      <c r="HI756" s="735"/>
      <c r="HJ756" s="735"/>
      <c r="HK756" s="735"/>
      <c r="HL756" s="735"/>
      <c r="HM756" s="735"/>
      <c r="HN756" s="735"/>
      <c r="HO756" s="735"/>
      <c r="HP756" s="735"/>
      <c r="HQ756" s="735"/>
      <c r="HR756" s="735"/>
      <c r="HS756" s="735"/>
      <c r="HT756" s="735"/>
      <c r="HU756" s="735"/>
      <c r="HV756" s="735"/>
      <c r="HW756" s="735"/>
      <c r="HX756" s="735"/>
      <c r="HY756" s="735"/>
      <c r="HZ756" s="735"/>
      <c r="IA756" s="735"/>
      <c r="IB756" s="735"/>
      <c r="IC756" s="735"/>
      <c r="ID756" s="735"/>
      <c r="IE756" s="735"/>
      <c r="IF756" s="735"/>
      <c r="IG756" s="735"/>
      <c r="IH756" s="735"/>
      <c r="II756" s="735"/>
      <c r="IJ756" s="735"/>
      <c r="IK756" s="735"/>
      <c r="IL756" s="735"/>
      <c r="IM756" s="735"/>
      <c r="IN756" s="735"/>
      <c r="IO756" s="735"/>
      <c r="IP756" s="735"/>
      <c r="IQ756" s="735"/>
      <c r="IR756" s="735"/>
      <c r="IS756" s="735"/>
      <c r="IT756" s="735"/>
      <c r="IU756" s="735"/>
      <c r="IV756" s="735"/>
      <c r="IW756" s="735"/>
      <c r="IX756" s="735"/>
      <c r="IY756" s="735"/>
      <c r="IZ756" s="735"/>
      <c r="JA756" s="735"/>
      <c r="JB756" s="735"/>
      <c r="JC756" s="735"/>
      <c r="JD756" s="735"/>
      <c r="JE756" s="735"/>
      <c r="JF756" s="735"/>
      <c r="JG756" s="735"/>
      <c r="JH756" s="735"/>
      <c r="JI756" s="735"/>
      <c r="JJ756" s="735"/>
      <c r="JK756" s="735"/>
      <c r="JL756" s="735"/>
      <c r="JM756" s="735"/>
      <c r="JN756" s="735"/>
      <c r="JO756" s="735"/>
      <c r="JP756" s="735"/>
      <c r="JQ756" s="735"/>
      <c r="JR756" s="735"/>
      <c r="JS756" s="735"/>
      <c r="JT756" s="735"/>
      <c r="JU756" s="735"/>
      <c r="JV756" s="735"/>
      <c r="JW756" s="735"/>
      <c r="JX756" s="735"/>
      <c r="JY756" s="735"/>
      <c r="JZ756" s="735"/>
      <c r="KA756" s="735"/>
      <c r="KB756" s="735"/>
      <c r="KC756" s="735"/>
      <c r="KD756" s="735"/>
      <c r="KE756" s="735"/>
      <c r="KF756" s="735"/>
      <c r="KG756" s="735"/>
      <c r="KH756" s="735"/>
      <c r="KI756" s="735"/>
      <c r="KJ756" s="735"/>
      <c r="KK756" s="735"/>
      <c r="KL756" s="735"/>
      <c r="KM756" s="735"/>
      <c r="KN756" s="735"/>
      <c r="KO756" s="735"/>
      <c r="KP756" s="735"/>
      <c r="KQ756" s="735"/>
      <c r="KR756" s="735"/>
      <c r="KS756" s="735"/>
      <c r="KT756" s="735"/>
      <c r="KU756" s="735"/>
      <c r="KV756" s="735"/>
      <c r="KW756" s="735"/>
      <c r="KX756" s="735"/>
      <c r="KY756" s="735"/>
      <c r="KZ756" s="735"/>
      <c r="LA756" s="735"/>
      <c r="LB756" s="735"/>
      <c r="LC756" s="735"/>
      <c r="LD756" s="735"/>
      <c r="LE756" s="735"/>
      <c r="LF756" s="735"/>
      <c r="LG756" s="735"/>
      <c r="LH756" s="735"/>
      <c r="LI756" s="735"/>
      <c r="LJ756" s="735"/>
      <c r="LK756" s="735"/>
      <c r="LL756" s="735"/>
      <c r="LM756" s="735"/>
      <c r="LN756" s="735"/>
      <c r="LO756" s="735"/>
      <c r="LP756" s="735"/>
      <c r="LQ756" s="735"/>
      <c r="LR756" s="735"/>
      <c r="LS756" s="735"/>
      <c r="LT756" s="735"/>
      <c r="LU756" s="735"/>
      <c r="LV756" s="735"/>
      <c r="LW756" s="735"/>
      <c r="LX756" s="735"/>
      <c r="LY756" s="735"/>
      <c r="LZ756" s="735"/>
      <c r="MA756" s="735"/>
      <c r="MB756" s="735"/>
      <c r="MC756" s="735"/>
      <c r="MD756" s="735"/>
      <c r="ME756" s="735"/>
      <c r="MF756" s="735"/>
      <c r="MG756" s="735"/>
      <c r="MH756" s="735"/>
      <c r="MI756" s="735"/>
      <c r="MJ756" s="735"/>
      <c r="MK756" s="735"/>
      <c r="ML756" s="735"/>
      <c r="MM756" s="735"/>
      <c r="MN756" s="735"/>
      <c r="MO756" s="735"/>
      <c r="MP756" s="735"/>
      <c r="MQ756" s="735"/>
      <c r="MR756" s="735"/>
      <c r="MS756" s="735"/>
      <c r="MT756" s="735"/>
      <c r="MU756" s="735"/>
      <c r="MV756" s="735"/>
      <c r="MW756" s="735"/>
      <c r="MX756" s="735"/>
      <c r="MY756" s="735"/>
      <c r="MZ756" s="735"/>
      <c r="NA756" s="735"/>
      <c r="NB756" s="735"/>
      <c r="NC756" s="735"/>
      <c r="ND756" s="735"/>
      <c r="NE756" s="735"/>
      <c r="NF756" s="735"/>
      <c r="NG756" s="735"/>
      <c r="NH756" s="735"/>
      <c r="NI756" s="735"/>
      <c r="NJ756" s="735"/>
      <c r="NK756" s="735"/>
      <c r="NL756" s="735"/>
      <c r="NM756" s="735"/>
      <c r="NN756" s="735"/>
      <c r="NO756" s="735"/>
      <c r="NP756" s="735"/>
      <c r="NQ756" s="735"/>
      <c r="NR756" s="735"/>
      <c r="NS756" s="735"/>
      <c r="NT756" s="735"/>
      <c r="NU756" s="735"/>
      <c r="NV756" s="735"/>
      <c r="NW756" s="735"/>
      <c r="NX756" s="735"/>
      <c r="NY756" s="735"/>
      <c r="NZ756" s="735"/>
      <c r="OA756" s="735"/>
      <c r="OB756" s="735"/>
      <c r="OC756" s="735"/>
      <c r="OD756" s="735"/>
      <c r="OE756" s="735"/>
      <c r="OF756" s="735"/>
      <c r="OG756" s="735"/>
      <c r="OH756" s="735"/>
      <c r="OI756" s="735"/>
      <c r="OJ756" s="735"/>
      <c r="OK756" s="735"/>
      <c r="OL756" s="735"/>
      <c r="OM756" s="735"/>
      <c r="ON756" s="735"/>
      <c r="OO756" s="735"/>
      <c r="OP756" s="735"/>
      <c r="OQ756" s="735"/>
      <c r="OR756" s="735"/>
      <c r="OS756" s="735"/>
      <c r="OT756" s="735"/>
      <c r="OU756" s="735"/>
      <c r="OV756" s="735"/>
      <c r="OW756" s="735"/>
      <c r="OX756" s="735"/>
      <c r="OY756" s="735"/>
      <c r="OZ756" s="735"/>
      <c r="PA756" s="735"/>
      <c r="PB756" s="735"/>
      <c r="PC756" s="735"/>
      <c r="PD756" s="735"/>
      <c r="PE756" s="735"/>
      <c r="PF756" s="735"/>
      <c r="PG756" s="735"/>
      <c r="PH756" s="735"/>
      <c r="PI756" s="735"/>
      <c r="PJ756" s="735"/>
      <c r="PK756" s="735"/>
      <c r="PL756" s="735"/>
      <c r="PM756" s="735"/>
      <c r="PN756" s="735"/>
      <c r="PO756" s="735"/>
      <c r="PP756" s="735"/>
      <c r="PQ756" s="735"/>
      <c r="PR756" s="735"/>
      <c r="PS756" s="735"/>
      <c r="PT756" s="735"/>
      <c r="PU756" s="735"/>
      <c r="PV756" s="735"/>
      <c r="PW756" s="735"/>
      <c r="PX756" s="735"/>
      <c r="PY756" s="735"/>
      <c r="PZ756" s="735"/>
      <c r="QA756" s="735"/>
      <c r="QB756" s="735"/>
      <c r="QC756" s="735"/>
      <c r="QD756" s="735"/>
      <c r="QE756" s="735"/>
      <c r="QF756" s="735"/>
      <c r="QG756" s="735"/>
      <c r="QH756" s="735"/>
      <c r="QI756" s="735"/>
      <c r="QJ756" s="735"/>
      <c r="QK756" s="735"/>
      <c r="QL756" s="735"/>
      <c r="QM756" s="735"/>
      <c r="QN756" s="735"/>
      <c r="QO756" s="735"/>
      <c r="QP756" s="735"/>
      <c r="QQ756" s="735"/>
      <c r="QR756" s="735"/>
      <c r="QS756" s="735"/>
      <c r="QT756" s="735"/>
      <c r="QU756" s="735"/>
      <c r="QV756" s="735"/>
      <c r="QW756" s="735"/>
      <c r="QX756" s="735"/>
      <c r="QY756" s="735"/>
      <c r="QZ756" s="735"/>
      <c r="RA756" s="735"/>
      <c r="RB756" s="735"/>
      <c r="RC756" s="735"/>
      <c r="RD756" s="735"/>
      <c r="RE756" s="735"/>
      <c r="RF756" s="735"/>
      <c r="RG756" s="735"/>
      <c r="RH756" s="735"/>
      <c r="RI756" s="735"/>
      <c r="RJ756" s="735"/>
      <c r="RK756" s="735"/>
      <c r="RL756" s="735"/>
      <c r="RM756" s="735"/>
      <c r="RN756" s="735"/>
      <c r="RO756" s="735"/>
      <c r="RP756" s="735"/>
      <c r="RQ756" s="735"/>
      <c r="RR756" s="735"/>
      <c r="RS756" s="735"/>
      <c r="RT756" s="735"/>
      <c r="RU756" s="735"/>
      <c r="RV756" s="735"/>
      <c r="RW756" s="735"/>
      <c r="RX756" s="735"/>
      <c r="RY756" s="735"/>
      <c r="RZ756" s="735"/>
      <c r="SA756" s="735"/>
      <c r="SB756" s="735"/>
      <c r="SC756" s="735"/>
      <c r="SD756" s="735"/>
      <c r="SE756" s="735"/>
      <c r="SF756" s="735"/>
      <c r="SG756" s="735"/>
      <c r="SH756" s="735"/>
      <c r="SI756" s="735"/>
      <c r="SJ756" s="735"/>
      <c r="SK756" s="735"/>
      <c r="SL756" s="735"/>
      <c r="SM756" s="735"/>
      <c r="SN756" s="735"/>
      <c r="SO756" s="735"/>
      <c r="SP756" s="735"/>
      <c r="SQ756" s="735"/>
      <c r="SR756" s="735"/>
      <c r="SS756" s="735"/>
      <c r="ST756" s="735"/>
      <c r="SU756" s="735"/>
      <c r="SV756" s="735"/>
      <c r="SW756" s="735"/>
      <c r="SX756" s="735"/>
      <c r="SY756" s="735"/>
      <c r="SZ756" s="735"/>
      <c r="TA756" s="735"/>
      <c r="TB756" s="735"/>
      <c r="TC756" s="735"/>
      <c r="TD756" s="735"/>
      <c r="TE756" s="735"/>
      <c r="TF756" s="735"/>
      <c r="TG756" s="735"/>
      <c r="TH756" s="735"/>
      <c r="TI756" s="735"/>
      <c r="TJ756" s="735"/>
      <c r="TK756" s="735"/>
      <c r="TL756" s="735"/>
      <c r="TM756" s="735"/>
      <c r="TN756" s="735"/>
      <c r="TO756" s="735"/>
      <c r="TP756" s="735"/>
      <c r="TQ756" s="735"/>
      <c r="TR756" s="735"/>
      <c r="TS756" s="735"/>
      <c r="TT756" s="735"/>
      <c r="TU756" s="735"/>
      <c r="TV756" s="735"/>
      <c r="TW756" s="735"/>
      <c r="TX756" s="735"/>
      <c r="TY756" s="735"/>
      <c r="TZ756" s="735"/>
      <c r="UA756" s="735"/>
      <c r="UB756" s="735"/>
      <c r="UC756" s="735"/>
      <c r="UD756" s="735"/>
      <c r="UE756" s="735"/>
      <c r="UF756" s="735"/>
      <c r="UG756" s="735"/>
      <c r="UH756" s="735"/>
      <c r="UI756" s="735"/>
      <c r="UJ756" s="735"/>
      <c r="UK756" s="735"/>
      <c r="UL756" s="735"/>
      <c r="UM756" s="735"/>
      <c r="UN756" s="735"/>
      <c r="UO756" s="735"/>
      <c r="UP756" s="735"/>
      <c r="UQ756" s="735"/>
      <c r="UR756" s="735"/>
      <c r="US756" s="735"/>
      <c r="UT756" s="735"/>
      <c r="UU756" s="735"/>
      <c r="UV756" s="735"/>
      <c r="UW756" s="735"/>
      <c r="UX756" s="735"/>
      <c r="UY756" s="735"/>
      <c r="UZ756" s="735"/>
      <c r="VA756" s="735"/>
      <c r="VB756" s="735"/>
      <c r="VC756" s="735"/>
      <c r="VD756" s="735"/>
      <c r="VE756" s="735"/>
      <c r="VF756" s="735"/>
      <c r="VG756" s="735"/>
      <c r="VH756" s="735"/>
      <c r="VI756" s="735"/>
      <c r="VJ756" s="735"/>
      <c r="VK756" s="735"/>
      <c r="VL756" s="735"/>
      <c r="VM756" s="735"/>
      <c r="VN756" s="735"/>
      <c r="VO756" s="735"/>
      <c r="VP756" s="735"/>
      <c r="VQ756" s="735"/>
      <c r="VR756" s="735"/>
      <c r="VS756" s="735"/>
      <c r="VT756" s="735"/>
      <c r="VU756" s="735"/>
      <c r="VV756" s="735"/>
      <c r="VW756" s="735"/>
      <c r="VX756" s="735"/>
      <c r="VY756" s="735"/>
      <c r="VZ756" s="735"/>
      <c r="WA756" s="735"/>
      <c r="WB756" s="735"/>
      <c r="WC756" s="735"/>
      <c r="WD756" s="735"/>
      <c r="WE756" s="735"/>
      <c r="WF756" s="735"/>
      <c r="WG756" s="735"/>
      <c r="WH756" s="735"/>
      <c r="WI756" s="735"/>
      <c r="WJ756" s="735"/>
      <c r="WK756" s="735"/>
      <c r="WL756" s="735"/>
      <c r="WM756" s="735"/>
      <c r="WN756" s="735"/>
      <c r="WO756" s="735"/>
      <c r="WP756" s="735"/>
      <c r="WQ756" s="735"/>
      <c r="WR756" s="735"/>
      <c r="WS756" s="735"/>
      <c r="WT756" s="735"/>
      <c r="WU756" s="735"/>
      <c r="WV756" s="735"/>
      <c r="WW756" s="735"/>
      <c r="WX756" s="735"/>
      <c r="WY756" s="735"/>
      <c r="WZ756" s="735"/>
      <c r="XA756" s="735"/>
      <c r="XB756" s="735"/>
      <c r="XC756" s="735"/>
      <c r="XD756" s="735"/>
      <c r="XE756" s="735"/>
      <c r="XF756" s="735"/>
      <c r="XG756" s="735"/>
      <c r="XH756" s="735"/>
      <c r="XI756" s="735"/>
      <c r="XJ756" s="735"/>
      <c r="XK756" s="735"/>
      <c r="XL756" s="735"/>
      <c r="XM756" s="735"/>
      <c r="XN756" s="735"/>
      <c r="XO756" s="735"/>
      <c r="XP756" s="735"/>
      <c r="XQ756" s="735"/>
      <c r="XR756" s="735"/>
      <c r="XS756" s="735"/>
      <c r="XT756" s="735"/>
      <c r="XU756" s="735"/>
      <c r="XV756" s="735"/>
      <c r="XW756" s="735"/>
      <c r="XX756" s="735"/>
      <c r="XY756" s="735"/>
      <c r="XZ756" s="735"/>
      <c r="YA756" s="735"/>
      <c r="YB756" s="735"/>
      <c r="YC756" s="735"/>
      <c r="YD756" s="735"/>
      <c r="YE756" s="735"/>
      <c r="YF756" s="735"/>
      <c r="YG756" s="735"/>
      <c r="YH756" s="735"/>
      <c r="YI756" s="735"/>
      <c r="YJ756" s="735"/>
      <c r="YK756" s="735"/>
      <c r="YL756" s="735"/>
      <c r="YM756" s="735"/>
      <c r="YN756" s="735"/>
      <c r="YO756" s="735"/>
      <c r="YP756" s="735"/>
      <c r="YQ756" s="735"/>
      <c r="YR756" s="735"/>
      <c r="YS756" s="735"/>
      <c r="YT756" s="735"/>
      <c r="YU756" s="735"/>
      <c r="YV756" s="735"/>
      <c r="YW756" s="735"/>
      <c r="YX756" s="735"/>
      <c r="YY756" s="735"/>
      <c r="YZ756" s="735"/>
      <c r="ZA756" s="735"/>
      <c r="ZB756" s="735"/>
      <c r="ZC756" s="735"/>
      <c r="ZD756" s="735"/>
      <c r="ZE756" s="735"/>
      <c r="ZF756" s="735"/>
      <c r="ZG756" s="735"/>
      <c r="ZH756" s="735"/>
      <c r="ZI756" s="735"/>
      <c r="ZJ756" s="735"/>
      <c r="ZK756" s="735"/>
      <c r="ZL756" s="735"/>
      <c r="ZM756" s="735"/>
      <c r="ZN756" s="735"/>
      <c r="ZO756" s="735"/>
      <c r="ZP756" s="735"/>
      <c r="ZQ756" s="735"/>
      <c r="ZR756" s="735"/>
      <c r="ZS756" s="735"/>
      <c r="ZT756" s="735"/>
      <c r="ZU756" s="735"/>
      <c r="ZV756" s="735"/>
      <c r="ZW756" s="735"/>
      <c r="ZX756" s="735"/>
      <c r="ZY756" s="735"/>
      <c r="ZZ756" s="735"/>
      <c r="AAA756" s="735"/>
      <c r="AAB756" s="735"/>
      <c r="AAC756" s="735"/>
      <c r="AAD756" s="735"/>
      <c r="AAE756" s="735"/>
      <c r="AAF756" s="735"/>
      <c r="AAG756" s="735"/>
      <c r="AAH756" s="735"/>
      <c r="AAI756" s="735"/>
      <c r="AAJ756" s="735"/>
      <c r="AAK756" s="735"/>
      <c r="AAL756" s="735"/>
      <c r="AAM756" s="735"/>
      <c r="AAN756" s="735"/>
      <c r="AAO756" s="735"/>
      <c r="AAP756" s="735"/>
      <c r="AAQ756" s="735"/>
      <c r="AAR756" s="735"/>
      <c r="AAS756" s="735"/>
      <c r="AAT756" s="735"/>
      <c r="AAU756" s="735"/>
      <c r="AAV756" s="735"/>
      <c r="AAW756" s="735"/>
      <c r="AAX756" s="735"/>
      <c r="AAY756" s="735"/>
      <c r="AAZ756" s="735"/>
      <c r="ABA756" s="735"/>
      <c r="ABB756" s="735"/>
      <c r="ABC756" s="735"/>
      <c r="ABD756" s="735"/>
      <c r="ABE756" s="735"/>
      <c r="ABF756" s="735"/>
      <c r="ABG756" s="735"/>
      <c r="ABH756" s="735"/>
      <c r="ABI756" s="735"/>
      <c r="ABJ756" s="735"/>
      <c r="ABK756" s="735"/>
      <c r="ABL756" s="735"/>
      <c r="ABM756" s="735"/>
      <c r="ABN756" s="735"/>
      <c r="ABO756" s="735"/>
      <c r="ABP756" s="735"/>
      <c r="ABQ756" s="735"/>
      <c r="ABR756" s="735"/>
      <c r="ABS756" s="735"/>
      <c r="ABT756" s="735"/>
      <c r="ABU756" s="735"/>
      <c r="ABV756" s="735"/>
      <c r="ABW756" s="735"/>
      <c r="ABX756" s="735"/>
      <c r="ABY756" s="735"/>
      <c r="ABZ756" s="735"/>
      <c r="ACA756" s="735"/>
      <c r="ACB756" s="735"/>
      <c r="ACC756" s="735"/>
      <c r="ACD756" s="735"/>
      <c r="ACE756" s="735"/>
      <c r="ACF756" s="735"/>
      <c r="ACG756" s="735"/>
      <c r="ACH756" s="735"/>
      <c r="ACI756" s="735"/>
      <c r="ACJ756" s="735"/>
      <c r="ACK756" s="735"/>
      <c r="ACL756" s="735"/>
      <c r="ACM756" s="735"/>
      <c r="ACN756" s="735"/>
      <c r="ACO756" s="735"/>
      <c r="ACP756" s="735"/>
      <c r="ACQ756" s="735"/>
      <c r="ACR756" s="735"/>
      <c r="ACS756" s="735"/>
      <c r="ACT756" s="735"/>
      <c r="ACU756" s="735"/>
      <c r="ACV756" s="735"/>
      <c r="ACW756" s="735"/>
      <c r="ACX756" s="735"/>
      <c r="ACY756" s="735"/>
      <c r="ACZ756" s="735"/>
      <c r="ADA756" s="735"/>
      <c r="ADB756" s="735"/>
      <c r="ADC756" s="735"/>
      <c r="ADD756" s="735"/>
      <c r="ADE756" s="735"/>
      <c r="ADF756" s="735"/>
      <c r="ADG756" s="735"/>
      <c r="ADH756" s="735"/>
      <c r="ADI756" s="735"/>
      <c r="ADJ756" s="735"/>
      <c r="ADK756" s="735"/>
      <c r="ADL756" s="735"/>
      <c r="ADM756" s="735"/>
      <c r="ADN756" s="735"/>
      <c r="ADO756" s="735"/>
      <c r="ADP756" s="735"/>
      <c r="ADQ756" s="735"/>
      <c r="ADR756" s="735"/>
      <c r="ADS756" s="735"/>
      <c r="ADT756" s="735"/>
      <c r="ADU756" s="735"/>
      <c r="ADV756" s="735"/>
      <c r="ADW756" s="735"/>
      <c r="ADX756" s="735"/>
      <c r="ADY756" s="735"/>
      <c r="ADZ756" s="735"/>
      <c r="AEA756" s="735"/>
      <c r="AEB756" s="735"/>
      <c r="AEC756" s="735"/>
      <c r="AED756" s="735"/>
      <c r="AEE756" s="735"/>
      <c r="AEF756" s="735"/>
      <c r="AEG756" s="735"/>
      <c r="AEH756" s="735"/>
      <c r="AEI756" s="735"/>
      <c r="AEJ756" s="735"/>
      <c r="AEK756" s="735"/>
      <c r="AEL756" s="735"/>
      <c r="AEM756" s="735"/>
      <c r="AEN756" s="735"/>
      <c r="AEO756" s="735"/>
      <c r="AEP756" s="735"/>
      <c r="AEQ756" s="735"/>
      <c r="AER756" s="735"/>
      <c r="AES756" s="735"/>
      <c r="AET756" s="735"/>
      <c r="AEU756" s="735"/>
      <c r="AEV756" s="735"/>
      <c r="AEW756" s="735"/>
      <c r="AEX756" s="735"/>
      <c r="AEY756" s="735"/>
      <c r="AEZ756" s="735"/>
      <c r="AFA756" s="735"/>
      <c r="AFB756" s="735"/>
      <c r="AFC756" s="735"/>
      <c r="AFD756" s="735"/>
      <c r="AFE756" s="735"/>
      <c r="AFF756" s="735"/>
      <c r="AFG756" s="735"/>
      <c r="AFH756" s="735"/>
      <c r="AFI756" s="735"/>
      <c r="AFJ756" s="735"/>
      <c r="AFK756" s="735"/>
      <c r="AFL756" s="735"/>
      <c r="AFM756" s="735"/>
      <c r="AFN756" s="735"/>
      <c r="AFO756" s="735"/>
      <c r="AFP756" s="735"/>
      <c r="AFQ756" s="735"/>
      <c r="AFR756" s="735"/>
      <c r="AFS756" s="735"/>
      <c r="AFT756" s="735"/>
      <c r="AFU756" s="735"/>
      <c r="AFV756" s="735"/>
      <c r="AFW756" s="735"/>
      <c r="AFX756" s="735"/>
      <c r="AFY756" s="735"/>
      <c r="AFZ756" s="735"/>
      <c r="AGA756" s="735"/>
      <c r="AGB756" s="735"/>
      <c r="AGC756" s="735"/>
      <c r="AGD756" s="735"/>
      <c r="AGE756" s="735"/>
      <c r="AGF756" s="735"/>
      <c r="AGG756" s="735"/>
      <c r="AGH756" s="735"/>
      <c r="AGI756" s="735"/>
      <c r="AGJ756" s="735"/>
      <c r="AGK756" s="735"/>
      <c r="AGL756" s="735"/>
      <c r="AGM756" s="735"/>
      <c r="AGN756" s="735"/>
      <c r="AGO756" s="735"/>
      <c r="AGP756" s="735"/>
      <c r="AGQ756" s="735"/>
      <c r="AGR756" s="735"/>
      <c r="AGS756" s="735"/>
      <c r="AGT756" s="735"/>
      <c r="AGU756" s="735"/>
      <c r="AGV756" s="735"/>
      <c r="AGW756" s="735"/>
      <c r="AGX756" s="735"/>
      <c r="AGY756" s="735"/>
      <c r="AGZ756" s="735"/>
      <c r="AHA756" s="735"/>
      <c r="AHB756" s="735"/>
      <c r="AHC756" s="735"/>
      <c r="AHD756" s="735"/>
      <c r="AHE756" s="735"/>
      <c r="AHF756" s="735"/>
      <c r="AHG756" s="735"/>
      <c r="AHH756" s="735"/>
      <c r="AHI756" s="735"/>
      <c r="AHJ756" s="735"/>
      <c r="AHK756" s="735"/>
      <c r="AHL756" s="735"/>
      <c r="AHM756" s="735"/>
      <c r="AHN756" s="735"/>
      <c r="AHO756" s="735"/>
      <c r="AHP756" s="735"/>
      <c r="AHQ756" s="735"/>
      <c r="AHR756" s="735"/>
      <c r="AHS756" s="735"/>
      <c r="AHT756" s="735"/>
      <c r="AHU756" s="735"/>
      <c r="AHV756" s="735"/>
      <c r="AHW756" s="735"/>
      <c r="AHX756" s="735"/>
      <c r="AHY756" s="735"/>
      <c r="AHZ756" s="735"/>
      <c r="AIA756" s="735"/>
      <c r="AIB756" s="735"/>
      <c r="AIC756" s="735"/>
      <c r="AID756" s="735"/>
      <c r="AIE756" s="735"/>
      <c r="AIF756" s="735"/>
      <c r="AIG756" s="735"/>
      <c r="AIH756" s="735"/>
      <c r="AII756" s="735"/>
      <c r="AIJ756" s="735"/>
      <c r="AIK756" s="735"/>
      <c r="AIL756" s="735"/>
      <c r="AIM756" s="735"/>
      <c r="AIN756" s="735"/>
      <c r="AIO756" s="735"/>
      <c r="AIP756" s="735"/>
      <c r="AIQ756" s="735"/>
      <c r="AIR756" s="735"/>
      <c r="AIS756" s="735"/>
      <c r="AIT756" s="735"/>
      <c r="AIU756" s="735"/>
      <c r="AIV756" s="735"/>
      <c r="AIW756" s="735"/>
      <c r="AIX756" s="735"/>
      <c r="AIY756" s="735"/>
      <c r="AIZ756" s="735"/>
      <c r="AJA756" s="735"/>
      <c r="AJB756" s="735"/>
      <c r="AJC756" s="735"/>
      <c r="AJD756" s="735"/>
      <c r="AJE756" s="735"/>
      <c r="AJF756" s="735"/>
      <c r="AJG756" s="735"/>
      <c r="AJH756" s="735"/>
      <c r="AJI756" s="735"/>
      <c r="AJJ756" s="735"/>
      <c r="AJK756" s="735"/>
      <c r="AJL756" s="735"/>
      <c r="AJM756" s="735"/>
      <c r="AJN756" s="735"/>
      <c r="AJO756" s="735"/>
      <c r="AJP756" s="735"/>
      <c r="AJQ756" s="735"/>
      <c r="AJR756" s="735"/>
      <c r="AJS756" s="735"/>
      <c r="AJT756" s="735"/>
      <c r="AJU756" s="735"/>
      <c r="AJV756" s="735"/>
      <c r="AJW756" s="735"/>
      <c r="AJX756" s="735"/>
      <c r="AJY756" s="735"/>
      <c r="AJZ756" s="735"/>
      <c r="AKA756" s="735"/>
      <c r="AKB756" s="735"/>
      <c r="AKC756" s="735"/>
      <c r="AKD756" s="735"/>
      <c r="AKE756" s="735"/>
      <c r="AKF756" s="735"/>
      <c r="AKG756" s="735"/>
      <c r="AKH756" s="735"/>
      <c r="AKI756" s="735"/>
      <c r="AKJ756" s="735"/>
      <c r="AKK756" s="735"/>
      <c r="AKL756" s="735"/>
      <c r="AKM756" s="735"/>
      <c r="AKN756" s="735"/>
      <c r="AKO756" s="735"/>
      <c r="AKP756" s="735"/>
      <c r="AKQ756" s="735"/>
      <c r="AKR756" s="735"/>
      <c r="AKS756" s="735"/>
      <c r="AKT756" s="735"/>
      <c r="AKU756" s="735"/>
      <c r="AKV756" s="735"/>
      <c r="AKW756" s="735"/>
      <c r="AKX756" s="735"/>
      <c r="AKY756" s="735"/>
      <c r="AKZ756" s="735"/>
      <c r="ALA756" s="735"/>
      <c r="ALB756" s="735"/>
      <c r="ALC756" s="735"/>
      <c r="ALD756" s="735"/>
      <c r="ALE756" s="735"/>
      <c r="ALF756" s="735"/>
      <c r="ALG756" s="735"/>
      <c r="ALH756" s="735"/>
      <c r="ALI756" s="735"/>
      <c r="ALJ756" s="735"/>
      <c r="ALK756" s="735"/>
      <c r="ALL756" s="735"/>
      <c r="ALM756" s="735"/>
      <c r="ALN756" s="735"/>
      <c r="ALO756" s="735"/>
      <c r="ALP756" s="735"/>
      <c r="ALQ756" s="735"/>
      <c r="ALR756" s="735"/>
      <c r="ALS756" s="735"/>
      <c r="ALT756" s="735"/>
      <c r="ALU756" s="735"/>
      <c r="ALV756" s="735"/>
      <c r="ALW756" s="735"/>
      <c r="ALX756" s="735"/>
      <c r="ALY756" s="735"/>
      <c r="ALZ756" s="735"/>
      <c r="AMA756" s="735"/>
      <c r="AMB756" s="735"/>
      <c r="AMC756" s="735"/>
      <c r="AMD756" s="735"/>
      <c r="AME756" s="735"/>
      <c r="AMF756" s="735"/>
      <c r="AMG756" s="735"/>
      <c r="AMH756" s="735"/>
      <c r="AMI756" s="735"/>
      <c r="AMJ756" s="735"/>
      <c r="AMK756" s="735"/>
      <c r="AML756" s="735"/>
      <c r="AMM756" s="735"/>
      <c r="AMN756" s="735"/>
      <c r="AMO756" s="735"/>
      <c r="AMP756" s="735"/>
      <c r="AMQ756" s="735"/>
      <c r="AMR756" s="735"/>
      <c r="AMS756" s="735"/>
      <c r="AMT756" s="735"/>
      <c r="AMU756" s="735"/>
      <c r="AMV756" s="735"/>
      <c r="AMW756" s="735"/>
      <c r="AMX756" s="735"/>
      <c r="AMY756" s="735"/>
      <c r="AMZ756" s="735"/>
      <c r="ANA756" s="735"/>
      <c r="ANB756" s="735"/>
      <c r="ANC756" s="735"/>
      <c r="AND756" s="735"/>
      <c r="ANE756" s="735"/>
      <c r="ANF756" s="735"/>
      <c r="ANG756" s="735"/>
      <c r="ANH756" s="735"/>
      <c r="ANI756" s="735"/>
      <c r="ANJ756" s="735"/>
      <c r="ANK756" s="735"/>
      <c r="ANL756" s="735"/>
      <c r="ANM756" s="735"/>
      <c r="ANN756" s="735"/>
      <c r="ANO756" s="735"/>
      <c r="ANP756" s="735"/>
      <c r="ANQ756" s="735"/>
      <c r="ANR756" s="735"/>
      <c r="ANS756" s="735"/>
      <c r="ANT756" s="735"/>
      <c r="ANU756" s="735"/>
      <c r="ANV756" s="735"/>
      <c r="ANW756" s="735"/>
      <c r="ANX756" s="735"/>
      <c r="ANY756" s="735"/>
      <c r="ANZ756" s="735"/>
      <c r="AOA756" s="735"/>
      <c r="AOB756" s="735"/>
      <c r="AOC756" s="735"/>
      <c r="AOD756" s="735"/>
      <c r="AOE756" s="735"/>
      <c r="AOF756" s="735"/>
      <c r="AOG756" s="735"/>
      <c r="AOH756" s="735"/>
      <c r="AOI756" s="735"/>
      <c r="AOJ756" s="735"/>
      <c r="AOK756" s="735"/>
      <c r="AOL756" s="735"/>
      <c r="AOM756" s="735"/>
      <c r="AON756" s="735"/>
      <c r="AOO756" s="735"/>
      <c r="AOP756" s="735"/>
      <c r="AOQ756" s="735"/>
      <c r="AOR756" s="735"/>
      <c r="AOS756" s="735"/>
      <c r="AOT756" s="735"/>
      <c r="AOU756" s="735"/>
      <c r="AOV756" s="735"/>
      <c r="AOW756" s="735"/>
      <c r="AOX756" s="735"/>
      <c r="AOY756" s="735"/>
      <c r="AOZ756" s="735"/>
      <c r="APA756" s="735"/>
      <c r="APB756" s="735"/>
      <c r="APC756" s="735"/>
      <c r="APD756" s="735"/>
      <c r="APE756" s="735"/>
      <c r="APF756" s="735"/>
      <c r="APG756" s="735"/>
      <c r="APH756" s="735"/>
      <c r="API756" s="735"/>
      <c r="APJ756" s="735"/>
      <c r="APK756" s="735"/>
      <c r="APL756" s="735"/>
      <c r="APM756" s="735"/>
      <c r="APN756" s="735"/>
      <c r="APO756" s="735"/>
      <c r="APP756" s="735"/>
      <c r="APQ756" s="735"/>
      <c r="APR756" s="735"/>
      <c r="APS756" s="735"/>
      <c r="APT756" s="735"/>
      <c r="APU756" s="735"/>
      <c r="APV756" s="735"/>
      <c r="APW756" s="735"/>
      <c r="APX756" s="735"/>
      <c r="APY756" s="735"/>
      <c r="APZ756" s="735"/>
      <c r="AQA756" s="735"/>
      <c r="AQB756" s="735"/>
      <c r="AQC756" s="735"/>
      <c r="AQD756" s="735"/>
      <c r="AQE756" s="735"/>
      <c r="AQF756" s="735"/>
      <c r="AQG756" s="735"/>
      <c r="AQH756" s="735"/>
      <c r="AQI756" s="735"/>
      <c r="AQJ756" s="735"/>
      <c r="AQK756" s="735"/>
      <c r="AQL756" s="735"/>
      <c r="AQM756" s="735"/>
      <c r="AQN756" s="735"/>
      <c r="AQO756" s="735"/>
      <c r="AQP756" s="735"/>
      <c r="AQQ756" s="735"/>
      <c r="AQR756" s="735"/>
      <c r="AQS756" s="735"/>
      <c r="AQT756" s="735"/>
      <c r="AQU756" s="735"/>
      <c r="AQV756" s="735"/>
      <c r="AQW756" s="735"/>
      <c r="AQX756" s="735"/>
      <c r="AQY756" s="735"/>
      <c r="AQZ756" s="735"/>
      <c r="ARA756" s="735"/>
      <c r="ARB756" s="735"/>
      <c r="ARC756" s="735"/>
      <c r="ARD756" s="735"/>
      <c r="ARE756" s="735"/>
      <c r="ARF756" s="735"/>
      <c r="ARG756" s="735"/>
      <c r="ARH756" s="735"/>
      <c r="ARI756" s="735"/>
      <c r="ARJ756" s="735"/>
      <c r="ARK756" s="735"/>
      <c r="ARL756" s="735"/>
      <c r="ARM756" s="735"/>
      <c r="ARN756" s="735"/>
      <c r="ARO756" s="735"/>
      <c r="ARP756" s="735"/>
      <c r="ARQ756" s="735"/>
      <c r="ARR756" s="735"/>
      <c r="ARS756" s="735"/>
      <c r="ART756" s="735"/>
      <c r="ARU756" s="735"/>
      <c r="ARV756" s="735"/>
      <c r="ARW756" s="735"/>
      <c r="ARX756" s="735"/>
      <c r="ARY756" s="735"/>
      <c r="ARZ756" s="735"/>
      <c r="ASA756" s="735"/>
      <c r="ASB756" s="735"/>
      <c r="ASC756" s="735"/>
      <c r="ASD756" s="735"/>
      <c r="ASE756" s="735"/>
      <c r="ASF756" s="735"/>
      <c r="ASG756" s="735"/>
      <c r="ASH756" s="735"/>
      <c r="ASI756" s="735"/>
      <c r="ASJ756" s="735"/>
      <c r="ASK756" s="735"/>
      <c r="ASL756" s="735"/>
      <c r="ASM756" s="735"/>
      <c r="ASN756" s="735"/>
      <c r="ASO756" s="735"/>
      <c r="ASP756" s="735"/>
      <c r="ASQ756" s="735"/>
      <c r="ASR756" s="735"/>
      <c r="ASS756" s="735"/>
      <c r="AST756" s="735"/>
      <c r="ASU756" s="735"/>
      <c r="ASV756" s="735"/>
      <c r="ASW756" s="735"/>
      <c r="ASX756" s="735"/>
      <c r="ASY756" s="735"/>
      <c r="ASZ756" s="735"/>
      <c r="ATA756" s="735"/>
      <c r="ATB756" s="735"/>
      <c r="ATC756" s="735"/>
      <c r="ATD756" s="735"/>
      <c r="ATE756" s="735"/>
      <c r="ATF756" s="735"/>
      <c r="ATG756" s="735"/>
      <c r="ATH756" s="735"/>
      <c r="ATI756" s="735"/>
      <c r="ATJ756" s="735"/>
      <c r="ATK756" s="735"/>
      <c r="ATL756" s="735"/>
      <c r="ATM756" s="735"/>
      <c r="ATN756" s="735"/>
      <c r="ATO756" s="735"/>
      <c r="ATP756" s="735"/>
      <c r="ATQ756" s="735"/>
      <c r="ATR756" s="735"/>
      <c r="ATS756" s="735"/>
      <c r="ATT756" s="735"/>
      <c r="ATU756" s="735"/>
      <c r="ATV756" s="735"/>
      <c r="ATW756" s="735"/>
      <c r="ATX756" s="735"/>
      <c r="ATY756" s="735"/>
      <c r="ATZ756" s="735"/>
      <c r="AUA756" s="735"/>
      <c r="AUB756" s="735"/>
      <c r="AUC756" s="735"/>
      <c r="AUD756" s="735"/>
      <c r="AUE756" s="735"/>
      <c r="AUF756" s="735"/>
      <c r="AUG756" s="735"/>
      <c r="AUH756" s="735"/>
      <c r="AUI756" s="735"/>
      <c r="AUJ756" s="735"/>
      <c r="AUK756" s="735"/>
      <c r="AUL756" s="735"/>
      <c r="AUM756" s="735"/>
      <c r="AUN756" s="735"/>
      <c r="AUO756" s="735"/>
      <c r="AUP756" s="735"/>
      <c r="AUQ756" s="735"/>
      <c r="AUR756" s="735"/>
      <c r="AUS756" s="735"/>
      <c r="AUT756" s="735"/>
      <c r="AUU756" s="735"/>
      <c r="AUV756" s="735"/>
      <c r="AUW756" s="735"/>
      <c r="AUX756" s="735"/>
      <c r="AUY756" s="735"/>
      <c r="AUZ756" s="735"/>
      <c r="AVA756" s="735"/>
      <c r="AVB756" s="735"/>
      <c r="AVC756" s="735"/>
      <c r="AVD756" s="735"/>
      <c r="AVE756" s="735"/>
      <c r="AVF756" s="735"/>
      <c r="AVG756" s="735"/>
      <c r="AVH756" s="735"/>
      <c r="AVI756" s="735"/>
      <c r="AVJ756" s="735"/>
      <c r="AVK756" s="735"/>
      <c r="AVL756" s="735"/>
      <c r="AVM756" s="735"/>
      <c r="AVN756" s="735"/>
      <c r="AVO756" s="735"/>
      <c r="AVP756" s="735"/>
      <c r="AVQ756" s="735"/>
      <c r="AVR756" s="735"/>
      <c r="AVS756" s="735"/>
      <c r="AVT756" s="735"/>
      <c r="AVU756" s="735"/>
      <c r="AVV756" s="735"/>
      <c r="AVW756" s="735"/>
      <c r="AVX756" s="735"/>
      <c r="AVY756" s="735"/>
      <c r="AVZ756" s="735"/>
      <c r="AWA756" s="735"/>
      <c r="AWB756" s="735"/>
      <c r="AWC756" s="735"/>
      <c r="AWD756" s="735"/>
      <c r="AWE756" s="735"/>
      <c r="AWF756" s="735"/>
      <c r="AWG756" s="735"/>
      <c r="AWH756" s="735"/>
      <c r="AWI756" s="735"/>
      <c r="AWJ756" s="735"/>
      <c r="AWK756" s="735"/>
      <c r="AWL756" s="735"/>
      <c r="AWM756" s="735"/>
      <c r="AWN756" s="735"/>
      <c r="AWO756" s="735"/>
      <c r="AWP756" s="735"/>
      <c r="AWQ756" s="735"/>
      <c r="AWR756" s="735"/>
      <c r="AWS756" s="735"/>
      <c r="AWT756" s="735"/>
      <c r="AWU756" s="735"/>
      <c r="AWV756" s="735"/>
      <c r="AWW756" s="735"/>
      <c r="AWX756" s="735"/>
      <c r="AWY756" s="735"/>
      <c r="AWZ756" s="735"/>
      <c r="AXA756" s="735"/>
      <c r="AXB756" s="735"/>
      <c r="AXC756" s="735"/>
      <c r="AXD756" s="735"/>
      <c r="AXE756" s="735"/>
      <c r="AXF756" s="735"/>
      <c r="AXG756" s="735"/>
      <c r="AXH756" s="735"/>
      <c r="AXI756" s="735"/>
      <c r="AXJ756" s="735"/>
      <c r="AXK756" s="735"/>
      <c r="AXL756" s="735"/>
      <c r="AXM756" s="735"/>
      <c r="AXN756" s="735"/>
      <c r="AXO756" s="735"/>
      <c r="AXP756" s="735"/>
      <c r="AXQ756" s="735"/>
      <c r="AXR756" s="735"/>
      <c r="AXS756" s="735"/>
      <c r="AXT756" s="735"/>
      <c r="AXU756" s="735"/>
      <c r="AXV756" s="735"/>
      <c r="AXW756" s="735"/>
      <c r="AXX756" s="735"/>
      <c r="AXY756" s="735"/>
      <c r="AXZ756" s="735"/>
      <c r="AYA756" s="735"/>
      <c r="AYB756" s="735"/>
      <c r="AYC756" s="735"/>
      <c r="AYD756" s="735"/>
      <c r="AYE756" s="735"/>
      <c r="AYF756" s="735"/>
      <c r="AYG756" s="735"/>
      <c r="AYH756" s="735"/>
      <c r="AYI756" s="735"/>
      <c r="AYJ756" s="735"/>
      <c r="AYK756" s="735"/>
      <c r="AYL756" s="735"/>
      <c r="AYM756" s="735"/>
      <c r="AYN756" s="735"/>
      <c r="AYO756" s="735"/>
      <c r="AYP756" s="735"/>
      <c r="AYQ756" s="735"/>
      <c r="AYR756" s="735"/>
      <c r="AYS756" s="735"/>
      <c r="AYT756" s="735"/>
      <c r="AYU756" s="735"/>
      <c r="AYV756" s="735"/>
      <c r="AYW756" s="735"/>
      <c r="AYX756" s="735"/>
      <c r="AYY756" s="735"/>
      <c r="AYZ756" s="735"/>
      <c r="AZA756" s="735"/>
      <c r="AZB756" s="735"/>
      <c r="AZC756" s="735"/>
      <c r="AZD756" s="735"/>
      <c r="AZE756" s="735"/>
      <c r="AZF756" s="735"/>
      <c r="AZG756" s="735"/>
      <c r="AZH756" s="735"/>
      <c r="AZI756" s="735"/>
      <c r="AZJ756" s="735"/>
      <c r="AZK756" s="735"/>
      <c r="AZL756" s="735"/>
      <c r="AZM756" s="735"/>
      <c r="AZN756" s="735"/>
      <c r="AZO756" s="735"/>
      <c r="AZP756" s="735"/>
      <c r="AZQ756" s="735"/>
      <c r="AZR756" s="735"/>
      <c r="AZS756" s="735"/>
      <c r="AZT756" s="735"/>
      <c r="AZU756" s="735"/>
      <c r="AZV756" s="735"/>
      <c r="AZW756" s="735"/>
      <c r="AZX756" s="735"/>
      <c r="AZY756" s="735"/>
      <c r="AZZ756" s="735"/>
      <c r="BAA756" s="735"/>
      <c r="BAB756" s="735"/>
      <c r="BAC756" s="735"/>
      <c r="BAD756" s="735"/>
      <c r="BAE756" s="735"/>
      <c r="BAF756" s="735"/>
      <c r="BAG756" s="735"/>
      <c r="BAH756" s="735"/>
      <c r="BAI756" s="735"/>
      <c r="BAJ756" s="735"/>
      <c r="BAK756" s="735"/>
      <c r="BAL756" s="735"/>
      <c r="BAM756" s="735"/>
      <c r="BAN756" s="735"/>
      <c r="BAO756" s="735"/>
      <c r="BAP756" s="735"/>
      <c r="BAQ756" s="735"/>
      <c r="BAR756" s="735"/>
      <c r="BAS756" s="735"/>
      <c r="BAT756" s="735"/>
      <c r="BAU756" s="735"/>
      <c r="BAV756" s="735"/>
      <c r="BAW756" s="735"/>
      <c r="BAX756" s="735"/>
      <c r="BAY756" s="735"/>
      <c r="BAZ756" s="735"/>
      <c r="BBA756" s="735"/>
      <c r="BBB756" s="735"/>
      <c r="BBC756" s="735"/>
      <c r="BBD756" s="735"/>
      <c r="BBE756" s="735"/>
      <c r="BBF756" s="735"/>
      <c r="BBG756" s="735"/>
      <c r="BBH756" s="735"/>
      <c r="BBI756" s="735"/>
      <c r="BBJ756" s="735"/>
      <c r="BBK756" s="735"/>
      <c r="BBL756" s="735"/>
      <c r="BBM756" s="735"/>
      <c r="BBN756" s="735"/>
      <c r="BBO756" s="735"/>
      <c r="BBP756" s="735"/>
      <c r="BBQ756" s="735"/>
      <c r="BBR756" s="735"/>
      <c r="BBS756" s="735"/>
      <c r="BBT756" s="735"/>
      <c r="BBU756" s="735"/>
      <c r="BBV756" s="735"/>
      <c r="BBW756" s="735"/>
      <c r="BBX756" s="735"/>
      <c r="BBY756" s="735"/>
      <c r="BBZ756" s="735"/>
      <c r="BCA756" s="735"/>
      <c r="BCB756" s="735"/>
      <c r="BCC756" s="735"/>
      <c r="BCD756" s="735"/>
      <c r="BCE756" s="735"/>
      <c r="BCF756" s="735"/>
      <c r="BCG756" s="735"/>
      <c r="BCH756" s="735"/>
      <c r="BCI756" s="735"/>
      <c r="BCJ756" s="735"/>
      <c r="BCK756" s="735"/>
      <c r="BCL756" s="735"/>
      <c r="BCM756" s="735"/>
      <c r="BCN756" s="735"/>
      <c r="BCO756" s="735"/>
      <c r="BCP756" s="735"/>
      <c r="BCQ756" s="735"/>
      <c r="BCR756" s="735"/>
      <c r="BCS756" s="735"/>
      <c r="BCT756" s="735"/>
      <c r="BCU756" s="735"/>
      <c r="BCV756" s="735"/>
      <c r="BCW756" s="735"/>
      <c r="BCX756" s="735"/>
      <c r="BCY756" s="735"/>
      <c r="BCZ756" s="735"/>
      <c r="BDA756" s="735"/>
      <c r="BDB756" s="735"/>
      <c r="BDC756" s="735"/>
      <c r="BDD756" s="735"/>
      <c r="BDE756" s="735"/>
      <c r="BDF756" s="735"/>
      <c r="BDG756" s="735"/>
      <c r="BDH756" s="735"/>
      <c r="BDI756" s="735"/>
      <c r="BDJ756" s="735"/>
      <c r="BDK756" s="735"/>
      <c r="BDL756" s="735"/>
      <c r="BDM756" s="735"/>
      <c r="BDN756" s="735"/>
      <c r="BDO756" s="735"/>
      <c r="BDP756" s="735"/>
      <c r="BDQ756" s="735"/>
      <c r="BDR756" s="735"/>
      <c r="BDS756" s="735"/>
      <c r="BDT756" s="735"/>
      <c r="BDU756" s="735"/>
      <c r="BDV756" s="735"/>
      <c r="BDW756" s="735"/>
      <c r="BDX756" s="735"/>
      <c r="BDY756" s="735"/>
      <c r="BDZ756" s="735"/>
      <c r="BEA756" s="735"/>
      <c r="BEB756" s="735"/>
      <c r="BEC756" s="735"/>
      <c r="BED756" s="735"/>
      <c r="BEE756" s="735"/>
      <c r="BEF756" s="735"/>
      <c r="BEG756" s="735"/>
      <c r="BEH756" s="735"/>
      <c r="BEI756" s="735"/>
      <c r="BEJ756" s="735"/>
      <c r="BEK756" s="735"/>
      <c r="BEL756" s="735"/>
      <c r="BEM756" s="735"/>
      <c r="BEN756" s="735"/>
      <c r="BEO756" s="735"/>
      <c r="BEP756" s="735"/>
      <c r="BEQ756" s="735"/>
      <c r="BER756" s="735"/>
      <c r="BES756" s="735"/>
      <c r="BET756" s="735"/>
      <c r="BEU756" s="735"/>
      <c r="BEV756" s="735"/>
      <c r="BEW756" s="735"/>
      <c r="BEX756" s="735"/>
      <c r="BEY756" s="735"/>
      <c r="BEZ756" s="735"/>
      <c r="BFA756" s="735"/>
      <c r="BFB756" s="735"/>
      <c r="BFC756" s="735"/>
      <c r="BFD756" s="735"/>
      <c r="BFE756" s="735"/>
      <c r="BFF756" s="735"/>
      <c r="BFG756" s="735"/>
      <c r="BFH756" s="735"/>
      <c r="BFI756" s="735"/>
      <c r="BFJ756" s="735"/>
      <c r="BFK756" s="735"/>
      <c r="BFL756" s="735"/>
      <c r="BFM756" s="735"/>
      <c r="BFN756" s="735"/>
      <c r="BFO756" s="735"/>
      <c r="BFP756" s="735"/>
      <c r="BFQ756" s="735"/>
      <c r="BFR756" s="735"/>
      <c r="BFS756" s="735"/>
      <c r="BFT756" s="735"/>
      <c r="BFU756" s="735"/>
      <c r="BFV756" s="735"/>
      <c r="BFW756" s="735"/>
      <c r="BFX756" s="735"/>
      <c r="BFY756" s="735"/>
      <c r="BFZ756" s="735"/>
      <c r="BGA756" s="735"/>
      <c r="BGB756" s="735"/>
      <c r="BGC756" s="735"/>
      <c r="BGD756" s="735"/>
      <c r="BGE756" s="735"/>
      <c r="BGF756" s="735"/>
      <c r="BGG756" s="735"/>
      <c r="BGH756" s="735"/>
      <c r="BGI756" s="735"/>
      <c r="BGJ756" s="735"/>
      <c r="BGK756" s="735"/>
      <c r="BGL756" s="735"/>
      <c r="BGM756" s="735"/>
      <c r="BGN756" s="735"/>
      <c r="BGO756" s="735"/>
      <c r="BGP756" s="735"/>
      <c r="BGQ756" s="735"/>
      <c r="BGR756" s="735"/>
      <c r="BGS756" s="735"/>
      <c r="BGT756" s="735"/>
      <c r="BGU756" s="735"/>
      <c r="BGV756" s="735"/>
      <c r="BGW756" s="735"/>
      <c r="BGX756" s="735"/>
      <c r="BGY756" s="735"/>
      <c r="BGZ756" s="735"/>
      <c r="BHA756" s="735"/>
      <c r="BHB756" s="735"/>
      <c r="BHC756" s="735"/>
      <c r="BHD756" s="735"/>
      <c r="BHE756" s="735"/>
      <c r="BHF756" s="735"/>
      <c r="BHG756" s="735"/>
      <c r="BHH756" s="735"/>
      <c r="BHI756" s="735"/>
      <c r="BHJ756" s="735"/>
      <c r="BHK756" s="735"/>
      <c r="BHL756" s="735"/>
      <c r="BHM756" s="735"/>
      <c r="BHN756" s="735"/>
      <c r="BHO756" s="735"/>
      <c r="BHP756" s="735"/>
      <c r="BHQ756" s="735"/>
      <c r="BHR756" s="735"/>
      <c r="BHS756" s="735"/>
      <c r="BHT756" s="735"/>
      <c r="BHU756" s="735"/>
      <c r="BHV756" s="735"/>
      <c r="BHW756" s="735"/>
      <c r="BHX756" s="735"/>
      <c r="BHY756" s="735"/>
      <c r="BHZ756" s="735"/>
      <c r="BIA756" s="735"/>
      <c r="BIB756" s="735"/>
      <c r="BIC756" s="735"/>
      <c r="BID756" s="735"/>
      <c r="BIE756" s="735"/>
      <c r="BIF756" s="735"/>
      <c r="BIG756" s="735"/>
      <c r="BIH756" s="735"/>
      <c r="BII756" s="735"/>
      <c r="BIJ756" s="735"/>
      <c r="BIK756" s="735"/>
      <c r="BIL756" s="735"/>
      <c r="BIM756" s="735"/>
      <c r="BIN756" s="735"/>
      <c r="BIO756" s="735"/>
      <c r="BIP756" s="735"/>
      <c r="BIQ756" s="735"/>
      <c r="BIR756" s="735"/>
      <c r="BIS756" s="735"/>
      <c r="BIT756" s="735"/>
      <c r="BIU756" s="735"/>
      <c r="BIV756" s="735"/>
      <c r="BIW756" s="735"/>
      <c r="BIX756" s="735"/>
      <c r="BIY756" s="735"/>
      <c r="BIZ756" s="735"/>
      <c r="BJA756" s="735"/>
      <c r="BJB756" s="735"/>
      <c r="BJC756" s="735"/>
      <c r="BJD756" s="735"/>
      <c r="BJE756" s="735"/>
      <c r="BJF756" s="735"/>
      <c r="BJG756" s="735"/>
      <c r="BJH756" s="735"/>
      <c r="BJI756" s="735"/>
      <c r="BJJ756" s="735"/>
      <c r="BJK756" s="735"/>
      <c r="BJL756" s="735"/>
      <c r="BJM756" s="735"/>
      <c r="BJN756" s="735"/>
      <c r="BJO756" s="735"/>
      <c r="BJP756" s="735"/>
      <c r="BJQ756" s="735"/>
      <c r="BJR756" s="735"/>
      <c r="BJS756" s="735"/>
      <c r="BJT756" s="735"/>
      <c r="BJU756" s="735"/>
      <c r="BJV756" s="735"/>
      <c r="BJW756" s="735"/>
      <c r="BJX756" s="735"/>
      <c r="BJY756" s="735"/>
      <c r="BJZ756" s="735"/>
      <c r="BKA756" s="735"/>
      <c r="BKB756" s="735"/>
      <c r="BKC756" s="735"/>
      <c r="BKD756" s="735"/>
      <c r="BKE756" s="735"/>
      <c r="BKF756" s="735"/>
      <c r="BKG756" s="735"/>
      <c r="BKH756" s="735"/>
      <c r="BKI756" s="735"/>
      <c r="BKJ756" s="735"/>
      <c r="BKK756" s="735"/>
      <c r="BKL756" s="735"/>
      <c r="BKM756" s="735"/>
      <c r="BKN756" s="735"/>
      <c r="BKO756" s="735"/>
      <c r="BKP756" s="735"/>
      <c r="BKQ756" s="735"/>
      <c r="BKR756" s="735"/>
      <c r="BKS756" s="735"/>
      <c r="BKT756" s="735"/>
      <c r="BKU756" s="735"/>
      <c r="BKV756" s="735"/>
      <c r="BKW756" s="735"/>
      <c r="BKX756" s="735"/>
      <c r="BKY756" s="735"/>
      <c r="BKZ756" s="735"/>
      <c r="BLA756" s="735"/>
      <c r="BLB756" s="735"/>
      <c r="BLC756" s="735"/>
      <c r="BLD756" s="735"/>
      <c r="BLE756" s="735"/>
      <c r="BLF756" s="735"/>
      <c r="BLG756" s="735"/>
      <c r="BLH756" s="735"/>
      <c r="BLI756" s="735"/>
      <c r="BLJ756" s="735"/>
      <c r="BLK756" s="735"/>
      <c r="BLL756" s="735"/>
      <c r="BLM756" s="735"/>
      <c r="BLN756" s="735"/>
      <c r="BLO756" s="735"/>
      <c r="BLP756" s="735"/>
      <c r="BLQ756" s="735"/>
      <c r="BLR756" s="735"/>
      <c r="BLS756" s="735"/>
      <c r="BLT756" s="735"/>
      <c r="BLU756" s="735"/>
      <c r="BLV756" s="735"/>
      <c r="BLW756" s="735"/>
      <c r="BLX756" s="735"/>
      <c r="BLY756" s="735"/>
      <c r="BLZ756" s="735"/>
      <c r="BMA756" s="735"/>
      <c r="BMB756" s="735"/>
      <c r="BMC756" s="735"/>
      <c r="BMD756" s="735"/>
      <c r="BME756" s="735"/>
      <c r="BMF756" s="735"/>
      <c r="BMG756" s="735"/>
      <c r="BMH756" s="735"/>
      <c r="BMI756" s="735"/>
      <c r="BMJ756" s="735"/>
      <c r="BMK756" s="735"/>
      <c r="BML756" s="735"/>
      <c r="BMM756" s="735"/>
      <c r="BMN756" s="735"/>
      <c r="BMO756" s="735"/>
      <c r="BMP756" s="735"/>
      <c r="BMQ756" s="735"/>
      <c r="BMR756" s="735"/>
      <c r="BMS756" s="735"/>
      <c r="BMT756" s="735"/>
      <c r="BMU756" s="735"/>
      <c r="BMV756" s="735"/>
      <c r="BMW756" s="735"/>
      <c r="BMX756" s="735"/>
      <c r="BMY756" s="735"/>
      <c r="BMZ756" s="735"/>
      <c r="BNA756" s="735"/>
      <c r="BNB756" s="735"/>
      <c r="BNC756" s="735"/>
      <c r="BND756" s="735"/>
      <c r="BNE756" s="735"/>
      <c r="BNF756" s="735"/>
      <c r="BNG756" s="735"/>
      <c r="BNH756" s="735"/>
      <c r="BNI756" s="735"/>
      <c r="BNJ756" s="735"/>
      <c r="BNK756" s="735"/>
      <c r="BNL756" s="735"/>
      <c r="BNM756" s="735"/>
      <c r="BNN756" s="735"/>
      <c r="BNO756" s="735"/>
      <c r="BNP756" s="735"/>
      <c r="BNQ756" s="735"/>
      <c r="BNR756" s="735"/>
      <c r="BNS756" s="735"/>
      <c r="BNT756" s="735"/>
      <c r="BNU756" s="735"/>
      <c r="BNV756" s="735"/>
      <c r="BNW756" s="735"/>
      <c r="BNX756" s="735"/>
      <c r="BNY756" s="735"/>
      <c r="BNZ756" s="735"/>
      <c r="BOA756" s="735"/>
      <c r="BOB756" s="735"/>
      <c r="BOC756" s="735"/>
      <c r="BOD756" s="735"/>
      <c r="BOE756" s="735"/>
      <c r="BOF756" s="735"/>
      <c r="BOG756" s="735"/>
      <c r="BOH756" s="735"/>
      <c r="BOI756" s="735"/>
      <c r="BOJ756" s="735"/>
      <c r="BOK756" s="735"/>
      <c r="BOL756" s="735"/>
      <c r="BOM756" s="735"/>
      <c r="BON756" s="735"/>
      <c r="BOO756" s="735"/>
      <c r="BOP756" s="735"/>
      <c r="BOQ756" s="735"/>
      <c r="BOR756" s="735"/>
      <c r="BOS756" s="735"/>
      <c r="BOT756" s="735"/>
      <c r="BOU756" s="735"/>
      <c r="BOV756" s="735"/>
      <c r="BOW756" s="735"/>
      <c r="BOX756" s="735"/>
      <c r="BOY756" s="735"/>
      <c r="BOZ756" s="735"/>
      <c r="BPA756" s="735"/>
      <c r="BPB756" s="735"/>
      <c r="BPC756" s="735"/>
      <c r="BPD756" s="735"/>
      <c r="BPE756" s="735"/>
      <c r="BPF756" s="735"/>
      <c r="BPG756" s="735"/>
      <c r="BPH756" s="735"/>
      <c r="BPI756" s="735"/>
      <c r="BPJ756" s="735"/>
      <c r="BPK756" s="735"/>
      <c r="BPL756" s="735"/>
      <c r="BPM756" s="735"/>
      <c r="BPN756" s="735"/>
      <c r="BPO756" s="735"/>
      <c r="BPP756" s="735"/>
      <c r="BPQ756" s="735"/>
      <c r="BPR756" s="735"/>
      <c r="BPS756" s="735"/>
      <c r="BPT756" s="735"/>
      <c r="BPU756" s="735"/>
      <c r="BPV756" s="735"/>
      <c r="BPW756" s="735"/>
      <c r="BPX756" s="735"/>
      <c r="BPY756" s="735"/>
      <c r="BPZ756" s="735"/>
      <c r="BQA756" s="735"/>
      <c r="BQB756" s="735"/>
      <c r="BQC756" s="735"/>
      <c r="BQD756" s="735"/>
      <c r="BQE756" s="735"/>
      <c r="BQF756" s="735"/>
      <c r="BQG756" s="735"/>
      <c r="BQH756" s="735"/>
      <c r="BQI756" s="735"/>
      <c r="BQJ756" s="735"/>
      <c r="BQK756" s="735"/>
      <c r="BQL756" s="735"/>
      <c r="BQM756" s="735"/>
      <c r="BQN756" s="735"/>
      <c r="BQO756" s="735"/>
      <c r="BQP756" s="735"/>
      <c r="BQQ756" s="735"/>
      <c r="BQR756" s="735"/>
      <c r="BQS756" s="735"/>
      <c r="BQT756" s="735"/>
      <c r="BQU756" s="735"/>
      <c r="BQV756" s="735"/>
      <c r="BQW756" s="735"/>
      <c r="BQX756" s="735"/>
      <c r="BQY756" s="735"/>
      <c r="BQZ756" s="735"/>
      <c r="BRA756" s="735"/>
      <c r="BRB756" s="735"/>
      <c r="BRC756" s="735"/>
      <c r="BRD756" s="735"/>
      <c r="BRE756" s="735"/>
      <c r="BRF756" s="735"/>
      <c r="BRG756" s="735"/>
      <c r="BRH756" s="735"/>
      <c r="BRI756" s="735"/>
      <c r="BRJ756" s="735"/>
      <c r="BRK756" s="735"/>
      <c r="BRL756" s="735"/>
      <c r="BRM756" s="735"/>
      <c r="BRN756" s="735"/>
      <c r="BRO756" s="735"/>
      <c r="BRP756" s="735"/>
      <c r="BRQ756" s="735"/>
      <c r="BRR756" s="735"/>
      <c r="BRS756" s="735"/>
      <c r="BRT756" s="735"/>
      <c r="BRU756" s="735"/>
      <c r="BRV756" s="735"/>
      <c r="BRW756" s="735"/>
      <c r="BRX756" s="735"/>
      <c r="BRY756" s="735"/>
      <c r="BRZ756" s="735"/>
      <c r="BSA756" s="735"/>
      <c r="BSB756" s="735"/>
      <c r="BSC756" s="735"/>
      <c r="BSD756" s="735"/>
      <c r="BSE756" s="735"/>
      <c r="BSF756" s="735"/>
      <c r="BSG756" s="735"/>
      <c r="BSH756" s="735"/>
      <c r="BSI756" s="735"/>
      <c r="BSJ756" s="735"/>
      <c r="BSK756" s="735"/>
      <c r="BSL756" s="735"/>
      <c r="BSM756" s="735"/>
      <c r="BSN756" s="735"/>
      <c r="BSO756" s="735"/>
      <c r="BSP756" s="735"/>
      <c r="BSQ756" s="735"/>
      <c r="BSR756" s="735"/>
      <c r="BSS756" s="735"/>
      <c r="BST756" s="735"/>
      <c r="BSU756" s="735"/>
      <c r="BSV756" s="735"/>
      <c r="BSW756" s="735"/>
      <c r="BSX756" s="735"/>
      <c r="BSY756" s="735"/>
      <c r="BSZ756" s="735"/>
      <c r="BTA756" s="735"/>
      <c r="BTB756" s="735"/>
      <c r="BTC756" s="735"/>
      <c r="BTD756" s="735"/>
      <c r="BTE756" s="735"/>
      <c r="BTF756" s="735"/>
      <c r="BTG756" s="735"/>
      <c r="BTH756" s="735"/>
      <c r="BTI756" s="735"/>
      <c r="BTJ756" s="735"/>
      <c r="BTK756" s="735"/>
      <c r="BTL756" s="735"/>
      <c r="BTM756" s="735"/>
      <c r="BTN756" s="735"/>
      <c r="BTO756" s="735"/>
      <c r="BTP756" s="735"/>
      <c r="BTQ756" s="735"/>
      <c r="BTR756" s="735"/>
      <c r="BTS756" s="735"/>
      <c r="BTT756" s="735"/>
      <c r="BTU756" s="735"/>
      <c r="BTV756" s="735"/>
      <c r="BTW756" s="735"/>
      <c r="BTX756" s="735"/>
      <c r="BTY756" s="735"/>
      <c r="BTZ756" s="735"/>
      <c r="BUA756" s="735"/>
      <c r="BUB756" s="735"/>
      <c r="BUC756" s="735"/>
      <c r="BUD756" s="735"/>
      <c r="BUE756" s="735"/>
      <c r="BUF756" s="735"/>
      <c r="BUG756" s="735"/>
      <c r="BUH756" s="735"/>
      <c r="BUI756" s="735"/>
      <c r="BUJ756" s="735"/>
      <c r="BUK756" s="735"/>
      <c r="BUL756" s="735"/>
      <c r="BUM756" s="735"/>
      <c r="BUN756" s="735"/>
      <c r="BUO756" s="735"/>
      <c r="BUP756" s="735"/>
      <c r="BUQ756" s="735"/>
      <c r="BUR756" s="735"/>
      <c r="BUS756" s="735"/>
      <c r="BUT756" s="735"/>
      <c r="BUU756" s="735"/>
      <c r="BUV756" s="735"/>
      <c r="BUW756" s="735"/>
      <c r="BUX756" s="735"/>
      <c r="BUY756" s="735"/>
      <c r="BUZ756" s="735"/>
      <c r="BVA756" s="735"/>
      <c r="BVB756" s="735"/>
      <c r="BVC756" s="735"/>
      <c r="BVD756" s="735"/>
      <c r="BVE756" s="735"/>
      <c r="BVF756" s="735"/>
      <c r="BVG756" s="735"/>
      <c r="BVH756" s="735"/>
      <c r="BVI756" s="735"/>
      <c r="BVJ756" s="735"/>
      <c r="BVK756" s="735"/>
      <c r="BVL756" s="735"/>
      <c r="BVM756" s="735"/>
      <c r="BVN756" s="735"/>
      <c r="BVO756" s="735"/>
      <c r="BVP756" s="735"/>
      <c r="BVQ756" s="735"/>
      <c r="BVR756" s="735"/>
      <c r="BVS756" s="735"/>
      <c r="BVT756" s="735"/>
      <c r="BVU756" s="735"/>
      <c r="BVV756" s="735"/>
      <c r="BVW756" s="735"/>
      <c r="BVX756" s="735"/>
      <c r="BVY756" s="735"/>
      <c r="BVZ756" s="735"/>
      <c r="BWA756" s="735"/>
      <c r="BWB756" s="735"/>
      <c r="BWC756" s="735"/>
      <c r="BWD756" s="735"/>
      <c r="BWE756" s="735"/>
      <c r="BWF756" s="735"/>
      <c r="BWG756" s="735"/>
      <c r="BWH756" s="735"/>
      <c r="BWI756" s="735"/>
      <c r="BWJ756" s="735"/>
      <c r="BWK756" s="735"/>
      <c r="BWL756" s="735"/>
      <c r="BWM756" s="735"/>
      <c r="BWN756" s="735"/>
      <c r="BWO756" s="735"/>
      <c r="BWP756" s="735"/>
      <c r="BWQ756" s="735"/>
      <c r="BWR756" s="735"/>
      <c r="BWS756" s="735"/>
      <c r="BWT756" s="735"/>
      <c r="BWU756" s="735"/>
      <c r="BWV756" s="735"/>
      <c r="BWW756" s="735"/>
      <c r="BWX756" s="735"/>
      <c r="BWY756" s="735"/>
      <c r="BWZ756" s="735"/>
      <c r="BXA756" s="735"/>
      <c r="BXB756" s="735"/>
      <c r="BXC756" s="735"/>
      <c r="BXD756" s="735"/>
      <c r="BXE756" s="735"/>
      <c r="BXF756" s="735"/>
      <c r="BXG756" s="735"/>
      <c r="BXH756" s="735"/>
      <c r="BXI756" s="735"/>
      <c r="BXJ756" s="735"/>
      <c r="BXK756" s="735"/>
      <c r="BXL756" s="735"/>
      <c r="BXM756" s="735"/>
      <c r="BXN756" s="735"/>
      <c r="BXO756" s="735"/>
      <c r="BXP756" s="735"/>
      <c r="BXQ756" s="735"/>
      <c r="BXR756" s="735"/>
      <c r="BXS756" s="735"/>
      <c r="BXT756" s="735"/>
      <c r="BXU756" s="735"/>
      <c r="BXV756" s="735"/>
      <c r="BXW756" s="735"/>
      <c r="BXX756" s="735"/>
      <c r="BXY756" s="735"/>
      <c r="BXZ756" s="735"/>
      <c r="BYA756" s="735"/>
      <c r="BYB756" s="735"/>
      <c r="BYC756" s="735"/>
      <c r="BYD756" s="735"/>
      <c r="BYE756" s="735"/>
      <c r="BYF756" s="735"/>
      <c r="BYG756" s="735"/>
      <c r="BYH756" s="735"/>
      <c r="BYI756" s="735"/>
      <c r="BYJ756" s="735"/>
      <c r="BYK756" s="735"/>
      <c r="BYL756" s="735"/>
      <c r="BYM756" s="735"/>
      <c r="BYN756" s="735"/>
      <c r="BYO756" s="735"/>
      <c r="BYP756" s="735"/>
      <c r="BYQ756" s="735"/>
      <c r="BYR756" s="735"/>
      <c r="BYS756" s="735"/>
      <c r="BYT756" s="735"/>
      <c r="BYU756" s="735"/>
      <c r="BYV756" s="735"/>
      <c r="BYW756" s="735"/>
      <c r="BYX756" s="735"/>
      <c r="BYY756" s="735"/>
      <c r="BYZ756" s="735"/>
      <c r="BZA756" s="735"/>
      <c r="BZB756" s="735"/>
      <c r="BZC756" s="735"/>
      <c r="BZD756" s="735"/>
      <c r="BZE756" s="735"/>
      <c r="BZF756" s="735"/>
      <c r="BZG756" s="735"/>
      <c r="BZH756" s="735"/>
      <c r="BZI756" s="735"/>
      <c r="BZJ756" s="735"/>
      <c r="BZK756" s="735"/>
      <c r="BZL756" s="735"/>
      <c r="BZM756" s="735"/>
      <c r="BZN756" s="735"/>
      <c r="BZO756" s="735"/>
      <c r="BZP756" s="735"/>
      <c r="BZQ756" s="735"/>
      <c r="BZR756" s="735"/>
      <c r="BZS756" s="735"/>
      <c r="BZT756" s="735"/>
      <c r="BZU756" s="735"/>
      <c r="BZV756" s="735"/>
      <c r="BZW756" s="735"/>
      <c r="BZX756" s="735"/>
      <c r="BZY756" s="735"/>
      <c r="BZZ756" s="735"/>
      <c r="CAA756" s="735"/>
      <c r="CAB756" s="735"/>
      <c r="CAC756" s="735"/>
      <c r="CAD756" s="735"/>
      <c r="CAE756" s="735"/>
      <c r="CAF756" s="735"/>
      <c r="CAG756" s="735"/>
      <c r="CAH756" s="735"/>
      <c r="CAI756" s="735"/>
      <c r="CAJ756" s="735"/>
      <c r="CAK756" s="735"/>
      <c r="CAL756" s="735"/>
      <c r="CAM756" s="735"/>
      <c r="CAN756" s="735"/>
      <c r="CAO756" s="735"/>
      <c r="CAP756" s="735"/>
      <c r="CAQ756" s="735"/>
      <c r="CAR756" s="735"/>
      <c r="CAS756" s="735"/>
      <c r="CAT756" s="735"/>
      <c r="CAU756" s="735"/>
      <c r="CAV756" s="735"/>
      <c r="CAW756" s="735"/>
      <c r="CAX756" s="735"/>
      <c r="CAY756" s="735"/>
      <c r="CAZ756" s="735"/>
      <c r="CBA756" s="735"/>
      <c r="CBB756" s="735"/>
      <c r="CBC756" s="735"/>
      <c r="CBD756" s="735"/>
      <c r="CBE756" s="735"/>
      <c r="CBF756" s="735"/>
      <c r="CBG756" s="735"/>
      <c r="CBH756" s="735"/>
      <c r="CBI756" s="735"/>
      <c r="CBJ756" s="735"/>
      <c r="CBK756" s="735"/>
      <c r="CBL756" s="735"/>
      <c r="CBM756" s="735"/>
      <c r="CBN756" s="735"/>
      <c r="CBO756" s="735"/>
      <c r="CBP756" s="735"/>
      <c r="CBQ756" s="735"/>
      <c r="CBR756" s="735"/>
      <c r="CBS756" s="735"/>
      <c r="CBT756" s="735"/>
      <c r="CBU756" s="735"/>
      <c r="CBV756" s="735"/>
      <c r="CBW756" s="735"/>
      <c r="CBX756" s="735"/>
      <c r="CBY756" s="735"/>
      <c r="CBZ756" s="735"/>
      <c r="CCA756" s="735"/>
      <c r="CCB756" s="735"/>
      <c r="CCC756" s="735"/>
      <c r="CCD756" s="735"/>
      <c r="CCE756" s="735"/>
      <c r="CCF756" s="735"/>
      <c r="CCG756" s="735"/>
      <c r="CCH756" s="735"/>
      <c r="CCI756" s="735"/>
      <c r="CCJ756" s="735"/>
      <c r="CCK756" s="735"/>
      <c r="CCL756" s="735"/>
      <c r="CCM756" s="735"/>
      <c r="CCN756" s="735"/>
      <c r="CCO756" s="735"/>
      <c r="CCP756" s="735"/>
      <c r="CCQ756" s="735"/>
      <c r="CCR756" s="735"/>
      <c r="CCS756" s="735"/>
      <c r="CCT756" s="735"/>
      <c r="CCU756" s="735"/>
      <c r="CCV756" s="735"/>
      <c r="CCW756" s="735"/>
      <c r="CCX756" s="735"/>
      <c r="CCY756" s="735"/>
      <c r="CCZ756" s="735"/>
      <c r="CDA756" s="735"/>
      <c r="CDB756" s="735"/>
      <c r="CDC756" s="735"/>
      <c r="CDD756" s="735"/>
      <c r="CDE756" s="735"/>
      <c r="CDF756" s="735"/>
      <c r="CDG756" s="735"/>
      <c r="CDH756" s="735"/>
      <c r="CDI756" s="735"/>
      <c r="CDJ756" s="735"/>
      <c r="CDK756" s="735"/>
      <c r="CDL756" s="735"/>
      <c r="CDM756" s="735"/>
      <c r="CDN756" s="735"/>
      <c r="CDO756" s="735"/>
      <c r="CDP756" s="735"/>
      <c r="CDQ756" s="735"/>
      <c r="CDR756" s="735"/>
      <c r="CDS756" s="735"/>
      <c r="CDT756" s="735"/>
      <c r="CDU756" s="735"/>
      <c r="CDV756" s="735"/>
      <c r="CDW756" s="735"/>
      <c r="CDX756" s="735"/>
      <c r="CDY756" s="735"/>
      <c r="CDZ756" s="735"/>
      <c r="CEA756" s="735"/>
      <c r="CEB756" s="735"/>
      <c r="CEC756" s="735"/>
      <c r="CED756" s="735"/>
      <c r="CEE756" s="735"/>
      <c r="CEF756" s="735"/>
      <c r="CEG756" s="735"/>
      <c r="CEH756" s="735"/>
      <c r="CEI756" s="735"/>
      <c r="CEJ756" s="735"/>
      <c r="CEK756" s="735"/>
      <c r="CEL756" s="735"/>
      <c r="CEM756" s="735"/>
      <c r="CEN756" s="735"/>
      <c r="CEO756" s="735"/>
      <c r="CEP756" s="735"/>
      <c r="CEQ756" s="735"/>
      <c r="CER756" s="735"/>
      <c r="CES756" s="735"/>
      <c r="CET756" s="735"/>
      <c r="CEU756" s="735"/>
      <c r="CEV756" s="735"/>
      <c r="CEW756" s="735"/>
      <c r="CEX756" s="735"/>
      <c r="CEY756" s="735"/>
      <c r="CEZ756" s="735"/>
      <c r="CFA756" s="735"/>
      <c r="CFB756" s="735"/>
      <c r="CFC756" s="735"/>
      <c r="CFD756" s="735"/>
      <c r="CFE756" s="735"/>
      <c r="CFF756" s="735"/>
      <c r="CFG756" s="735"/>
      <c r="CFH756" s="735"/>
      <c r="CFI756" s="735"/>
      <c r="CFJ756" s="735"/>
      <c r="CFK756" s="735"/>
      <c r="CFL756" s="735"/>
      <c r="CFM756" s="735"/>
      <c r="CFN756" s="735"/>
      <c r="CFO756" s="735"/>
      <c r="CFP756" s="735"/>
      <c r="CFQ756" s="735"/>
      <c r="CFR756" s="735"/>
      <c r="CFS756" s="735"/>
      <c r="CFT756" s="735"/>
      <c r="CFU756" s="735"/>
      <c r="CFV756" s="735"/>
      <c r="CFW756" s="735"/>
      <c r="CFX756" s="735"/>
      <c r="CFY756" s="735"/>
      <c r="CFZ756" s="735"/>
      <c r="CGA756" s="735"/>
      <c r="CGB756" s="735"/>
      <c r="CGC756" s="735"/>
      <c r="CGD756" s="735"/>
      <c r="CGE756" s="735"/>
      <c r="CGF756" s="735"/>
      <c r="CGG756" s="735"/>
      <c r="CGH756" s="735"/>
      <c r="CGI756" s="735"/>
      <c r="CGJ756" s="735"/>
      <c r="CGK756" s="735"/>
      <c r="CGL756" s="735"/>
      <c r="CGM756" s="735"/>
      <c r="CGN756" s="735"/>
      <c r="CGO756" s="735"/>
      <c r="CGP756" s="735"/>
      <c r="CGQ756" s="735"/>
      <c r="CGR756" s="735"/>
      <c r="CGS756" s="735"/>
      <c r="CGT756" s="735"/>
      <c r="CGU756" s="735"/>
      <c r="CGV756" s="735"/>
      <c r="CGW756" s="735"/>
      <c r="CGX756" s="735"/>
      <c r="CGY756" s="735"/>
      <c r="CGZ756" s="735"/>
      <c r="CHA756" s="735"/>
      <c r="CHB756" s="735"/>
      <c r="CHC756" s="735"/>
      <c r="CHD756" s="735"/>
      <c r="CHE756" s="735"/>
      <c r="CHF756" s="735"/>
      <c r="CHG756" s="735"/>
      <c r="CHH756" s="735"/>
      <c r="CHI756" s="735"/>
      <c r="CHJ756" s="735"/>
      <c r="CHK756" s="735"/>
      <c r="CHL756" s="735"/>
      <c r="CHM756" s="735"/>
      <c r="CHN756" s="735"/>
      <c r="CHO756" s="735"/>
      <c r="CHP756" s="735"/>
      <c r="CHQ756" s="735"/>
      <c r="CHR756" s="735"/>
      <c r="CHS756" s="735"/>
      <c r="CHT756" s="735"/>
      <c r="CHU756" s="735"/>
      <c r="CHV756" s="735"/>
      <c r="CHW756" s="735"/>
      <c r="CHX756" s="735"/>
      <c r="CHY756" s="735"/>
      <c r="CHZ756" s="735"/>
      <c r="CIA756" s="735"/>
      <c r="CIB756" s="735"/>
      <c r="CIC756" s="735"/>
      <c r="CID756" s="735"/>
      <c r="CIE756" s="735"/>
      <c r="CIF756" s="735"/>
      <c r="CIG756" s="735"/>
      <c r="CIH756" s="735"/>
      <c r="CII756" s="735"/>
      <c r="CIJ756" s="735"/>
      <c r="CIK756" s="735"/>
      <c r="CIL756" s="735"/>
      <c r="CIM756" s="735"/>
      <c r="CIN756" s="735"/>
      <c r="CIO756" s="735"/>
      <c r="CIP756" s="735"/>
      <c r="CIQ756" s="735"/>
      <c r="CIR756" s="735"/>
      <c r="CIS756" s="735"/>
      <c r="CIT756" s="735"/>
      <c r="CIU756" s="735"/>
      <c r="CIV756" s="735"/>
      <c r="CIW756" s="735"/>
      <c r="CIX756" s="735"/>
      <c r="CIY756" s="735"/>
      <c r="CIZ756" s="735"/>
      <c r="CJA756" s="735"/>
      <c r="CJB756" s="735"/>
      <c r="CJC756" s="735"/>
      <c r="CJD756" s="735"/>
      <c r="CJE756" s="735"/>
      <c r="CJF756" s="735"/>
      <c r="CJG756" s="735"/>
      <c r="CJH756" s="735"/>
      <c r="CJI756" s="735"/>
      <c r="CJJ756" s="735"/>
      <c r="CJK756" s="735"/>
      <c r="CJL756" s="735"/>
      <c r="CJM756" s="735"/>
      <c r="CJN756" s="735"/>
      <c r="CJO756" s="735"/>
      <c r="CJP756" s="735"/>
      <c r="CJQ756" s="735"/>
      <c r="CJR756" s="735"/>
      <c r="CJS756" s="735"/>
      <c r="CJT756" s="735"/>
      <c r="CJU756" s="735"/>
      <c r="CJV756" s="735"/>
      <c r="CJW756" s="735"/>
      <c r="CJX756" s="735"/>
      <c r="CJY756" s="735"/>
      <c r="CJZ756" s="735"/>
      <c r="CKA756" s="735"/>
      <c r="CKB756" s="735"/>
      <c r="CKC756" s="735"/>
      <c r="CKD756" s="735"/>
      <c r="CKE756" s="735"/>
      <c r="CKF756" s="735"/>
      <c r="CKG756" s="735"/>
      <c r="CKH756" s="735"/>
      <c r="CKI756" s="735"/>
      <c r="CKJ756" s="735"/>
      <c r="CKK756" s="735"/>
      <c r="CKL756" s="735"/>
      <c r="CKM756" s="735"/>
      <c r="CKN756" s="735"/>
      <c r="CKO756" s="735"/>
      <c r="CKP756" s="735"/>
      <c r="CKQ756" s="735"/>
      <c r="CKR756" s="735"/>
      <c r="CKS756" s="735"/>
      <c r="CKT756" s="735"/>
      <c r="CKU756" s="735"/>
      <c r="CKV756" s="735"/>
      <c r="CKW756" s="735"/>
      <c r="CKX756" s="735"/>
      <c r="CKY756" s="735"/>
      <c r="CKZ756" s="735"/>
      <c r="CLA756" s="735"/>
      <c r="CLB756" s="735"/>
      <c r="CLC756" s="735"/>
      <c r="CLD756" s="735"/>
      <c r="CLE756" s="735"/>
      <c r="CLF756" s="735"/>
      <c r="CLG756" s="735"/>
      <c r="CLH756" s="735"/>
      <c r="CLI756" s="735"/>
      <c r="CLJ756" s="735"/>
      <c r="CLK756" s="735"/>
      <c r="CLL756" s="735"/>
      <c r="CLM756" s="735"/>
      <c r="CLN756" s="735"/>
      <c r="CLO756" s="735"/>
      <c r="CLP756" s="735"/>
      <c r="CLQ756" s="735"/>
      <c r="CLR756" s="735"/>
      <c r="CLS756" s="735"/>
      <c r="CLT756" s="735"/>
      <c r="CLU756" s="735"/>
      <c r="CLV756" s="735"/>
      <c r="CLW756" s="735"/>
      <c r="CLX756" s="735"/>
      <c r="CLY756" s="735"/>
      <c r="CLZ756" s="735"/>
      <c r="CMA756" s="735"/>
      <c r="CMB756" s="735"/>
      <c r="CMC756" s="735"/>
      <c r="CMD756" s="735"/>
      <c r="CME756" s="735"/>
      <c r="CMF756" s="735"/>
      <c r="CMG756" s="735"/>
      <c r="CMH756" s="735"/>
      <c r="CMI756" s="735"/>
      <c r="CMJ756" s="735"/>
      <c r="CMK756" s="735"/>
      <c r="CML756" s="735"/>
      <c r="CMM756" s="735"/>
      <c r="CMN756" s="735"/>
      <c r="CMO756" s="735"/>
      <c r="CMP756" s="735"/>
      <c r="CMQ756" s="735"/>
      <c r="CMR756" s="735"/>
      <c r="CMS756" s="735"/>
      <c r="CMT756" s="735"/>
      <c r="CMU756" s="735"/>
      <c r="CMV756" s="735"/>
      <c r="CMW756" s="735"/>
      <c r="CMX756" s="735"/>
      <c r="CMY756" s="735"/>
      <c r="CMZ756" s="735"/>
      <c r="CNA756" s="735"/>
      <c r="CNB756" s="735"/>
      <c r="CNC756" s="735"/>
      <c r="CND756" s="735"/>
      <c r="CNE756" s="735"/>
      <c r="CNF756" s="735"/>
      <c r="CNG756" s="735"/>
      <c r="CNH756" s="735"/>
      <c r="CNI756" s="735"/>
      <c r="CNJ756" s="735"/>
      <c r="CNK756" s="735"/>
      <c r="CNL756" s="735"/>
      <c r="CNM756" s="735"/>
      <c r="CNN756" s="735"/>
      <c r="CNO756" s="735"/>
      <c r="CNP756" s="735"/>
      <c r="CNQ756" s="735"/>
      <c r="CNR756" s="735"/>
      <c r="CNS756" s="735"/>
      <c r="CNT756" s="735"/>
      <c r="CNU756" s="735"/>
      <c r="CNV756" s="735"/>
      <c r="CNW756" s="735"/>
      <c r="CNX756" s="735"/>
      <c r="CNY756" s="735"/>
      <c r="CNZ756" s="735"/>
      <c r="COA756" s="735"/>
      <c r="COB756" s="735"/>
      <c r="COC756" s="735"/>
      <c r="COD756" s="735"/>
      <c r="COE756" s="735"/>
      <c r="COF756" s="735"/>
      <c r="COG756" s="735"/>
      <c r="COH756" s="735"/>
      <c r="COI756" s="735"/>
      <c r="COJ756" s="735"/>
      <c r="COK756" s="735"/>
      <c r="COL756" s="735"/>
      <c r="COM756" s="735"/>
      <c r="CON756" s="735"/>
      <c r="COO756" s="735"/>
      <c r="COP756" s="735"/>
      <c r="COQ756" s="735"/>
      <c r="COR756" s="735"/>
      <c r="COS756" s="735"/>
      <c r="COT756" s="735"/>
      <c r="COU756" s="735"/>
      <c r="COV756" s="735"/>
      <c r="COW756" s="735"/>
      <c r="COX756" s="735"/>
      <c r="COY756" s="735"/>
      <c r="COZ756" s="735"/>
      <c r="CPA756" s="735"/>
      <c r="CPB756" s="735"/>
      <c r="CPC756" s="735"/>
      <c r="CPD756" s="735"/>
      <c r="CPE756" s="735"/>
      <c r="CPF756" s="735"/>
      <c r="CPG756" s="735"/>
      <c r="CPH756" s="735"/>
      <c r="CPI756" s="735"/>
      <c r="CPJ756" s="735"/>
      <c r="CPK756" s="735"/>
      <c r="CPL756" s="735"/>
      <c r="CPM756" s="735"/>
      <c r="CPN756" s="735"/>
      <c r="CPO756" s="735"/>
      <c r="CPP756" s="735"/>
      <c r="CPQ756" s="735"/>
      <c r="CPR756" s="735"/>
      <c r="CPS756" s="735"/>
      <c r="CPT756" s="735"/>
      <c r="CPU756" s="735"/>
      <c r="CPV756" s="735"/>
      <c r="CPW756" s="735"/>
      <c r="CPX756" s="735"/>
      <c r="CPY756" s="735"/>
      <c r="CPZ756" s="735"/>
      <c r="CQA756" s="735"/>
      <c r="CQB756" s="735"/>
      <c r="CQC756" s="735"/>
      <c r="CQD756" s="735"/>
      <c r="CQE756" s="735"/>
      <c r="CQF756" s="735"/>
      <c r="CQG756" s="735"/>
      <c r="CQH756" s="735"/>
      <c r="CQI756" s="735"/>
      <c r="CQJ756" s="735"/>
      <c r="CQK756" s="735"/>
      <c r="CQL756" s="735"/>
      <c r="CQM756" s="735"/>
      <c r="CQN756" s="735"/>
      <c r="CQO756" s="735"/>
      <c r="CQP756" s="735"/>
      <c r="CQQ756" s="735"/>
      <c r="CQR756" s="735"/>
      <c r="CQS756" s="735"/>
      <c r="CQT756" s="735"/>
      <c r="CQU756" s="735"/>
      <c r="CQV756" s="735"/>
      <c r="CQW756" s="735"/>
      <c r="CQX756" s="735"/>
      <c r="CQY756" s="735"/>
      <c r="CQZ756" s="735"/>
      <c r="CRA756" s="735"/>
      <c r="CRB756" s="735"/>
      <c r="CRC756" s="735"/>
      <c r="CRD756" s="735"/>
      <c r="CRE756" s="735"/>
      <c r="CRF756" s="735"/>
      <c r="CRG756" s="735"/>
      <c r="CRH756" s="735"/>
      <c r="CRI756" s="735"/>
      <c r="CRJ756" s="735"/>
      <c r="CRK756" s="735"/>
      <c r="CRL756" s="735"/>
      <c r="CRM756" s="735"/>
      <c r="CRN756" s="735"/>
      <c r="CRO756" s="735"/>
      <c r="CRP756" s="735"/>
      <c r="CRQ756" s="735"/>
      <c r="CRR756" s="735"/>
      <c r="CRS756" s="735"/>
      <c r="CRT756" s="735"/>
      <c r="CRU756" s="735"/>
      <c r="CRV756" s="735"/>
      <c r="CRW756" s="735"/>
      <c r="CRX756" s="735"/>
      <c r="CRY756" s="735"/>
      <c r="CRZ756" s="735"/>
      <c r="CSA756" s="735"/>
      <c r="CSB756" s="735"/>
      <c r="CSC756" s="735"/>
      <c r="CSD756" s="735"/>
      <c r="CSE756" s="735"/>
      <c r="CSF756" s="735"/>
      <c r="CSG756" s="735"/>
      <c r="CSH756" s="735"/>
      <c r="CSI756" s="735"/>
      <c r="CSJ756" s="735"/>
      <c r="CSK756" s="735"/>
      <c r="CSL756" s="735"/>
      <c r="CSM756" s="735"/>
      <c r="CSN756" s="735"/>
      <c r="CSO756" s="735"/>
      <c r="CSP756" s="735"/>
      <c r="CSQ756" s="735"/>
      <c r="CSR756" s="735"/>
      <c r="CSS756" s="735"/>
      <c r="CST756" s="735"/>
      <c r="CSU756" s="735"/>
      <c r="CSV756" s="735"/>
      <c r="CSW756" s="735"/>
      <c r="CSX756" s="735"/>
      <c r="CSY756" s="735"/>
      <c r="CSZ756" s="735"/>
      <c r="CTA756" s="735"/>
      <c r="CTB756" s="735"/>
      <c r="CTC756" s="735"/>
      <c r="CTD756" s="735"/>
      <c r="CTE756" s="735"/>
      <c r="CTF756" s="735"/>
      <c r="CTG756" s="735"/>
      <c r="CTH756" s="735"/>
      <c r="CTI756" s="735"/>
      <c r="CTJ756" s="735"/>
      <c r="CTK756" s="735"/>
      <c r="CTL756" s="735"/>
      <c r="CTM756" s="735"/>
      <c r="CTN756" s="735"/>
      <c r="CTO756" s="735"/>
      <c r="CTP756" s="735"/>
      <c r="CTQ756" s="735"/>
      <c r="CTR756" s="735"/>
      <c r="CTS756" s="735"/>
      <c r="CTT756" s="735"/>
      <c r="CTU756" s="735"/>
      <c r="CTV756" s="735"/>
      <c r="CTW756" s="735"/>
      <c r="CTX756" s="735"/>
      <c r="CTY756" s="735"/>
      <c r="CTZ756" s="735"/>
      <c r="CUA756" s="735"/>
      <c r="CUB756" s="735"/>
      <c r="CUC756" s="735"/>
      <c r="CUD756" s="735"/>
      <c r="CUE756" s="735"/>
      <c r="CUF756" s="735"/>
      <c r="CUG756" s="735"/>
      <c r="CUH756" s="735"/>
      <c r="CUI756" s="735"/>
      <c r="CUJ756" s="735"/>
      <c r="CUK756" s="735"/>
      <c r="CUL756" s="735"/>
      <c r="CUM756" s="735"/>
      <c r="CUN756" s="735"/>
      <c r="CUO756" s="735"/>
      <c r="CUP756" s="735"/>
      <c r="CUQ756" s="735"/>
      <c r="CUR756" s="735"/>
      <c r="CUS756" s="735"/>
      <c r="CUT756" s="735"/>
      <c r="CUU756" s="735"/>
      <c r="CUV756" s="735"/>
      <c r="CUW756" s="735"/>
      <c r="CUX756" s="735"/>
      <c r="CUY756" s="735"/>
      <c r="CUZ756" s="735"/>
      <c r="CVA756" s="735"/>
      <c r="CVB756" s="735"/>
      <c r="CVC756" s="735"/>
      <c r="CVD756" s="735"/>
      <c r="CVE756" s="735"/>
      <c r="CVF756" s="735"/>
      <c r="CVG756" s="735"/>
      <c r="CVH756" s="735"/>
      <c r="CVI756" s="735"/>
      <c r="CVJ756" s="735"/>
      <c r="CVK756" s="735"/>
      <c r="CVL756" s="735"/>
      <c r="CVM756" s="735"/>
      <c r="CVN756" s="735"/>
      <c r="CVO756" s="735"/>
      <c r="CVP756" s="735"/>
      <c r="CVQ756" s="735"/>
      <c r="CVR756" s="735"/>
      <c r="CVS756" s="735"/>
      <c r="CVT756" s="735"/>
      <c r="CVU756" s="735"/>
      <c r="CVV756" s="735"/>
      <c r="CVW756" s="735"/>
      <c r="CVX756" s="735"/>
      <c r="CVY756" s="735"/>
      <c r="CVZ756" s="735"/>
      <c r="CWA756" s="735"/>
      <c r="CWB756" s="735"/>
      <c r="CWC756" s="735"/>
      <c r="CWD756" s="735"/>
      <c r="CWE756" s="735"/>
      <c r="CWF756" s="735"/>
      <c r="CWG756" s="735"/>
      <c r="CWH756" s="735"/>
      <c r="CWI756" s="735"/>
      <c r="CWJ756" s="735"/>
      <c r="CWK756" s="735"/>
      <c r="CWL756" s="735"/>
      <c r="CWM756" s="735"/>
      <c r="CWN756" s="735"/>
      <c r="CWO756" s="735"/>
      <c r="CWP756" s="735"/>
      <c r="CWQ756" s="735"/>
      <c r="CWR756" s="735"/>
      <c r="CWS756" s="735"/>
      <c r="CWT756" s="735"/>
      <c r="CWU756" s="735"/>
      <c r="CWV756" s="735"/>
      <c r="CWW756" s="735"/>
      <c r="CWX756" s="735"/>
      <c r="CWY756" s="735"/>
      <c r="CWZ756" s="735"/>
      <c r="CXA756" s="735"/>
      <c r="CXB756" s="735"/>
      <c r="CXC756" s="735"/>
      <c r="CXD756" s="735"/>
      <c r="CXE756" s="735"/>
      <c r="CXF756" s="735"/>
      <c r="CXG756" s="735"/>
      <c r="CXH756" s="735"/>
      <c r="CXI756" s="735"/>
      <c r="CXJ756" s="735"/>
      <c r="CXK756" s="735"/>
      <c r="CXL756" s="735"/>
      <c r="CXM756" s="735"/>
      <c r="CXN756" s="735"/>
      <c r="CXO756" s="735"/>
      <c r="CXP756" s="735"/>
      <c r="CXQ756" s="735"/>
      <c r="CXR756" s="735"/>
      <c r="CXS756" s="735"/>
      <c r="CXT756" s="735"/>
      <c r="CXU756" s="735"/>
      <c r="CXV756" s="735"/>
      <c r="CXW756" s="735"/>
      <c r="CXX756" s="735"/>
      <c r="CXY756" s="735"/>
      <c r="CXZ756" s="735"/>
      <c r="CYA756" s="735"/>
      <c r="CYB756" s="735"/>
      <c r="CYC756" s="735"/>
      <c r="CYD756" s="735"/>
      <c r="CYE756" s="735"/>
      <c r="CYF756" s="735"/>
      <c r="CYG756" s="735"/>
      <c r="CYH756" s="735"/>
      <c r="CYI756" s="735"/>
      <c r="CYJ756" s="735"/>
      <c r="CYK756" s="735"/>
      <c r="CYL756" s="735"/>
      <c r="CYM756" s="735"/>
      <c r="CYN756" s="735"/>
      <c r="CYO756" s="735"/>
      <c r="CYP756" s="735"/>
      <c r="CYQ756" s="735"/>
      <c r="CYR756" s="735"/>
      <c r="CYS756" s="735"/>
      <c r="CYT756" s="735"/>
      <c r="CYU756" s="735"/>
      <c r="CYV756" s="735"/>
      <c r="CYW756" s="735"/>
      <c r="CYX756" s="735"/>
      <c r="CYY756" s="735"/>
      <c r="CYZ756" s="735"/>
      <c r="CZA756" s="735"/>
      <c r="CZB756" s="735"/>
      <c r="CZC756" s="735"/>
      <c r="CZD756" s="735"/>
      <c r="CZE756" s="735"/>
      <c r="CZF756" s="735"/>
      <c r="CZG756" s="735"/>
      <c r="CZH756" s="735"/>
      <c r="CZI756" s="735"/>
      <c r="CZJ756" s="735"/>
      <c r="CZK756" s="735"/>
      <c r="CZL756" s="735"/>
      <c r="CZM756" s="735"/>
      <c r="CZN756" s="735"/>
      <c r="CZO756" s="735"/>
      <c r="CZP756" s="735"/>
      <c r="CZQ756" s="735"/>
      <c r="CZR756" s="735"/>
      <c r="CZS756" s="735"/>
      <c r="CZT756" s="735"/>
      <c r="CZU756" s="735"/>
      <c r="CZV756" s="735"/>
      <c r="CZW756" s="735"/>
      <c r="CZX756" s="735"/>
      <c r="CZY756" s="735"/>
      <c r="CZZ756" s="735"/>
      <c r="DAA756" s="735"/>
      <c r="DAB756" s="735"/>
      <c r="DAC756" s="735"/>
      <c r="DAD756" s="735"/>
      <c r="DAE756" s="735"/>
      <c r="DAF756" s="735"/>
      <c r="DAG756" s="735"/>
      <c r="DAH756" s="735"/>
      <c r="DAI756" s="735"/>
      <c r="DAJ756" s="735"/>
      <c r="DAK756" s="735"/>
      <c r="DAL756" s="735"/>
      <c r="DAM756" s="735"/>
      <c r="DAN756" s="735"/>
      <c r="DAO756" s="735"/>
      <c r="DAP756" s="735"/>
      <c r="DAQ756" s="735"/>
      <c r="DAR756" s="735"/>
      <c r="DAS756" s="735"/>
      <c r="DAT756" s="735"/>
      <c r="DAU756" s="735"/>
      <c r="DAV756" s="735"/>
      <c r="DAW756" s="735"/>
      <c r="DAX756" s="735"/>
      <c r="DAY756" s="735"/>
      <c r="DAZ756" s="735"/>
      <c r="DBA756" s="735"/>
      <c r="DBB756" s="735"/>
      <c r="DBC756" s="735"/>
      <c r="DBD756" s="735"/>
      <c r="DBE756" s="735"/>
      <c r="DBF756" s="735"/>
      <c r="DBG756" s="735"/>
      <c r="DBH756" s="735"/>
      <c r="DBI756" s="735"/>
      <c r="DBJ756" s="735"/>
      <c r="DBK756" s="735"/>
      <c r="DBL756" s="735"/>
      <c r="DBM756" s="735"/>
      <c r="DBN756" s="735"/>
      <c r="DBO756" s="735"/>
      <c r="DBP756" s="735"/>
      <c r="DBQ756" s="735"/>
      <c r="DBR756" s="735"/>
      <c r="DBS756" s="735"/>
      <c r="DBT756" s="735"/>
      <c r="DBU756" s="735"/>
      <c r="DBV756" s="735"/>
      <c r="DBW756" s="735"/>
      <c r="DBX756" s="735"/>
      <c r="DBY756" s="735"/>
      <c r="DBZ756" s="735"/>
      <c r="DCA756" s="735"/>
      <c r="DCB756" s="735"/>
      <c r="DCC756" s="735"/>
      <c r="DCD756" s="735"/>
      <c r="DCE756" s="735"/>
      <c r="DCF756" s="735"/>
      <c r="DCG756" s="735"/>
      <c r="DCH756" s="735"/>
      <c r="DCI756" s="735"/>
      <c r="DCJ756" s="735"/>
      <c r="DCK756" s="735"/>
      <c r="DCL756" s="735"/>
      <c r="DCM756" s="735"/>
      <c r="DCN756" s="735"/>
      <c r="DCO756" s="735"/>
      <c r="DCP756" s="735"/>
      <c r="DCQ756" s="735"/>
      <c r="DCR756" s="735"/>
      <c r="DCS756" s="735"/>
      <c r="DCT756" s="735"/>
      <c r="DCU756" s="735"/>
      <c r="DCV756" s="735"/>
      <c r="DCW756" s="735"/>
      <c r="DCX756" s="735"/>
      <c r="DCY756" s="735"/>
      <c r="DCZ756" s="735"/>
      <c r="DDA756" s="735"/>
      <c r="DDB756" s="735"/>
      <c r="DDC756" s="735"/>
      <c r="DDD756" s="735"/>
      <c r="DDE756" s="735"/>
      <c r="DDF756" s="735"/>
      <c r="DDG756" s="735"/>
      <c r="DDH756" s="735"/>
      <c r="DDI756" s="735"/>
      <c r="DDJ756" s="735"/>
      <c r="DDK756" s="735"/>
      <c r="DDL756" s="735"/>
      <c r="DDM756" s="735"/>
      <c r="DDN756" s="735"/>
      <c r="DDO756" s="735"/>
      <c r="DDP756" s="735"/>
      <c r="DDQ756" s="735"/>
      <c r="DDR756" s="735"/>
      <c r="DDS756" s="735"/>
      <c r="DDT756" s="735"/>
      <c r="DDU756" s="735"/>
      <c r="DDV756" s="735"/>
      <c r="DDW756" s="735"/>
      <c r="DDX756" s="735"/>
      <c r="DDY756" s="735"/>
      <c r="DDZ756" s="735"/>
      <c r="DEA756" s="735"/>
      <c r="DEB756" s="735"/>
      <c r="DEC756" s="735"/>
      <c r="DED756" s="735"/>
      <c r="DEE756" s="735"/>
      <c r="DEF756" s="735"/>
      <c r="DEG756" s="735"/>
      <c r="DEH756" s="735"/>
      <c r="DEI756" s="735"/>
      <c r="DEJ756" s="735"/>
      <c r="DEK756" s="735"/>
      <c r="DEL756" s="735"/>
      <c r="DEM756" s="735"/>
      <c r="DEN756" s="735"/>
      <c r="DEO756" s="735"/>
      <c r="DEP756" s="735"/>
      <c r="DEQ756" s="735"/>
      <c r="DER756" s="735"/>
      <c r="DES756" s="735"/>
      <c r="DET756" s="735"/>
      <c r="DEU756" s="735"/>
      <c r="DEV756" s="735"/>
      <c r="DEW756" s="735"/>
      <c r="DEX756" s="735"/>
      <c r="DEY756" s="735"/>
      <c r="DEZ756" s="735"/>
      <c r="DFA756" s="735"/>
      <c r="DFB756" s="735"/>
      <c r="DFC756" s="735"/>
      <c r="DFD756" s="735"/>
      <c r="DFE756" s="735"/>
      <c r="DFF756" s="735"/>
      <c r="DFG756" s="735"/>
      <c r="DFH756" s="735"/>
      <c r="DFI756" s="735"/>
      <c r="DFJ756" s="735"/>
      <c r="DFK756" s="735"/>
      <c r="DFL756" s="735"/>
      <c r="DFM756" s="735"/>
      <c r="DFN756" s="735"/>
      <c r="DFO756" s="735"/>
      <c r="DFP756" s="735"/>
      <c r="DFQ756" s="735"/>
      <c r="DFR756" s="735"/>
      <c r="DFS756" s="735"/>
      <c r="DFT756" s="735"/>
      <c r="DFU756" s="735"/>
      <c r="DFV756" s="735"/>
      <c r="DFW756" s="735"/>
      <c r="DFX756" s="735"/>
      <c r="DFY756" s="735"/>
      <c r="DFZ756" s="735"/>
      <c r="DGA756" s="735"/>
      <c r="DGB756" s="735"/>
      <c r="DGC756" s="735"/>
      <c r="DGD756" s="735"/>
      <c r="DGE756" s="735"/>
      <c r="DGF756" s="735"/>
      <c r="DGG756" s="735"/>
      <c r="DGH756" s="735"/>
      <c r="DGI756" s="735"/>
      <c r="DGJ756" s="735"/>
      <c r="DGK756" s="735"/>
      <c r="DGL756" s="735"/>
      <c r="DGM756" s="735"/>
      <c r="DGN756" s="735"/>
      <c r="DGO756" s="735"/>
      <c r="DGP756" s="735"/>
      <c r="DGQ756" s="735"/>
      <c r="DGR756" s="735"/>
      <c r="DGS756" s="735"/>
      <c r="DGT756" s="735"/>
      <c r="DGU756" s="735"/>
      <c r="DGV756" s="735"/>
      <c r="DGW756" s="735"/>
      <c r="DGX756" s="735"/>
      <c r="DGY756" s="735"/>
      <c r="DGZ756" s="735"/>
      <c r="DHA756" s="735"/>
      <c r="DHB756" s="735"/>
      <c r="DHC756" s="735"/>
      <c r="DHD756" s="735"/>
      <c r="DHE756" s="735"/>
      <c r="DHF756" s="735"/>
      <c r="DHG756" s="735"/>
      <c r="DHH756" s="735"/>
      <c r="DHI756" s="735"/>
      <c r="DHJ756" s="735"/>
      <c r="DHK756" s="735"/>
      <c r="DHL756" s="735"/>
      <c r="DHM756" s="735"/>
      <c r="DHN756" s="735"/>
      <c r="DHO756" s="735"/>
      <c r="DHP756" s="735"/>
      <c r="DHQ756" s="735"/>
      <c r="DHR756" s="735"/>
      <c r="DHS756" s="735"/>
      <c r="DHT756" s="735"/>
      <c r="DHU756" s="735"/>
      <c r="DHV756" s="735"/>
      <c r="DHW756" s="735"/>
      <c r="DHX756" s="735"/>
      <c r="DHY756" s="735"/>
      <c r="DHZ756" s="735"/>
      <c r="DIA756" s="735"/>
      <c r="DIB756" s="735"/>
      <c r="DIC756" s="735"/>
      <c r="DID756" s="735"/>
      <c r="DIE756" s="735"/>
      <c r="DIF756" s="735"/>
      <c r="DIG756" s="735"/>
      <c r="DIH756" s="735"/>
      <c r="DII756" s="735"/>
      <c r="DIJ756" s="735"/>
      <c r="DIK756" s="735"/>
      <c r="DIL756" s="735"/>
      <c r="DIM756" s="735"/>
      <c r="DIN756" s="735"/>
      <c r="DIO756" s="735"/>
      <c r="DIP756" s="735"/>
      <c r="DIQ756" s="735"/>
      <c r="DIR756" s="735"/>
      <c r="DIS756" s="735"/>
      <c r="DIT756" s="735"/>
      <c r="DIU756" s="735"/>
      <c r="DIV756" s="735"/>
      <c r="DIW756" s="735"/>
      <c r="DIX756" s="735"/>
      <c r="DIY756" s="735"/>
      <c r="DIZ756" s="735"/>
      <c r="DJA756" s="735"/>
      <c r="DJB756" s="735"/>
      <c r="DJC756" s="735"/>
      <c r="DJD756" s="735"/>
      <c r="DJE756" s="735"/>
      <c r="DJF756" s="735"/>
      <c r="DJG756" s="735"/>
      <c r="DJH756" s="735"/>
      <c r="DJI756" s="735"/>
      <c r="DJJ756" s="735"/>
      <c r="DJK756" s="735"/>
      <c r="DJL756" s="735"/>
      <c r="DJM756" s="735"/>
      <c r="DJN756" s="735"/>
      <c r="DJO756" s="735"/>
      <c r="DJP756" s="735"/>
      <c r="DJQ756" s="735"/>
      <c r="DJR756" s="735"/>
      <c r="DJS756" s="735"/>
      <c r="DJT756" s="735"/>
      <c r="DJU756" s="735"/>
      <c r="DJV756" s="735"/>
      <c r="DJW756" s="735"/>
      <c r="DJX756" s="735"/>
      <c r="DJY756" s="735"/>
      <c r="DJZ756" s="735"/>
      <c r="DKA756" s="735"/>
      <c r="DKB756" s="735"/>
      <c r="DKC756" s="735"/>
      <c r="DKD756" s="735"/>
      <c r="DKE756" s="735"/>
      <c r="DKF756" s="735"/>
      <c r="DKG756" s="735"/>
      <c r="DKH756" s="735"/>
      <c r="DKI756" s="735"/>
      <c r="DKJ756" s="735"/>
      <c r="DKK756" s="735"/>
      <c r="DKL756" s="735"/>
      <c r="DKM756" s="735"/>
      <c r="DKN756" s="735"/>
      <c r="DKO756" s="735"/>
      <c r="DKP756" s="735"/>
      <c r="DKQ756" s="735"/>
      <c r="DKR756" s="735"/>
      <c r="DKS756" s="735"/>
      <c r="DKT756" s="735"/>
      <c r="DKU756" s="735"/>
      <c r="DKV756" s="735"/>
      <c r="DKW756" s="735"/>
      <c r="DKX756" s="735"/>
      <c r="DKY756" s="735"/>
      <c r="DKZ756" s="735"/>
      <c r="DLA756" s="735"/>
      <c r="DLB756" s="735"/>
      <c r="DLC756" s="735"/>
      <c r="DLD756" s="735"/>
      <c r="DLE756" s="735"/>
      <c r="DLF756" s="735"/>
      <c r="DLG756" s="735"/>
      <c r="DLH756" s="735"/>
      <c r="DLI756" s="735"/>
      <c r="DLJ756" s="735"/>
      <c r="DLK756" s="735"/>
      <c r="DLL756" s="735"/>
      <c r="DLM756" s="735"/>
      <c r="DLN756" s="735"/>
      <c r="DLO756" s="735"/>
      <c r="DLP756" s="735"/>
      <c r="DLQ756" s="735"/>
      <c r="DLR756" s="735"/>
      <c r="DLS756" s="735"/>
      <c r="DLT756" s="735"/>
      <c r="DLU756" s="735"/>
      <c r="DLV756" s="735"/>
      <c r="DLW756" s="735"/>
      <c r="DLX756" s="735"/>
      <c r="DLY756" s="735"/>
      <c r="DLZ756" s="735"/>
      <c r="DMA756" s="735"/>
      <c r="DMB756" s="735"/>
      <c r="DMC756" s="735"/>
      <c r="DMD756" s="735"/>
      <c r="DME756" s="735"/>
      <c r="DMF756" s="735"/>
      <c r="DMG756" s="735"/>
      <c r="DMH756" s="735"/>
      <c r="DMI756" s="735"/>
      <c r="DMJ756" s="735"/>
      <c r="DMK756" s="735"/>
      <c r="DML756" s="735"/>
      <c r="DMM756" s="735"/>
      <c r="DMN756" s="735"/>
      <c r="DMO756" s="735"/>
      <c r="DMP756" s="735"/>
      <c r="DMQ756" s="735"/>
      <c r="DMR756" s="735"/>
      <c r="DMS756" s="735"/>
      <c r="DMT756" s="735"/>
      <c r="DMU756" s="735"/>
      <c r="DMV756" s="735"/>
      <c r="DMW756" s="735"/>
      <c r="DMX756" s="735"/>
      <c r="DMY756" s="735"/>
      <c r="DMZ756" s="735"/>
      <c r="DNA756" s="735"/>
      <c r="DNB756" s="735"/>
      <c r="DNC756" s="735"/>
      <c r="DND756" s="735"/>
      <c r="DNE756" s="735"/>
      <c r="DNF756" s="735"/>
      <c r="DNG756" s="735"/>
      <c r="DNH756" s="735"/>
      <c r="DNI756" s="735"/>
      <c r="DNJ756" s="735"/>
      <c r="DNK756" s="735"/>
      <c r="DNL756" s="735"/>
      <c r="DNM756" s="735"/>
      <c r="DNN756" s="735"/>
      <c r="DNO756" s="735"/>
      <c r="DNP756" s="735"/>
      <c r="DNQ756" s="735"/>
      <c r="DNR756" s="735"/>
      <c r="DNS756" s="735"/>
      <c r="DNT756" s="735"/>
      <c r="DNU756" s="735"/>
      <c r="DNV756" s="735"/>
      <c r="DNW756" s="735"/>
      <c r="DNX756" s="735"/>
      <c r="DNY756" s="735"/>
      <c r="DNZ756" s="735"/>
      <c r="DOA756" s="735"/>
      <c r="DOB756" s="735"/>
      <c r="DOC756" s="735"/>
      <c r="DOD756" s="735"/>
      <c r="DOE756" s="735"/>
      <c r="DOF756" s="735"/>
      <c r="DOG756" s="735"/>
      <c r="DOH756" s="735"/>
      <c r="DOI756" s="735"/>
      <c r="DOJ756" s="735"/>
      <c r="DOK756" s="735"/>
      <c r="DOL756" s="735"/>
      <c r="DOM756" s="735"/>
      <c r="DON756" s="735"/>
      <c r="DOO756" s="735"/>
      <c r="DOP756" s="735"/>
      <c r="DOQ756" s="735"/>
      <c r="DOR756" s="735"/>
      <c r="DOS756" s="735"/>
      <c r="DOT756" s="735"/>
      <c r="DOU756" s="735"/>
      <c r="DOV756" s="735"/>
      <c r="DOW756" s="735"/>
      <c r="DOX756" s="735"/>
      <c r="DOY756" s="735"/>
      <c r="DOZ756" s="735"/>
      <c r="DPA756" s="735"/>
      <c r="DPB756" s="735"/>
      <c r="DPC756" s="735"/>
      <c r="DPD756" s="735"/>
      <c r="DPE756" s="735"/>
      <c r="DPF756" s="735"/>
      <c r="DPG756" s="735"/>
      <c r="DPH756" s="735"/>
      <c r="DPI756" s="735"/>
      <c r="DPJ756" s="735"/>
      <c r="DPK756" s="735"/>
      <c r="DPL756" s="735"/>
      <c r="DPM756" s="735"/>
      <c r="DPN756" s="735"/>
      <c r="DPO756" s="735"/>
      <c r="DPP756" s="735"/>
      <c r="DPQ756" s="735"/>
      <c r="DPR756" s="735"/>
      <c r="DPS756" s="735"/>
      <c r="DPT756" s="735"/>
      <c r="DPU756" s="735"/>
      <c r="DPV756" s="735"/>
      <c r="DPW756" s="735"/>
      <c r="DPX756" s="735"/>
      <c r="DPY756" s="735"/>
      <c r="DPZ756" s="735"/>
      <c r="DQA756" s="735"/>
      <c r="DQB756" s="735"/>
      <c r="DQC756" s="735"/>
      <c r="DQD756" s="735"/>
      <c r="DQE756" s="735"/>
      <c r="DQF756" s="735"/>
      <c r="DQG756" s="735"/>
      <c r="DQH756" s="735"/>
      <c r="DQI756" s="735"/>
      <c r="DQJ756" s="735"/>
      <c r="DQK756" s="735"/>
      <c r="DQL756" s="735"/>
      <c r="DQM756" s="735"/>
      <c r="DQN756" s="735"/>
      <c r="DQO756" s="735"/>
      <c r="DQP756" s="735"/>
      <c r="DQQ756" s="735"/>
      <c r="DQR756" s="735"/>
      <c r="DQS756" s="735"/>
      <c r="DQT756" s="735"/>
      <c r="DQU756" s="735"/>
      <c r="DQV756" s="735"/>
      <c r="DQW756" s="735"/>
      <c r="DQX756" s="735"/>
      <c r="DQY756" s="735"/>
      <c r="DQZ756" s="735"/>
      <c r="DRA756" s="735"/>
      <c r="DRB756" s="735"/>
      <c r="DRC756" s="735"/>
      <c r="DRD756" s="735"/>
      <c r="DRE756" s="735"/>
      <c r="DRF756" s="735"/>
      <c r="DRG756" s="735"/>
      <c r="DRH756" s="735"/>
      <c r="DRI756" s="735"/>
      <c r="DRJ756" s="735"/>
      <c r="DRK756" s="735"/>
      <c r="DRL756" s="735"/>
      <c r="DRM756" s="735"/>
      <c r="DRN756" s="735"/>
      <c r="DRO756" s="735"/>
      <c r="DRP756" s="735"/>
      <c r="DRQ756" s="735"/>
      <c r="DRR756" s="735"/>
      <c r="DRS756" s="735"/>
      <c r="DRT756" s="735"/>
      <c r="DRU756" s="735"/>
      <c r="DRV756" s="735"/>
      <c r="DRW756" s="735"/>
      <c r="DRX756" s="735"/>
      <c r="DRY756" s="735"/>
      <c r="DRZ756" s="735"/>
      <c r="DSA756" s="735"/>
      <c r="DSB756" s="735"/>
      <c r="DSC756" s="735"/>
      <c r="DSD756" s="735"/>
      <c r="DSE756" s="735"/>
      <c r="DSF756" s="735"/>
      <c r="DSG756" s="735"/>
      <c r="DSH756" s="735"/>
      <c r="DSI756" s="735"/>
      <c r="DSJ756" s="735"/>
      <c r="DSK756" s="735"/>
      <c r="DSL756" s="735"/>
      <c r="DSM756" s="735"/>
      <c r="DSN756" s="735"/>
      <c r="DSO756" s="735"/>
      <c r="DSP756" s="735"/>
      <c r="DSQ756" s="735"/>
      <c r="DSR756" s="735"/>
      <c r="DSS756" s="735"/>
      <c r="DST756" s="735"/>
      <c r="DSU756" s="735"/>
      <c r="DSV756" s="735"/>
      <c r="DSW756" s="735"/>
      <c r="DSX756" s="735"/>
      <c r="DSY756" s="735"/>
      <c r="DSZ756" s="735"/>
      <c r="DTA756" s="735"/>
      <c r="DTB756" s="735"/>
      <c r="DTC756" s="735"/>
      <c r="DTD756" s="735"/>
      <c r="DTE756" s="735"/>
      <c r="DTF756" s="735"/>
      <c r="DTG756" s="735"/>
      <c r="DTH756" s="735"/>
      <c r="DTI756" s="735"/>
      <c r="DTJ756" s="735"/>
      <c r="DTK756" s="735"/>
      <c r="DTL756" s="735"/>
      <c r="DTM756" s="735"/>
      <c r="DTN756" s="735"/>
      <c r="DTO756" s="735"/>
      <c r="DTP756" s="735"/>
      <c r="DTQ756" s="735"/>
      <c r="DTR756" s="735"/>
      <c r="DTS756" s="735"/>
      <c r="DTT756" s="735"/>
      <c r="DTU756" s="735"/>
      <c r="DTV756" s="735"/>
      <c r="DTW756" s="735"/>
      <c r="DTX756" s="735"/>
      <c r="DTY756" s="735"/>
      <c r="DTZ756" s="735"/>
      <c r="DUA756" s="735"/>
      <c r="DUB756" s="735"/>
      <c r="DUC756" s="735"/>
      <c r="DUD756" s="735"/>
      <c r="DUE756" s="735"/>
      <c r="DUF756" s="735"/>
      <c r="DUG756" s="735"/>
      <c r="DUH756" s="735"/>
      <c r="DUI756" s="735"/>
      <c r="DUJ756" s="735"/>
      <c r="DUK756" s="735"/>
      <c r="DUL756" s="735"/>
      <c r="DUM756" s="735"/>
      <c r="DUN756" s="735"/>
      <c r="DUO756" s="735"/>
      <c r="DUP756" s="735"/>
      <c r="DUQ756" s="735"/>
      <c r="DUR756" s="735"/>
      <c r="DUS756" s="735"/>
      <c r="DUT756" s="735"/>
      <c r="DUU756" s="735"/>
      <c r="DUV756" s="735"/>
      <c r="DUW756" s="735"/>
      <c r="DUX756" s="735"/>
      <c r="DUY756" s="735"/>
      <c r="DUZ756" s="735"/>
      <c r="DVA756" s="735"/>
      <c r="DVB756" s="735"/>
      <c r="DVC756" s="735"/>
      <c r="DVD756" s="735"/>
      <c r="DVE756" s="735"/>
      <c r="DVF756" s="735"/>
      <c r="DVG756" s="735"/>
      <c r="DVH756" s="735"/>
      <c r="DVI756" s="735"/>
      <c r="DVJ756" s="735"/>
      <c r="DVK756" s="735"/>
      <c r="DVL756" s="735"/>
      <c r="DVM756" s="735"/>
      <c r="DVN756" s="735"/>
      <c r="DVO756" s="735"/>
      <c r="DVP756" s="735"/>
      <c r="DVQ756" s="735"/>
      <c r="DVR756" s="735"/>
      <c r="DVS756" s="735"/>
      <c r="DVT756" s="735"/>
      <c r="DVU756" s="735"/>
      <c r="DVV756" s="735"/>
      <c r="DVW756" s="735"/>
      <c r="DVX756" s="735"/>
      <c r="DVY756" s="735"/>
      <c r="DVZ756" s="735"/>
      <c r="DWA756" s="735"/>
      <c r="DWB756" s="735"/>
      <c r="DWC756" s="735"/>
      <c r="DWD756" s="735"/>
      <c r="DWE756" s="735"/>
      <c r="DWF756" s="735"/>
      <c r="DWG756" s="735"/>
      <c r="DWH756" s="735"/>
      <c r="DWI756" s="735"/>
      <c r="DWJ756" s="735"/>
      <c r="DWK756" s="735"/>
      <c r="DWL756" s="735"/>
      <c r="DWM756" s="735"/>
      <c r="DWN756" s="735"/>
      <c r="DWO756" s="735"/>
      <c r="DWP756" s="735"/>
      <c r="DWQ756" s="735"/>
      <c r="DWR756" s="735"/>
      <c r="DWS756" s="735"/>
      <c r="DWT756" s="735"/>
      <c r="DWU756" s="735"/>
      <c r="DWV756" s="735"/>
      <c r="DWW756" s="735"/>
      <c r="DWX756" s="735"/>
      <c r="DWY756" s="735"/>
      <c r="DWZ756" s="735"/>
      <c r="DXA756" s="735"/>
      <c r="DXB756" s="735"/>
      <c r="DXC756" s="735"/>
      <c r="DXD756" s="735"/>
      <c r="DXE756" s="735"/>
      <c r="DXF756" s="735"/>
      <c r="DXG756" s="735"/>
      <c r="DXH756" s="735"/>
      <c r="DXI756" s="735"/>
      <c r="DXJ756" s="735"/>
      <c r="DXK756" s="735"/>
      <c r="DXL756" s="735"/>
      <c r="DXM756" s="735"/>
      <c r="DXN756" s="735"/>
      <c r="DXO756" s="735"/>
      <c r="DXP756" s="735"/>
      <c r="DXQ756" s="735"/>
      <c r="DXR756" s="735"/>
      <c r="DXS756" s="735"/>
      <c r="DXT756" s="735"/>
      <c r="DXU756" s="735"/>
      <c r="DXV756" s="735"/>
      <c r="DXW756" s="735"/>
      <c r="DXX756" s="735"/>
      <c r="DXY756" s="735"/>
      <c r="DXZ756" s="735"/>
      <c r="DYA756" s="735"/>
      <c r="DYB756" s="735"/>
      <c r="DYC756" s="735"/>
      <c r="DYD756" s="735"/>
      <c r="DYE756" s="735"/>
      <c r="DYF756" s="735"/>
      <c r="DYG756" s="735"/>
      <c r="DYH756" s="735"/>
      <c r="DYI756" s="735"/>
      <c r="DYJ756" s="735"/>
      <c r="DYK756" s="735"/>
      <c r="DYL756" s="735"/>
      <c r="DYM756" s="735"/>
      <c r="DYN756" s="735"/>
      <c r="DYO756" s="735"/>
      <c r="DYP756" s="735"/>
      <c r="DYQ756" s="735"/>
      <c r="DYR756" s="735"/>
      <c r="DYS756" s="735"/>
      <c r="DYT756" s="735"/>
      <c r="DYU756" s="735"/>
      <c r="DYV756" s="735"/>
      <c r="DYW756" s="735"/>
      <c r="DYX756" s="735"/>
      <c r="DYY756" s="735"/>
      <c r="DYZ756" s="735"/>
      <c r="DZA756" s="735"/>
      <c r="DZB756" s="735"/>
      <c r="DZC756" s="735"/>
      <c r="DZD756" s="735"/>
      <c r="DZE756" s="735"/>
      <c r="DZF756" s="735"/>
      <c r="DZG756" s="735"/>
      <c r="DZH756" s="735"/>
      <c r="DZI756" s="735"/>
      <c r="DZJ756" s="735"/>
      <c r="DZK756" s="735"/>
      <c r="DZL756" s="735"/>
      <c r="DZM756" s="735"/>
      <c r="DZN756" s="735"/>
      <c r="DZO756" s="735"/>
      <c r="DZP756" s="735"/>
      <c r="DZQ756" s="735"/>
      <c r="DZR756" s="735"/>
      <c r="DZS756" s="735"/>
      <c r="DZT756" s="735"/>
      <c r="DZU756" s="735"/>
      <c r="DZV756" s="735"/>
      <c r="DZW756" s="735"/>
      <c r="DZX756" s="735"/>
      <c r="DZY756" s="735"/>
      <c r="DZZ756" s="735"/>
      <c r="EAA756" s="735"/>
      <c r="EAB756" s="735"/>
      <c r="EAC756" s="735"/>
      <c r="EAD756" s="735"/>
      <c r="EAE756" s="735"/>
      <c r="EAF756" s="735"/>
      <c r="EAG756" s="735"/>
      <c r="EAH756" s="735"/>
      <c r="EAI756" s="735"/>
      <c r="EAJ756" s="735"/>
      <c r="EAK756" s="735"/>
      <c r="EAL756" s="735"/>
      <c r="EAM756" s="735"/>
      <c r="EAN756" s="735"/>
      <c r="EAO756" s="735"/>
      <c r="EAP756" s="735"/>
      <c r="EAQ756" s="735"/>
      <c r="EAR756" s="735"/>
      <c r="EAS756" s="735"/>
      <c r="EAT756" s="735"/>
      <c r="EAU756" s="735"/>
      <c r="EAV756" s="735"/>
      <c r="EAW756" s="735"/>
      <c r="EAX756" s="735"/>
      <c r="EAY756" s="735"/>
      <c r="EAZ756" s="735"/>
      <c r="EBA756" s="735"/>
      <c r="EBB756" s="735"/>
      <c r="EBC756" s="735"/>
      <c r="EBD756" s="735"/>
      <c r="EBE756" s="735"/>
      <c r="EBF756" s="735"/>
      <c r="EBG756" s="735"/>
      <c r="EBH756" s="735"/>
      <c r="EBI756" s="735"/>
      <c r="EBJ756" s="735"/>
      <c r="EBK756" s="735"/>
      <c r="EBL756" s="735"/>
      <c r="EBM756" s="735"/>
      <c r="EBN756" s="735"/>
      <c r="EBO756" s="735"/>
      <c r="EBP756" s="735"/>
      <c r="EBQ756" s="735"/>
      <c r="EBR756" s="735"/>
      <c r="EBS756" s="735"/>
      <c r="EBT756" s="735"/>
      <c r="EBU756" s="735"/>
      <c r="EBV756" s="735"/>
      <c r="EBW756" s="735"/>
      <c r="EBX756" s="735"/>
      <c r="EBY756" s="735"/>
      <c r="EBZ756" s="735"/>
      <c r="ECA756" s="735"/>
      <c r="ECB756" s="735"/>
      <c r="ECC756" s="735"/>
      <c r="ECD756" s="735"/>
      <c r="ECE756" s="735"/>
      <c r="ECF756" s="735"/>
      <c r="ECG756" s="735"/>
      <c r="ECH756" s="735"/>
      <c r="ECI756" s="735"/>
      <c r="ECJ756" s="735"/>
      <c r="ECK756" s="735"/>
      <c r="ECL756" s="735"/>
      <c r="ECM756" s="735"/>
      <c r="ECN756" s="735"/>
      <c r="ECO756" s="735"/>
      <c r="ECP756" s="735"/>
      <c r="ECQ756" s="735"/>
      <c r="ECR756" s="735"/>
      <c r="ECS756" s="735"/>
      <c r="ECT756" s="735"/>
      <c r="ECU756" s="735"/>
      <c r="ECV756" s="735"/>
      <c r="ECW756" s="735"/>
      <c r="ECX756" s="735"/>
      <c r="ECY756" s="735"/>
      <c r="ECZ756" s="735"/>
      <c r="EDA756" s="735"/>
      <c r="EDB756" s="735"/>
      <c r="EDC756" s="735"/>
      <c r="EDD756" s="735"/>
      <c r="EDE756" s="735"/>
      <c r="EDF756" s="735"/>
      <c r="EDG756" s="735"/>
      <c r="EDH756" s="735"/>
      <c r="EDI756" s="735"/>
      <c r="EDJ756" s="735"/>
      <c r="EDK756" s="735"/>
      <c r="EDL756" s="735"/>
      <c r="EDM756" s="735"/>
      <c r="EDN756" s="735"/>
      <c r="EDO756" s="735"/>
      <c r="EDP756" s="735"/>
      <c r="EDQ756" s="735"/>
      <c r="EDR756" s="735"/>
      <c r="EDS756" s="735"/>
      <c r="EDT756" s="735"/>
      <c r="EDU756" s="735"/>
      <c r="EDV756" s="735"/>
      <c r="EDW756" s="735"/>
      <c r="EDX756" s="735"/>
      <c r="EDY756" s="735"/>
      <c r="EDZ756" s="735"/>
      <c r="EEA756" s="735"/>
      <c r="EEB756" s="735"/>
      <c r="EEC756" s="735"/>
      <c r="EED756" s="735"/>
      <c r="EEE756" s="735"/>
      <c r="EEF756" s="735"/>
      <c r="EEG756" s="735"/>
      <c r="EEH756" s="735"/>
      <c r="EEI756" s="735"/>
      <c r="EEJ756" s="735"/>
      <c r="EEK756" s="735"/>
      <c r="EEL756" s="735"/>
      <c r="EEM756" s="735"/>
      <c r="EEN756" s="735"/>
      <c r="EEO756" s="735"/>
      <c r="EEP756" s="735"/>
      <c r="EEQ756" s="735"/>
      <c r="EER756" s="735"/>
      <c r="EES756" s="735"/>
      <c r="EET756" s="735"/>
      <c r="EEU756" s="735"/>
      <c r="EEV756" s="735"/>
      <c r="EEW756" s="735"/>
      <c r="EEX756" s="735"/>
      <c r="EEY756" s="735"/>
      <c r="EEZ756" s="735"/>
      <c r="EFA756" s="735"/>
      <c r="EFB756" s="735"/>
      <c r="EFC756" s="735"/>
      <c r="EFD756" s="735"/>
      <c r="EFE756" s="735"/>
      <c r="EFF756" s="735"/>
      <c r="EFG756" s="735"/>
      <c r="EFH756" s="735"/>
      <c r="EFI756" s="735"/>
      <c r="EFJ756" s="735"/>
      <c r="EFK756" s="735"/>
      <c r="EFL756" s="735"/>
      <c r="EFM756" s="735"/>
      <c r="EFN756" s="735"/>
      <c r="EFO756" s="735"/>
      <c r="EFP756" s="735"/>
      <c r="EFQ756" s="735"/>
      <c r="EFR756" s="735"/>
      <c r="EFS756" s="735"/>
      <c r="EFT756" s="735"/>
      <c r="EFU756" s="735"/>
      <c r="EFV756" s="735"/>
      <c r="EFW756" s="735"/>
      <c r="EFX756" s="735"/>
      <c r="EFY756" s="735"/>
      <c r="EFZ756" s="735"/>
      <c r="EGA756" s="735"/>
      <c r="EGB756" s="735"/>
      <c r="EGC756" s="735"/>
      <c r="EGD756" s="735"/>
      <c r="EGE756" s="735"/>
      <c r="EGF756" s="735"/>
      <c r="EGG756" s="735"/>
      <c r="EGH756" s="735"/>
      <c r="EGI756" s="735"/>
      <c r="EGJ756" s="735"/>
      <c r="EGK756" s="735"/>
      <c r="EGL756" s="735"/>
      <c r="EGM756" s="735"/>
      <c r="EGN756" s="735"/>
      <c r="EGO756" s="735"/>
      <c r="EGP756" s="735"/>
      <c r="EGQ756" s="735"/>
      <c r="EGR756" s="735"/>
      <c r="EGS756" s="735"/>
      <c r="EGT756" s="735"/>
      <c r="EGU756" s="735"/>
      <c r="EGV756" s="735"/>
      <c r="EGW756" s="735"/>
      <c r="EGX756" s="735"/>
      <c r="EGY756" s="735"/>
      <c r="EGZ756" s="735"/>
      <c r="EHA756" s="735"/>
      <c r="EHB756" s="735"/>
      <c r="EHC756" s="735"/>
      <c r="EHD756" s="735"/>
      <c r="EHE756" s="735"/>
      <c r="EHF756" s="735"/>
      <c r="EHG756" s="735"/>
      <c r="EHH756" s="735"/>
      <c r="EHI756" s="735"/>
      <c r="EHJ756" s="735"/>
      <c r="EHK756" s="735"/>
      <c r="EHL756" s="735"/>
      <c r="EHM756" s="735"/>
      <c r="EHN756" s="735"/>
      <c r="EHO756" s="735"/>
      <c r="EHP756" s="735"/>
      <c r="EHQ756" s="735"/>
      <c r="EHR756" s="735"/>
      <c r="EHS756" s="735"/>
      <c r="EHT756" s="735"/>
      <c r="EHU756" s="735"/>
      <c r="EHV756" s="735"/>
      <c r="EHW756" s="735"/>
      <c r="EHX756" s="735"/>
      <c r="EHY756" s="735"/>
      <c r="EHZ756" s="735"/>
      <c r="EIA756" s="735"/>
      <c r="EIB756" s="735"/>
      <c r="EIC756" s="735"/>
      <c r="EID756" s="735"/>
      <c r="EIE756" s="735"/>
      <c r="EIF756" s="735"/>
      <c r="EIG756" s="735"/>
      <c r="EIH756" s="735"/>
      <c r="EII756" s="735"/>
      <c r="EIJ756" s="735"/>
      <c r="EIK756" s="735"/>
      <c r="EIL756" s="735"/>
      <c r="EIM756" s="735"/>
      <c r="EIN756" s="735"/>
      <c r="EIO756" s="735"/>
      <c r="EIP756" s="735"/>
      <c r="EIQ756" s="735"/>
      <c r="EIR756" s="735"/>
      <c r="EIS756" s="735"/>
      <c r="EIT756" s="735"/>
      <c r="EIU756" s="735"/>
      <c r="EIV756" s="735"/>
      <c r="EIW756" s="735"/>
      <c r="EIX756" s="735"/>
      <c r="EIY756" s="735"/>
      <c r="EIZ756" s="735"/>
      <c r="EJA756" s="735"/>
      <c r="EJB756" s="735"/>
      <c r="EJC756" s="735"/>
      <c r="EJD756" s="735"/>
      <c r="EJE756" s="735"/>
      <c r="EJF756" s="735"/>
      <c r="EJG756" s="735"/>
      <c r="EJH756" s="735"/>
      <c r="EJI756" s="735"/>
      <c r="EJJ756" s="735"/>
      <c r="EJK756" s="735"/>
      <c r="EJL756" s="735"/>
      <c r="EJM756" s="735"/>
      <c r="EJN756" s="735"/>
      <c r="EJO756" s="735"/>
      <c r="EJP756" s="735"/>
      <c r="EJQ756" s="735"/>
      <c r="EJR756" s="735"/>
      <c r="EJS756" s="735"/>
      <c r="EJT756" s="735"/>
      <c r="EJU756" s="735"/>
      <c r="EJV756" s="735"/>
      <c r="EJW756" s="735"/>
      <c r="EJX756" s="735"/>
      <c r="EJY756" s="735"/>
      <c r="EJZ756" s="735"/>
      <c r="EKA756" s="735"/>
      <c r="EKB756" s="735"/>
      <c r="EKC756" s="735"/>
      <c r="EKD756" s="735"/>
      <c r="EKE756" s="735"/>
      <c r="EKF756" s="735"/>
      <c r="EKG756" s="735"/>
      <c r="EKH756" s="735"/>
      <c r="EKI756" s="735"/>
      <c r="EKJ756" s="735"/>
      <c r="EKK756" s="735"/>
      <c r="EKL756" s="735"/>
      <c r="EKM756" s="735"/>
      <c r="EKN756" s="735"/>
      <c r="EKO756" s="735"/>
      <c r="EKP756" s="735"/>
      <c r="EKQ756" s="735"/>
      <c r="EKR756" s="735"/>
      <c r="EKS756" s="735"/>
      <c r="EKT756" s="735"/>
      <c r="EKU756" s="735"/>
      <c r="EKV756" s="735"/>
      <c r="EKW756" s="735"/>
      <c r="EKX756" s="735"/>
      <c r="EKY756" s="735"/>
      <c r="EKZ756" s="735"/>
      <c r="ELA756" s="735"/>
      <c r="ELB756" s="735"/>
      <c r="ELC756" s="735"/>
      <c r="ELD756" s="735"/>
      <c r="ELE756" s="735"/>
      <c r="ELF756" s="735"/>
      <c r="ELG756" s="735"/>
      <c r="ELH756" s="735"/>
      <c r="ELI756" s="735"/>
      <c r="ELJ756" s="735"/>
      <c r="ELK756" s="735"/>
      <c r="ELL756" s="735"/>
      <c r="ELM756" s="735"/>
      <c r="ELN756" s="735"/>
      <c r="ELO756" s="735"/>
      <c r="ELP756" s="735"/>
      <c r="ELQ756" s="735"/>
      <c r="ELR756" s="735"/>
      <c r="ELS756" s="735"/>
      <c r="ELT756" s="735"/>
      <c r="ELU756" s="735"/>
      <c r="ELV756" s="735"/>
      <c r="ELW756" s="735"/>
      <c r="ELX756" s="735"/>
      <c r="ELY756" s="735"/>
      <c r="ELZ756" s="735"/>
      <c r="EMA756" s="735"/>
      <c r="EMB756" s="735"/>
      <c r="EMC756" s="735"/>
      <c r="EMD756" s="735"/>
      <c r="EME756" s="735"/>
      <c r="EMF756" s="735"/>
      <c r="EMG756" s="735"/>
      <c r="EMH756" s="735"/>
      <c r="EMI756" s="735"/>
      <c r="EMJ756" s="735"/>
      <c r="EMK756" s="735"/>
      <c r="EML756" s="735"/>
      <c r="EMM756" s="735"/>
      <c r="EMN756" s="735"/>
      <c r="EMO756" s="735"/>
      <c r="EMP756" s="735"/>
      <c r="EMQ756" s="735"/>
      <c r="EMR756" s="735"/>
      <c r="EMS756" s="735"/>
      <c r="EMT756" s="735"/>
      <c r="EMU756" s="735"/>
      <c r="EMV756" s="735"/>
      <c r="EMW756" s="735"/>
      <c r="EMX756" s="735"/>
      <c r="EMY756" s="735"/>
      <c r="EMZ756" s="735"/>
      <c r="ENA756" s="735"/>
      <c r="ENB756" s="735"/>
      <c r="ENC756" s="735"/>
      <c r="END756" s="735"/>
      <c r="ENE756" s="735"/>
      <c r="ENF756" s="735"/>
      <c r="ENG756" s="735"/>
      <c r="ENH756" s="735"/>
      <c r="ENI756" s="735"/>
      <c r="ENJ756" s="735"/>
      <c r="ENK756" s="735"/>
      <c r="ENL756" s="735"/>
      <c r="ENM756" s="735"/>
      <c r="ENN756" s="735"/>
      <c r="ENO756" s="735"/>
      <c r="ENP756" s="735"/>
      <c r="ENQ756" s="735"/>
      <c r="ENR756" s="735"/>
      <c r="ENS756" s="735"/>
      <c r="ENT756" s="735"/>
      <c r="ENU756" s="735"/>
      <c r="ENV756" s="735"/>
      <c r="ENW756" s="735"/>
      <c r="ENX756" s="735"/>
      <c r="ENY756" s="735"/>
      <c r="ENZ756" s="735"/>
      <c r="EOA756" s="735"/>
      <c r="EOB756" s="735"/>
      <c r="EOC756" s="735"/>
      <c r="EOD756" s="735"/>
      <c r="EOE756" s="735"/>
      <c r="EOF756" s="735"/>
      <c r="EOG756" s="735"/>
      <c r="EOH756" s="735"/>
      <c r="EOI756" s="735"/>
      <c r="EOJ756" s="735"/>
      <c r="EOK756" s="735"/>
      <c r="EOL756" s="735"/>
      <c r="EOM756" s="735"/>
      <c r="EON756" s="735"/>
      <c r="EOO756" s="735"/>
      <c r="EOP756" s="735"/>
      <c r="EOQ756" s="735"/>
      <c r="EOR756" s="735"/>
      <c r="EOS756" s="735"/>
      <c r="EOT756" s="735"/>
      <c r="EOU756" s="735"/>
      <c r="EOV756" s="735"/>
      <c r="EOW756" s="735"/>
      <c r="EOX756" s="735"/>
      <c r="EOY756" s="735"/>
      <c r="EOZ756" s="735"/>
      <c r="EPA756" s="735"/>
      <c r="EPB756" s="735"/>
      <c r="EPC756" s="735"/>
      <c r="EPD756" s="735"/>
      <c r="EPE756" s="735"/>
      <c r="EPF756" s="735"/>
      <c r="EPG756" s="735"/>
      <c r="EPH756" s="735"/>
      <c r="EPI756" s="735"/>
      <c r="EPJ756" s="735"/>
      <c r="EPK756" s="735"/>
      <c r="EPL756" s="735"/>
      <c r="EPM756" s="735"/>
      <c r="EPN756" s="735"/>
      <c r="EPO756" s="735"/>
      <c r="EPP756" s="735"/>
      <c r="EPQ756" s="735"/>
      <c r="EPR756" s="735"/>
      <c r="EPS756" s="735"/>
      <c r="EPT756" s="735"/>
      <c r="EPU756" s="735"/>
      <c r="EPV756" s="735"/>
      <c r="EPW756" s="735"/>
      <c r="EPX756" s="735"/>
      <c r="EPY756" s="735"/>
      <c r="EPZ756" s="735"/>
      <c r="EQA756" s="735"/>
      <c r="EQB756" s="735"/>
      <c r="EQC756" s="735"/>
      <c r="EQD756" s="735"/>
      <c r="EQE756" s="735"/>
      <c r="EQF756" s="735"/>
      <c r="EQG756" s="735"/>
      <c r="EQH756" s="735"/>
      <c r="EQI756" s="735"/>
      <c r="EQJ756" s="735"/>
      <c r="EQK756" s="735"/>
      <c r="EQL756" s="735"/>
      <c r="EQM756" s="735"/>
      <c r="EQN756" s="735"/>
      <c r="EQO756" s="735"/>
      <c r="EQP756" s="735"/>
      <c r="EQQ756" s="735"/>
      <c r="EQR756" s="735"/>
      <c r="EQS756" s="735"/>
      <c r="EQT756" s="735"/>
      <c r="EQU756" s="735"/>
      <c r="EQV756" s="735"/>
      <c r="EQW756" s="735"/>
      <c r="EQX756" s="735"/>
      <c r="EQY756" s="735"/>
      <c r="EQZ756" s="735"/>
      <c r="ERA756" s="735"/>
      <c r="ERB756" s="735"/>
      <c r="ERC756" s="735"/>
      <c r="ERD756" s="735"/>
      <c r="ERE756" s="735"/>
      <c r="ERF756" s="735"/>
      <c r="ERG756" s="735"/>
      <c r="ERH756" s="735"/>
      <c r="ERI756" s="735"/>
      <c r="ERJ756" s="735"/>
      <c r="ERK756" s="735"/>
      <c r="ERL756" s="735"/>
      <c r="ERM756" s="735"/>
      <c r="ERN756" s="735"/>
      <c r="ERO756" s="735"/>
      <c r="ERP756" s="735"/>
      <c r="ERQ756" s="735"/>
      <c r="ERR756" s="735"/>
      <c r="ERS756" s="735"/>
      <c r="ERT756" s="735"/>
      <c r="ERU756" s="735"/>
      <c r="ERV756" s="735"/>
      <c r="ERW756" s="735"/>
      <c r="ERX756" s="735"/>
      <c r="ERY756" s="735"/>
      <c r="ERZ756" s="735"/>
      <c r="ESA756" s="735"/>
      <c r="ESB756" s="735"/>
      <c r="ESC756" s="735"/>
      <c r="ESD756" s="735"/>
      <c r="ESE756" s="735"/>
      <c r="ESF756" s="735"/>
      <c r="ESG756" s="735"/>
      <c r="ESH756" s="735"/>
      <c r="ESI756" s="735"/>
      <c r="ESJ756" s="735"/>
      <c r="ESK756" s="735"/>
      <c r="ESL756" s="735"/>
      <c r="ESM756" s="735"/>
      <c r="ESN756" s="735"/>
      <c r="ESO756" s="735"/>
      <c r="ESP756" s="735"/>
      <c r="ESQ756" s="735"/>
      <c r="ESR756" s="735"/>
      <c r="ESS756" s="735"/>
      <c r="EST756" s="735"/>
      <c r="ESU756" s="735"/>
      <c r="ESV756" s="735"/>
      <c r="ESW756" s="735"/>
      <c r="ESX756" s="735"/>
      <c r="ESY756" s="735"/>
      <c r="ESZ756" s="735"/>
      <c r="ETA756" s="735"/>
      <c r="ETB756" s="735"/>
      <c r="ETC756" s="735"/>
      <c r="ETD756" s="735"/>
      <c r="ETE756" s="735"/>
      <c r="ETF756" s="735"/>
      <c r="ETG756" s="735"/>
      <c r="ETH756" s="735"/>
      <c r="ETI756" s="735"/>
      <c r="ETJ756" s="735"/>
      <c r="ETK756" s="735"/>
      <c r="ETL756" s="735"/>
      <c r="ETM756" s="735"/>
      <c r="ETN756" s="735"/>
      <c r="ETO756" s="735"/>
      <c r="ETP756" s="735"/>
      <c r="ETQ756" s="735"/>
      <c r="ETR756" s="735"/>
      <c r="ETS756" s="735"/>
      <c r="ETT756" s="735"/>
      <c r="ETU756" s="735"/>
      <c r="ETV756" s="735"/>
      <c r="ETW756" s="735"/>
      <c r="ETX756" s="735"/>
      <c r="ETY756" s="735"/>
      <c r="ETZ756" s="735"/>
      <c r="EUA756" s="735"/>
      <c r="EUB756" s="735"/>
      <c r="EUC756" s="735"/>
      <c r="EUD756" s="735"/>
      <c r="EUE756" s="735"/>
      <c r="EUF756" s="735"/>
      <c r="EUG756" s="735"/>
      <c r="EUH756" s="735"/>
      <c r="EUI756" s="735"/>
      <c r="EUJ756" s="735"/>
      <c r="EUK756" s="735"/>
      <c r="EUL756" s="735"/>
      <c r="EUM756" s="735"/>
      <c r="EUN756" s="735"/>
      <c r="EUO756" s="735"/>
      <c r="EUP756" s="735"/>
      <c r="EUQ756" s="735"/>
      <c r="EUR756" s="735"/>
      <c r="EUS756" s="735"/>
      <c r="EUT756" s="735"/>
      <c r="EUU756" s="735"/>
      <c r="EUV756" s="735"/>
      <c r="EUW756" s="735"/>
      <c r="EUX756" s="735"/>
      <c r="EUY756" s="735"/>
      <c r="EUZ756" s="735"/>
      <c r="EVA756" s="735"/>
      <c r="EVB756" s="735"/>
      <c r="EVC756" s="735"/>
      <c r="EVD756" s="735"/>
      <c r="EVE756" s="735"/>
      <c r="EVF756" s="735"/>
      <c r="EVG756" s="735"/>
      <c r="EVH756" s="735"/>
      <c r="EVI756" s="735"/>
      <c r="EVJ756" s="735"/>
      <c r="EVK756" s="735"/>
      <c r="EVL756" s="735"/>
      <c r="EVM756" s="735"/>
      <c r="EVN756" s="735"/>
      <c r="EVO756" s="735"/>
      <c r="EVP756" s="735"/>
      <c r="EVQ756" s="735"/>
      <c r="EVR756" s="735"/>
      <c r="EVS756" s="735"/>
      <c r="EVT756" s="735"/>
      <c r="EVU756" s="735"/>
      <c r="EVV756" s="735"/>
      <c r="EVW756" s="735"/>
      <c r="EVX756" s="735"/>
      <c r="EVY756" s="735"/>
      <c r="EVZ756" s="735"/>
      <c r="EWA756" s="735"/>
      <c r="EWB756" s="735"/>
      <c r="EWC756" s="735"/>
      <c r="EWD756" s="735"/>
      <c r="EWE756" s="735"/>
      <c r="EWF756" s="735"/>
      <c r="EWG756" s="735"/>
      <c r="EWH756" s="735"/>
      <c r="EWI756" s="735"/>
      <c r="EWJ756" s="735"/>
      <c r="EWK756" s="735"/>
      <c r="EWL756" s="735"/>
      <c r="EWM756" s="735"/>
      <c r="EWN756" s="735"/>
      <c r="EWO756" s="735"/>
      <c r="EWP756" s="735"/>
      <c r="EWQ756" s="735"/>
      <c r="EWR756" s="735"/>
      <c r="EWS756" s="735"/>
      <c r="EWT756" s="735"/>
      <c r="EWU756" s="735"/>
      <c r="EWV756" s="735"/>
      <c r="EWW756" s="735"/>
      <c r="EWX756" s="735"/>
      <c r="EWY756" s="735"/>
      <c r="EWZ756" s="735"/>
      <c r="EXA756" s="735"/>
      <c r="EXB756" s="735"/>
      <c r="EXC756" s="735"/>
      <c r="EXD756" s="735"/>
      <c r="EXE756" s="735"/>
      <c r="EXF756" s="735"/>
      <c r="EXG756" s="735"/>
      <c r="EXH756" s="735"/>
      <c r="EXI756" s="735"/>
      <c r="EXJ756" s="735"/>
      <c r="EXK756" s="735"/>
      <c r="EXL756" s="735"/>
      <c r="EXM756" s="735"/>
      <c r="EXN756" s="735"/>
      <c r="EXO756" s="735"/>
      <c r="EXP756" s="735"/>
      <c r="EXQ756" s="735"/>
      <c r="EXR756" s="735"/>
      <c r="EXS756" s="735"/>
      <c r="EXT756" s="735"/>
      <c r="EXU756" s="735"/>
      <c r="EXV756" s="735"/>
      <c r="EXW756" s="735"/>
      <c r="EXX756" s="735"/>
      <c r="EXY756" s="735"/>
      <c r="EXZ756" s="735"/>
      <c r="EYA756" s="735"/>
      <c r="EYB756" s="735"/>
      <c r="EYC756" s="735"/>
      <c r="EYD756" s="735"/>
      <c r="EYE756" s="735"/>
      <c r="EYF756" s="735"/>
      <c r="EYG756" s="735"/>
      <c r="EYH756" s="735"/>
      <c r="EYI756" s="735"/>
      <c r="EYJ756" s="735"/>
      <c r="EYK756" s="735"/>
      <c r="EYL756" s="735"/>
      <c r="EYM756" s="735"/>
      <c r="EYN756" s="735"/>
      <c r="EYO756" s="735"/>
      <c r="EYP756" s="735"/>
      <c r="EYQ756" s="735"/>
      <c r="EYR756" s="735"/>
      <c r="EYS756" s="735"/>
      <c r="EYT756" s="735"/>
      <c r="EYU756" s="735"/>
      <c r="EYV756" s="735"/>
      <c r="EYW756" s="735"/>
      <c r="EYX756" s="735"/>
      <c r="EYY756" s="735"/>
      <c r="EYZ756" s="735"/>
      <c r="EZA756" s="735"/>
      <c r="EZB756" s="735"/>
      <c r="EZC756" s="735"/>
      <c r="EZD756" s="735"/>
      <c r="EZE756" s="735"/>
      <c r="EZF756" s="735"/>
      <c r="EZG756" s="735"/>
      <c r="EZH756" s="735"/>
      <c r="EZI756" s="735"/>
      <c r="EZJ756" s="735"/>
      <c r="EZK756" s="735"/>
      <c r="EZL756" s="735"/>
      <c r="EZM756" s="735"/>
      <c r="EZN756" s="735"/>
      <c r="EZO756" s="735"/>
      <c r="EZP756" s="735"/>
      <c r="EZQ756" s="735"/>
      <c r="EZR756" s="735"/>
      <c r="EZS756" s="735"/>
      <c r="EZT756" s="735"/>
      <c r="EZU756" s="735"/>
      <c r="EZV756" s="735"/>
      <c r="EZW756" s="735"/>
      <c r="EZX756" s="735"/>
      <c r="EZY756" s="735"/>
      <c r="EZZ756" s="735"/>
      <c r="FAA756" s="735"/>
      <c r="FAB756" s="735"/>
      <c r="FAC756" s="735"/>
      <c r="FAD756" s="735"/>
      <c r="FAE756" s="735"/>
      <c r="FAF756" s="735"/>
      <c r="FAG756" s="735"/>
      <c r="FAH756" s="735"/>
      <c r="FAI756" s="735"/>
      <c r="FAJ756" s="735"/>
      <c r="FAK756" s="735"/>
      <c r="FAL756" s="735"/>
      <c r="FAM756" s="735"/>
      <c r="FAN756" s="735"/>
      <c r="FAO756" s="735"/>
      <c r="FAP756" s="735"/>
      <c r="FAQ756" s="735"/>
      <c r="FAR756" s="735"/>
      <c r="FAS756" s="735"/>
      <c r="FAT756" s="735"/>
      <c r="FAU756" s="735"/>
      <c r="FAV756" s="735"/>
      <c r="FAW756" s="735"/>
      <c r="FAX756" s="735"/>
      <c r="FAY756" s="735"/>
      <c r="FAZ756" s="735"/>
      <c r="FBA756" s="735"/>
      <c r="FBB756" s="735"/>
      <c r="FBC756" s="735"/>
      <c r="FBD756" s="735"/>
      <c r="FBE756" s="735"/>
      <c r="FBF756" s="735"/>
      <c r="FBG756" s="735"/>
      <c r="FBH756" s="735"/>
      <c r="FBI756" s="735"/>
      <c r="FBJ756" s="735"/>
      <c r="FBK756" s="735"/>
      <c r="FBL756" s="735"/>
      <c r="FBM756" s="735"/>
      <c r="FBN756" s="735"/>
      <c r="FBO756" s="735"/>
      <c r="FBP756" s="735"/>
      <c r="FBQ756" s="735"/>
      <c r="FBR756" s="735"/>
      <c r="FBS756" s="735"/>
      <c r="FBT756" s="735"/>
      <c r="FBU756" s="735"/>
      <c r="FBV756" s="735"/>
      <c r="FBW756" s="735"/>
      <c r="FBX756" s="735"/>
      <c r="FBY756" s="735"/>
      <c r="FBZ756" s="735"/>
      <c r="FCA756" s="735"/>
      <c r="FCB756" s="735"/>
      <c r="FCC756" s="735"/>
      <c r="FCD756" s="735"/>
      <c r="FCE756" s="735"/>
      <c r="FCF756" s="735"/>
      <c r="FCG756" s="735"/>
      <c r="FCH756" s="735"/>
      <c r="FCI756" s="735"/>
      <c r="FCJ756" s="735"/>
      <c r="FCK756" s="735"/>
      <c r="FCL756" s="735"/>
      <c r="FCM756" s="735"/>
      <c r="FCN756" s="735"/>
      <c r="FCO756" s="735"/>
      <c r="FCP756" s="735"/>
      <c r="FCQ756" s="735"/>
      <c r="FCR756" s="735"/>
      <c r="FCS756" s="735"/>
      <c r="FCT756" s="735"/>
      <c r="FCU756" s="735"/>
      <c r="FCV756" s="735"/>
      <c r="FCW756" s="735"/>
      <c r="FCX756" s="735"/>
      <c r="FCY756" s="735"/>
      <c r="FCZ756" s="735"/>
      <c r="FDA756" s="735"/>
      <c r="FDB756" s="735"/>
      <c r="FDC756" s="735"/>
      <c r="FDD756" s="735"/>
      <c r="FDE756" s="735"/>
      <c r="FDF756" s="735"/>
      <c r="FDG756" s="735"/>
      <c r="FDH756" s="735"/>
      <c r="FDI756" s="735"/>
      <c r="FDJ756" s="735"/>
      <c r="FDK756" s="735"/>
      <c r="FDL756" s="735"/>
      <c r="FDM756" s="735"/>
      <c r="FDN756" s="735"/>
      <c r="FDO756" s="735"/>
      <c r="FDP756" s="735"/>
      <c r="FDQ756" s="735"/>
      <c r="FDR756" s="735"/>
      <c r="FDS756" s="735"/>
      <c r="FDT756" s="735"/>
      <c r="FDU756" s="735"/>
      <c r="FDV756" s="735"/>
      <c r="FDW756" s="735"/>
      <c r="FDX756" s="735"/>
      <c r="FDY756" s="735"/>
      <c r="FDZ756" s="735"/>
      <c r="FEA756" s="735"/>
      <c r="FEB756" s="735"/>
      <c r="FEC756" s="735"/>
      <c r="FED756" s="735"/>
      <c r="FEE756" s="735"/>
      <c r="FEF756" s="735"/>
      <c r="FEG756" s="735"/>
      <c r="FEH756" s="735"/>
      <c r="FEI756" s="735"/>
      <c r="FEJ756" s="735"/>
      <c r="FEK756" s="735"/>
      <c r="FEL756" s="735"/>
      <c r="FEM756" s="735"/>
      <c r="FEN756" s="735"/>
      <c r="FEO756" s="735"/>
      <c r="FEP756" s="735"/>
      <c r="FEQ756" s="735"/>
      <c r="FER756" s="735"/>
      <c r="FES756" s="735"/>
      <c r="FET756" s="735"/>
      <c r="FEU756" s="735"/>
      <c r="FEV756" s="735"/>
      <c r="FEW756" s="735"/>
      <c r="FEX756" s="735"/>
      <c r="FEY756" s="735"/>
      <c r="FEZ756" s="735"/>
      <c r="FFA756" s="735"/>
      <c r="FFB756" s="735"/>
      <c r="FFC756" s="735"/>
      <c r="FFD756" s="735"/>
      <c r="FFE756" s="735"/>
      <c r="FFF756" s="735"/>
      <c r="FFG756" s="735"/>
      <c r="FFH756" s="735"/>
      <c r="FFI756" s="735"/>
      <c r="FFJ756" s="735"/>
      <c r="FFK756" s="735"/>
      <c r="FFL756" s="735"/>
      <c r="FFM756" s="735"/>
      <c r="FFN756" s="735"/>
      <c r="FFO756" s="735"/>
      <c r="FFP756" s="735"/>
      <c r="FFQ756" s="735"/>
      <c r="FFR756" s="735"/>
      <c r="FFS756" s="735"/>
      <c r="FFT756" s="735"/>
      <c r="FFU756" s="735"/>
      <c r="FFV756" s="735"/>
      <c r="FFW756" s="735"/>
      <c r="FFX756" s="735"/>
      <c r="FFY756" s="735"/>
      <c r="FFZ756" s="735"/>
      <c r="FGA756" s="735"/>
      <c r="FGB756" s="735"/>
      <c r="FGC756" s="735"/>
      <c r="FGD756" s="735"/>
      <c r="FGE756" s="735"/>
      <c r="FGF756" s="735"/>
      <c r="FGG756" s="735"/>
      <c r="FGH756" s="735"/>
      <c r="FGI756" s="735"/>
      <c r="FGJ756" s="735"/>
      <c r="FGK756" s="735"/>
      <c r="FGL756" s="735"/>
      <c r="FGM756" s="735"/>
      <c r="FGN756" s="735"/>
      <c r="FGO756" s="735"/>
      <c r="FGP756" s="735"/>
      <c r="FGQ756" s="735"/>
      <c r="FGR756" s="735"/>
      <c r="FGS756" s="735"/>
      <c r="FGT756" s="735"/>
      <c r="FGU756" s="735"/>
      <c r="FGV756" s="735"/>
      <c r="FGW756" s="735"/>
      <c r="FGX756" s="735"/>
      <c r="FGY756" s="735"/>
      <c r="FGZ756" s="735"/>
      <c r="FHA756" s="735"/>
      <c r="FHB756" s="735"/>
      <c r="FHC756" s="735"/>
      <c r="FHD756" s="735"/>
      <c r="FHE756" s="735"/>
      <c r="FHF756" s="735"/>
      <c r="FHG756" s="735"/>
      <c r="FHH756" s="735"/>
      <c r="FHI756" s="735"/>
      <c r="FHJ756" s="735"/>
      <c r="FHK756" s="735"/>
      <c r="FHL756" s="735"/>
      <c r="FHM756" s="735"/>
      <c r="FHN756" s="735"/>
      <c r="FHO756" s="735"/>
      <c r="FHP756" s="735"/>
      <c r="FHQ756" s="735"/>
      <c r="FHR756" s="735"/>
      <c r="FHS756" s="735"/>
      <c r="FHT756" s="735"/>
      <c r="FHU756" s="735"/>
      <c r="FHV756" s="735"/>
      <c r="FHW756" s="735"/>
      <c r="FHX756" s="735"/>
      <c r="FHY756" s="735"/>
      <c r="FHZ756" s="735"/>
      <c r="FIA756" s="735"/>
      <c r="FIB756" s="735"/>
      <c r="FIC756" s="735"/>
      <c r="FID756" s="735"/>
      <c r="FIE756" s="735"/>
      <c r="FIF756" s="735"/>
      <c r="FIG756" s="735"/>
      <c r="FIH756" s="735"/>
      <c r="FII756" s="735"/>
      <c r="FIJ756" s="735"/>
      <c r="FIK756" s="735"/>
      <c r="FIL756" s="735"/>
      <c r="FIM756" s="735"/>
      <c r="FIN756" s="735"/>
      <c r="FIO756" s="735"/>
      <c r="FIP756" s="735"/>
      <c r="FIQ756" s="735"/>
      <c r="FIR756" s="735"/>
      <c r="FIS756" s="735"/>
      <c r="FIT756" s="735"/>
      <c r="FIU756" s="735"/>
      <c r="FIV756" s="735"/>
      <c r="FIW756" s="735"/>
      <c r="FIX756" s="735"/>
      <c r="FIY756" s="735"/>
      <c r="FIZ756" s="735"/>
      <c r="FJA756" s="735"/>
      <c r="FJB756" s="735"/>
      <c r="FJC756" s="735"/>
      <c r="FJD756" s="735"/>
      <c r="FJE756" s="735"/>
      <c r="FJF756" s="735"/>
      <c r="FJG756" s="735"/>
      <c r="FJH756" s="735"/>
      <c r="FJI756" s="735"/>
      <c r="FJJ756" s="735"/>
      <c r="FJK756" s="735"/>
      <c r="FJL756" s="735"/>
      <c r="FJM756" s="735"/>
      <c r="FJN756" s="735"/>
      <c r="FJO756" s="735"/>
      <c r="FJP756" s="735"/>
      <c r="FJQ756" s="735"/>
      <c r="FJR756" s="735"/>
      <c r="FJS756" s="735"/>
      <c r="FJT756" s="735"/>
      <c r="FJU756" s="735"/>
      <c r="FJV756" s="735"/>
      <c r="FJW756" s="735"/>
      <c r="FJX756" s="735"/>
      <c r="FJY756" s="735"/>
      <c r="FJZ756" s="735"/>
      <c r="FKA756" s="735"/>
      <c r="FKB756" s="735"/>
      <c r="FKC756" s="735"/>
      <c r="FKD756" s="735"/>
      <c r="FKE756" s="735"/>
      <c r="FKF756" s="735"/>
      <c r="FKG756" s="735"/>
      <c r="FKH756" s="735"/>
      <c r="FKI756" s="735"/>
      <c r="FKJ756" s="735"/>
      <c r="FKK756" s="735"/>
      <c r="FKL756" s="735"/>
      <c r="FKM756" s="735"/>
      <c r="FKN756" s="735"/>
      <c r="FKO756" s="735"/>
      <c r="FKP756" s="735"/>
      <c r="FKQ756" s="735"/>
      <c r="FKR756" s="735"/>
      <c r="FKS756" s="735"/>
      <c r="FKT756" s="735"/>
      <c r="FKU756" s="735"/>
      <c r="FKV756" s="735"/>
      <c r="FKW756" s="735"/>
      <c r="FKX756" s="735"/>
      <c r="FKY756" s="735"/>
      <c r="FKZ756" s="735"/>
      <c r="FLA756" s="735"/>
      <c r="FLB756" s="735"/>
      <c r="FLC756" s="735"/>
      <c r="FLD756" s="735"/>
      <c r="FLE756" s="735"/>
      <c r="FLF756" s="735"/>
      <c r="FLG756" s="735"/>
      <c r="FLH756" s="735"/>
      <c r="FLI756" s="735"/>
      <c r="FLJ756" s="735"/>
      <c r="FLK756" s="735"/>
      <c r="FLL756" s="735"/>
      <c r="FLM756" s="735"/>
      <c r="FLN756" s="735"/>
      <c r="FLO756" s="735"/>
      <c r="FLP756" s="735"/>
      <c r="FLQ756" s="735"/>
      <c r="FLR756" s="735"/>
      <c r="FLS756" s="735"/>
      <c r="FLT756" s="735"/>
      <c r="FLU756" s="735"/>
      <c r="FLV756" s="735"/>
      <c r="FLW756" s="735"/>
      <c r="FLX756" s="735"/>
      <c r="FLY756" s="735"/>
      <c r="FLZ756" s="735"/>
      <c r="FMA756" s="735"/>
      <c r="FMB756" s="735"/>
      <c r="FMC756" s="735"/>
      <c r="FMD756" s="735"/>
      <c r="FME756" s="735"/>
      <c r="FMF756" s="735"/>
      <c r="FMG756" s="735"/>
      <c r="FMH756" s="735"/>
      <c r="FMI756" s="735"/>
      <c r="FMJ756" s="735"/>
      <c r="FMK756" s="735"/>
      <c r="FML756" s="735"/>
      <c r="FMM756" s="735"/>
      <c r="FMN756" s="735"/>
      <c r="FMO756" s="735"/>
      <c r="FMP756" s="735"/>
      <c r="FMQ756" s="735"/>
      <c r="FMR756" s="735"/>
      <c r="FMS756" s="735"/>
      <c r="FMT756" s="735"/>
      <c r="FMU756" s="735"/>
      <c r="FMV756" s="735"/>
      <c r="FMW756" s="735"/>
      <c r="FMX756" s="735"/>
      <c r="FMY756" s="735"/>
      <c r="FMZ756" s="735"/>
      <c r="FNA756" s="735"/>
      <c r="FNB756" s="735"/>
      <c r="FNC756" s="735"/>
      <c r="FND756" s="735"/>
      <c r="FNE756" s="735"/>
      <c r="FNF756" s="735"/>
      <c r="FNG756" s="735"/>
      <c r="FNH756" s="735"/>
      <c r="FNI756" s="735"/>
      <c r="FNJ756" s="735"/>
      <c r="FNK756" s="735"/>
      <c r="FNL756" s="735"/>
      <c r="FNM756" s="735"/>
      <c r="FNN756" s="735"/>
      <c r="FNO756" s="735"/>
      <c r="FNP756" s="735"/>
      <c r="FNQ756" s="735"/>
      <c r="FNR756" s="735"/>
      <c r="FNS756" s="735"/>
      <c r="FNT756" s="735"/>
      <c r="FNU756" s="735"/>
      <c r="FNV756" s="735"/>
      <c r="FNW756" s="735"/>
      <c r="FNX756" s="735"/>
      <c r="FNY756" s="735"/>
      <c r="FNZ756" s="735"/>
      <c r="FOA756" s="735"/>
      <c r="FOB756" s="735"/>
      <c r="FOC756" s="735"/>
      <c r="FOD756" s="735"/>
      <c r="FOE756" s="735"/>
      <c r="FOF756" s="735"/>
      <c r="FOG756" s="735"/>
      <c r="FOH756" s="735"/>
      <c r="FOI756" s="735"/>
      <c r="FOJ756" s="735"/>
      <c r="FOK756" s="735"/>
      <c r="FOL756" s="735"/>
      <c r="FOM756" s="735"/>
      <c r="FON756" s="735"/>
      <c r="FOO756" s="735"/>
      <c r="FOP756" s="735"/>
      <c r="FOQ756" s="735"/>
      <c r="FOR756" s="735"/>
      <c r="FOS756" s="735"/>
      <c r="FOT756" s="735"/>
      <c r="FOU756" s="735"/>
      <c r="FOV756" s="735"/>
      <c r="FOW756" s="735"/>
      <c r="FOX756" s="735"/>
      <c r="FOY756" s="735"/>
      <c r="FOZ756" s="735"/>
      <c r="FPA756" s="735"/>
      <c r="FPB756" s="735"/>
      <c r="FPC756" s="735"/>
      <c r="FPD756" s="735"/>
      <c r="FPE756" s="735"/>
      <c r="FPF756" s="735"/>
      <c r="FPG756" s="735"/>
      <c r="FPH756" s="735"/>
      <c r="FPI756" s="735"/>
      <c r="FPJ756" s="735"/>
      <c r="FPK756" s="735"/>
      <c r="FPL756" s="735"/>
      <c r="FPM756" s="735"/>
      <c r="FPN756" s="735"/>
      <c r="FPO756" s="735"/>
      <c r="FPP756" s="735"/>
      <c r="FPQ756" s="735"/>
      <c r="FPR756" s="735"/>
      <c r="FPS756" s="735"/>
      <c r="FPT756" s="735"/>
      <c r="FPU756" s="735"/>
      <c r="FPV756" s="735"/>
      <c r="FPW756" s="735"/>
      <c r="FPX756" s="735"/>
      <c r="FPY756" s="735"/>
      <c r="FPZ756" s="735"/>
      <c r="FQA756" s="735"/>
      <c r="FQB756" s="735"/>
      <c r="FQC756" s="735"/>
      <c r="FQD756" s="735"/>
      <c r="FQE756" s="735"/>
      <c r="FQF756" s="735"/>
      <c r="FQG756" s="735"/>
      <c r="FQH756" s="735"/>
      <c r="FQI756" s="735"/>
      <c r="FQJ756" s="735"/>
      <c r="FQK756" s="735"/>
      <c r="FQL756" s="735"/>
      <c r="FQM756" s="735"/>
      <c r="FQN756" s="735"/>
      <c r="FQO756" s="735"/>
      <c r="FQP756" s="735"/>
      <c r="FQQ756" s="735"/>
      <c r="FQR756" s="735"/>
      <c r="FQS756" s="735"/>
      <c r="FQT756" s="735"/>
      <c r="FQU756" s="735"/>
      <c r="FQV756" s="735"/>
      <c r="FQW756" s="735"/>
      <c r="FQX756" s="735"/>
      <c r="FQY756" s="735"/>
      <c r="FQZ756" s="735"/>
      <c r="FRA756" s="735"/>
      <c r="FRB756" s="735"/>
      <c r="FRC756" s="735"/>
      <c r="FRD756" s="735"/>
      <c r="FRE756" s="735"/>
      <c r="FRF756" s="735"/>
      <c r="FRG756" s="735"/>
      <c r="FRH756" s="735"/>
      <c r="FRI756" s="735"/>
      <c r="FRJ756" s="735"/>
      <c r="FRK756" s="735"/>
      <c r="FRL756" s="735"/>
      <c r="FRM756" s="735"/>
      <c r="FRN756" s="735"/>
      <c r="FRO756" s="735"/>
      <c r="FRP756" s="735"/>
      <c r="FRQ756" s="735"/>
      <c r="FRR756" s="735"/>
      <c r="FRS756" s="735"/>
      <c r="FRT756" s="735"/>
      <c r="FRU756" s="735"/>
      <c r="FRV756" s="735"/>
      <c r="FRW756" s="735"/>
      <c r="FRX756" s="735"/>
      <c r="FRY756" s="735"/>
      <c r="FRZ756" s="735"/>
      <c r="FSA756" s="735"/>
      <c r="FSB756" s="735"/>
      <c r="FSC756" s="735"/>
      <c r="FSD756" s="735"/>
      <c r="FSE756" s="735"/>
      <c r="FSF756" s="735"/>
      <c r="FSG756" s="735"/>
      <c r="FSH756" s="735"/>
      <c r="FSI756" s="735"/>
      <c r="FSJ756" s="735"/>
      <c r="FSK756" s="735"/>
      <c r="FSL756" s="735"/>
      <c r="FSM756" s="735"/>
      <c r="FSN756" s="735"/>
      <c r="FSO756" s="735"/>
      <c r="FSP756" s="735"/>
      <c r="FSQ756" s="735"/>
      <c r="FSR756" s="735"/>
      <c r="FSS756" s="735"/>
      <c r="FST756" s="735"/>
      <c r="FSU756" s="735"/>
      <c r="FSV756" s="735"/>
      <c r="FSW756" s="735"/>
      <c r="FSX756" s="735"/>
      <c r="FSY756" s="735"/>
      <c r="FSZ756" s="735"/>
      <c r="FTA756" s="735"/>
      <c r="FTB756" s="735"/>
      <c r="FTC756" s="735"/>
      <c r="FTD756" s="735"/>
      <c r="FTE756" s="735"/>
      <c r="FTF756" s="735"/>
      <c r="FTG756" s="735"/>
      <c r="FTH756" s="735"/>
      <c r="FTI756" s="735"/>
      <c r="FTJ756" s="735"/>
      <c r="FTK756" s="735"/>
      <c r="FTL756" s="735"/>
      <c r="FTM756" s="735"/>
      <c r="FTN756" s="735"/>
      <c r="FTO756" s="735"/>
      <c r="FTP756" s="735"/>
      <c r="FTQ756" s="735"/>
      <c r="FTR756" s="735"/>
      <c r="FTS756" s="735"/>
      <c r="FTT756" s="735"/>
      <c r="FTU756" s="735"/>
      <c r="FTV756" s="735"/>
      <c r="FTW756" s="735"/>
      <c r="FTX756" s="735"/>
      <c r="FTY756" s="735"/>
      <c r="FTZ756" s="735"/>
      <c r="FUA756" s="735"/>
      <c r="FUB756" s="735"/>
      <c r="FUC756" s="735"/>
      <c r="FUD756" s="735"/>
      <c r="FUE756" s="735"/>
      <c r="FUF756" s="735"/>
      <c r="FUG756" s="735"/>
      <c r="FUH756" s="735"/>
      <c r="FUI756" s="735"/>
      <c r="FUJ756" s="735"/>
      <c r="FUK756" s="735"/>
      <c r="FUL756" s="735"/>
      <c r="FUM756" s="735"/>
      <c r="FUN756" s="735"/>
      <c r="FUO756" s="735"/>
      <c r="FUP756" s="735"/>
      <c r="FUQ756" s="735"/>
      <c r="FUR756" s="735"/>
      <c r="FUS756" s="735"/>
      <c r="FUT756" s="735"/>
      <c r="FUU756" s="735"/>
      <c r="FUV756" s="735"/>
      <c r="FUW756" s="735"/>
      <c r="FUX756" s="735"/>
      <c r="FUY756" s="735"/>
      <c r="FUZ756" s="735"/>
      <c r="FVA756" s="735"/>
      <c r="FVB756" s="735"/>
      <c r="FVC756" s="735"/>
      <c r="FVD756" s="735"/>
      <c r="FVE756" s="735"/>
      <c r="FVF756" s="735"/>
      <c r="FVG756" s="735"/>
      <c r="FVH756" s="735"/>
      <c r="FVI756" s="735"/>
      <c r="FVJ756" s="735"/>
      <c r="FVK756" s="735"/>
      <c r="FVL756" s="735"/>
      <c r="FVM756" s="735"/>
      <c r="FVN756" s="735"/>
      <c r="FVO756" s="735"/>
      <c r="FVP756" s="735"/>
      <c r="FVQ756" s="735"/>
      <c r="FVR756" s="735"/>
      <c r="FVS756" s="735"/>
      <c r="FVT756" s="735"/>
      <c r="FVU756" s="735"/>
      <c r="FVV756" s="735"/>
      <c r="FVW756" s="735"/>
      <c r="FVX756" s="735"/>
      <c r="FVY756" s="735"/>
      <c r="FVZ756" s="735"/>
      <c r="FWA756" s="735"/>
      <c r="FWB756" s="735"/>
      <c r="FWC756" s="735"/>
      <c r="FWD756" s="735"/>
      <c r="FWE756" s="735"/>
      <c r="FWF756" s="735"/>
      <c r="FWG756" s="735"/>
      <c r="FWH756" s="735"/>
      <c r="FWI756" s="735"/>
      <c r="FWJ756" s="735"/>
      <c r="FWK756" s="735"/>
      <c r="FWL756" s="735"/>
      <c r="FWM756" s="735"/>
      <c r="FWN756" s="735"/>
      <c r="FWO756" s="735"/>
      <c r="FWP756" s="735"/>
      <c r="FWQ756" s="735"/>
      <c r="FWR756" s="735"/>
      <c r="FWS756" s="735"/>
      <c r="FWT756" s="735"/>
      <c r="FWU756" s="735"/>
      <c r="FWV756" s="735"/>
      <c r="FWW756" s="735"/>
      <c r="FWX756" s="735"/>
      <c r="FWY756" s="735"/>
      <c r="FWZ756" s="735"/>
      <c r="FXA756" s="735"/>
      <c r="FXB756" s="735"/>
      <c r="FXC756" s="735"/>
      <c r="FXD756" s="735"/>
      <c r="FXE756" s="735"/>
      <c r="FXF756" s="735"/>
      <c r="FXG756" s="735"/>
      <c r="FXH756" s="735"/>
      <c r="FXI756" s="735"/>
      <c r="FXJ756" s="735"/>
      <c r="FXK756" s="735"/>
      <c r="FXL756" s="735"/>
      <c r="FXM756" s="735"/>
      <c r="FXN756" s="735"/>
      <c r="FXO756" s="735"/>
      <c r="FXP756" s="735"/>
      <c r="FXQ756" s="735"/>
      <c r="FXR756" s="735"/>
      <c r="FXS756" s="735"/>
      <c r="FXT756" s="735"/>
      <c r="FXU756" s="735"/>
      <c r="FXV756" s="735"/>
      <c r="FXW756" s="735"/>
      <c r="FXX756" s="735"/>
      <c r="FXY756" s="735"/>
      <c r="FXZ756" s="735"/>
      <c r="FYA756" s="735"/>
      <c r="FYB756" s="735"/>
      <c r="FYC756" s="735"/>
      <c r="FYD756" s="735"/>
      <c r="FYE756" s="735"/>
      <c r="FYF756" s="735"/>
      <c r="FYG756" s="735"/>
      <c r="FYH756" s="735"/>
      <c r="FYI756" s="735"/>
      <c r="FYJ756" s="735"/>
      <c r="FYK756" s="735"/>
      <c r="FYL756" s="735"/>
      <c r="FYM756" s="735"/>
      <c r="FYN756" s="735"/>
      <c r="FYO756" s="735"/>
      <c r="FYP756" s="735"/>
      <c r="FYQ756" s="735"/>
      <c r="FYR756" s="735"/>
      <c r="FYS756" s="735"/>
      <c r="FYT756" s="735"/>
      <c r="FYU756" s="735"/>
      <c r="FYV756" s="735"/>
      <c r="FYW756" s="735"/>
      <c r="FYX756" s="735"/>
      <c r="FYY756" s="735"/>
      <c r="FYZ756" s="735"/>
      <c r="FZA756" s="735"/>
      <c r="FZB756" s="735"/>
      <c r="FZC756" s="735"/>
      <c r="FZD756" s="735"/>
      <c r="FZE756" s="735"/>
      <c r="FZF756" s="735"/>
      <c r="FZG756" s="735"/>
      <c r="FZH756" s="735"/>
      <c r="FZI756" s="735"/>
      <c r="FZJ756" s="735"/>
      <c r="FZK756" s="735"/>
      <c r="FZL756" s="735"/>
      <c r="FZM756" s="735"/>
      <c r="FZN756" s="735"/>
      <c r="FZO756" s="735"/>
      <c r="FZP756" s="735"/>
      <c r="FZQ756" s="735"/>
      <c r="FZR756" s="735"/>
      <c r="FZS756" s="735"/>
      <c r="FZT756" s="735"/>
      <c r="FZU756" s="735"/>
      <c r="FZV756" s="735"/>
      <c r="FZW756" s="735"/>
      <c r="FZX756" s="735"/>
      <c r="FZY756" s="735"/>
      <c r="FZZ756" s="735"/>
      <c r="GAA756" s="735"/>
      <c r="GAB756" s="735"/>
      <c r="GAC756" s="735"/>
      <c r="GAD756" s="735"/>
      <c r="GAE756" s="735"/>
      <c r="GAF756" s="735"/>
      <c r="GAG756" s="735"/>
      <c r="GAH756" s="735"/>
      <c r="GAI756" s="735"/>
      <c r="GAJ756" s="735"/>
      <c r="GAK756" s="735"/>
      <c r="GAL756" s="735"/>
      <c r="GAM756" s="735"/>
      <c r="GAN756" s="735"/>
      <c r="GAO756" s="735"/>
      <c r="GAP756" s="735"/>
      <c r="GAQ756" s="735"/>
      <c r="GAR756" s="735"/>
      <c r="GAS756" s="735"/>
      <c r="GAT756" s="735"/>
      <c r="GAU756" s="735"/>
      <c r="GAV756" s="735"/>
      <c r="GAW756" s="735"/>
      <c r="GAX756" s="735"/>
      <c r="GAY756" s="735"/>
      <c r="GAZ756" s="735"/>
      <c r="GBA756" s="735"/>
      <c r="GBB756" s="735"/>
      <c r="GBC756" s="735"/>
      <c r="GBD756" s="735"/>
      <c r="GBE756" s="735"/>
      <c r="GBF756" s="735"/>
      <c r="GBG756" s="735"/>
      <c r="GBH756" s="735"/>
      <c r="GBI756" s="735"/>
      <c r="GBJ756" s="735"/>
      <c r="GBK756" s="735"/>
      <c r="GBL756" s="735"/>
      <c r="GBM756" s="735"/>
      <c r="GBN756" s="735"/>
      <c r="GBO756" s="735"/>
      <c r="GBP756" s="735"/>
      <c r="GBQ756" s="735"/>
      <c r="GBR756" s="735"/>
      <c r="GBS756" s="735"/>
      <c r="GBT756" s="735"/>
      <c r="GBU756" s="735"/>
      <c r="GBV756" s="735"/>
      <c r="GBW756" s="735"/>
      <c r="GBX756" s="735"/>
      <c r="GBY756" s="735"/>
      <c r="GBZ756" s="735"/>
      <c r="GCA756" s="735"/>
      <c r="GCB756" s="735"/>
      <c r="GCC756" s="735"/>
      <c r="GCD756" s="735"/>
      <c r="GCE756" s="735"/>
      <c r="GCF756" s="735"/>
      <c r="GCG756" s="735"/>
      <c r="GCH756" s="735"/>
      <c r="GCI756" s="735"/>
      <c r="GCJ756" s="735"/>
      <c r="GCK756" s="735"/>
      <c r="GCL756" s="735"/>
      <c r="GCM756" s="735"/>
      <c r="GCN756" s="735"/>
      <c r="GCO756" s="735"/>
      <c r="GCP756" s="735"/>
      <c r="GCQ756" s="735"/>
      <c r="GCR756" s="735"/>
      <c r="GCS756" s="735"/>
      <c r="GCT756" s="735"/>
      <c r="GCU756" s="735"/>
      <c r="GCV756" s="735"/>
      <c r="GCW756" s="735"/>
      <c r="GCX756" s="735"/>
      <c r="GCY756" s="735"/>
      <c r="GCZ756" s="735"/>
      <c r="GDA756" s="735"/>
      <c r="GDB756" s="735"/>
      <c r="GDC756" s="735"/>
      <c r="GDD756" s="735"/>
      <c r="GDE756" s="735"/>
      <c r="GDF756" s="735"/>
      <c r="GDG756" s="735"/>
      <c r="GDH756" s="735"/>
      <c r="GDI756" s="735"/>
      <c r="GDJ756" s="735"/>
      <c r="GDK756" s="735"/>
      <c r="GDL756" s="735"/>
      <c r="GDM756" s="735"/>
      <c r="GDN756" s="735"/>
      <c r="GDO756" s="735"/>
      <c r="GDP756" s="735"/>
      <c r="GDQ756" s="735"/>
      <c r="GDR756" s="735"/>
      <c r="GDS756" s="735"/>
      <c r="GDT756" s="735"/>
      <c r="GDU756" s="735"/>
      <c r="GDV756" s="735"/>
      <c r="GDW756" s="735"/>
      <c r="GDX756" s="735"/>
      <c r="GDY756" s="735"/>
      <c r="GDZ756" s="735"/>
      <c r="GEA756" s="735"/>
      <c r="GEB756" s="735"/>
      <c r="GEC756" s="735"/>
      <c r="GED756" s="735"/>
      <c r="GEE756" s="735"/>
      <c r="GEF756" s="735"/>
      <c r="GEG756" s="735"/>
      <c r="GEH756" s="735"/>
      <c r="GEI756" s="735"/>
      <c r="GEJ756" s="735"/>
      <c r="GEK756" s="735"/>
      <c r="GEL756" s="735"/>
      <c r="GEM756" s="735"/>
      <c r="GEN756" s="735"/>
      <c r="GEO756" s="735"/>
      <c r="GEP756" s="735"/>
      <c r="GEQ756" s="735"/>
      <c r="GER756" s="735"/>
      <c r="GES756" s="735"/>
      <c r="GET756" s="735"/>
      <c r="GEU756" s="735"/>
      <c r="GEV756" s="735"/>
      <c r="GEW756" s="735"/>
      <c r="GEX756" s="735"/>
      <c r="GEY756" s="735"/>
      <c r="GEZ756" s="735"/>
      <c r="GFA756" s="735"/>
      <c r="GFB756" s="735"/>
      <c r="GFC756" s="735"/>
      <c r="GFD756" s="735"/>
      <c r="GFE756" s="735"/>
      <c r="GFF756" s="735"/>
      <c r="GFG756" s="735"/>
      <c r="GFH756" s="735"/>
      <c r="GFI756" s="735"/>
      <c r="GFJ756" s="735"/>
      <c r="GFK756" s="735"/>
      <c r="GFL756" s="735"/>
      <c r="GFM756" s="735"/>
      <c r="GFN756" s="735"/>
      <c r="GFO756" s="735"/>
      <c r="GFP756" s="735"/>
      <c r="GFQ756" s="735"/>
      <c r="GFR756" s="735"/>
      <c r="GFS756" s="735"/>
      <c r="GFT756" s="735"/>
      <c r="GFU756" s="735"/>
      <c r="GFV756" s="735"/>
      <c r="GFW756" s="735"/>
      <c r="GFX756" s="735"/>
      <c r="GFY756" s="735"/>
      <c r="GFZ756" s="735"/>
      <c r="GGA756" s="735"/>
      <c r="GGB756" s="735"/>
      <c r="GGC756" s="735"/>
      <c r="GGD756" s="735"/>
      <c r="GGE756" s="735"/>
      <c r="GGF756" s="735"/>
      <c r="GGG756" s="735"/>
      <c r="GGH756" s="735"/>
      <c r="GGI756" s="735"/>
      <c r="GGJ756" s="735"/>
      <c r="GGK756" s="735"/>
      <c r="GGL756" s="735"/>
      <c r="GGM756" s="735"/>
      <c r="GGN756" s="735"/>
      <c r="GGO756" s="735"/>
      <c r="GGP756" s="735"/>
      <c r="GGQ756" s="735"/>
      <c r="GGR756" s="735"/>
      <c r="GGS756" s="735"/>
      <c r="GGT756" s="735"/>
      <c r="GGU756" s="735"/>
      <c r="GGV756" s="735"/>
      <c r="GGW756" s="735"/>
      <c r="GGX756" s="735"/>
      <c r="GGY756" s="735"/>
      <c r="GGZ756" s="735"/>
      <c r="GHA756" s="735"/>
      <c r="GHB756" s="735"/>
      <c r="GHC756" s="735"/>
      <c r="GHD756" s="735"/>
      <c r="GHE756" s="735"/>
      <c r="GHF756" s="735"/>
      <c r="GHG756" s="735"/>
      <c r="GHH756" s="735"/>
      <c r="GHI756" s="735"/>
      <c r="GHJ756" s="735"/>
      <c r="GHK756" s="735"/>
      <c r="GHL756" s="735"/>
      <c r="GHM756" s="735"/>
      <c r="GHN756" s="735"/>
      <c r="GHO756" s="735"/>
      <c r="GHP756" s="735"/>
      <c r="GHQ756" s="735"/>
      <c r="GHR756" s="735"/>
      <c r="GHS756" s="735"/>
      <c r="GHT756" s="735"/>
      <c r="GHU756" s="735"/>
      <c r="GHV756" s="735"/>
      <c r="GHW756" s="735"/>
      <c r="GHX756" s="735"/>
      <c r="GHY756" s="735"/>
      <c r="GHZ756" s="735"/>
      <c r="GIA756" s="735"/>
      <c r="GIB756" s="735"/>
      <c r="GIC756" s="735"/>
      <c r="GID756" s="735"/>
      <c r="GIE756" s="735"/>
      <c r="GIF756" s="735"/>
      <c r="GIG756" s="735"/>
      <c r="GIH756" s="735"/>
      <c r="GII756" s="735"/>
      <c r="GIJ756" s="735"/>
      <c r="GIK756" s="735"/>
      <c r="GIL756" s="735"/>
      <c r="GIM756" s="735"/>
      <c r="GIN756" s="735"/>
      <c r="GIO756" s="735"/>
      <c r="GIP756" s="735"/>
      <c r="GIQ756" s="735"/>
      <c r="GIR756" s="735"/>
      <c r="GIS756" s="735"/>
      <c r="GIT756" s="735"/>
      <c r="GIU756" s="735"/>
      <c r="GIV756" s="735"/>
      <c r="GIW756" s="735"/>
      <c r="GIX756" s="735"/>
      <c r="GIY756" s="735"/>
      <c r="GIZ756" s="735"/>
      <c r="GJA756" s="735"/>
      <c r="GJB756" s="735"/>
      <c r="GJC756" s="735"/>
      <c r="GJD756" s="735"/>
      <c r="GJE756" s="735"/>
      <c r="GJF756" s="735"/>
      <c r="GJG756" s="735"/>
      <c r="GJH756" s="735"/>
      <c r="GJI756" s="735"/>
      <c r="GJJ756" s="735"/>
      <c r="GJK756" s="735"/>
      <c r="GJL756" s="735"/>
      <c r="GJM756" s="735"/>
      <c r="GJN756" s="735"/>
      <c r="GJO756" s="735"/>
      <c r="GJP756" s="735"/>
      <c r="GJQ756" s="735"/>
      <c r="GJR756" s="735"/>
      <c r="GJS756" s="735"/>
      <c r="GJT756" s="735"/>
      <c r="GJU756" s="735"/>
      <c r="GJV756" s="735"/>
      <c r="GJW756" s="735"/>
      <c r="GJX756" s="735"/>
      <c r="GJY756" s="735"/>
      <c r="GJZ756" s="735"/>
      <c r="GKA756" s="735"/>
      <c r="GKB756" s="735"/>
      <c r="GKC756" s="735"/>
      <c r="GKD756" s="735"/>
      <c r="GKE756" s="735"/>
      <c r="GKF756" s="735"/>
      <c r="GKG756" s="735"/>
      <c r="GKH756" s="735"/>
      <c r="GKI756" s="735"/>
      <c r="GKJ756" s="735"/>
      <c r="GKK756" s="735"/>
      <c r="GKL756" s="735"/>
      <c r="GKM756" s="735"/>
      <c r="GKN756" s="735"/>
      <c r="GKO756" s="735"/>
      <c r="GKP756" s="735"/>
      <c r="GKQ756" s="735"/>
      <c r="GKR756" s="735"/>
      <c r="GKS756" s="735"/>
      <c r="GKT756" s="735"/>
      <c r="GKU756" s="735"/>
      <c r="GKV756" s="735"/>
      <c r="GKW756" s="735"/>
      <c r="GKX756" s="735"/>
      <c r="GKY756" s="735"/>
      <c r="GKZ756" s="735"/>
      <c r="GLA756" s="735"/>
      <c r="GLB756" s="735"/>
      <c r="GLC756" s="735"/>
      <c r="GLD756" s="735"/>
      <c r="GLE756" s="735"/>
      <c r="GLF756" s="735"/>
      <c r="GLG756" s="735"/>
      <c r="GLH756" s="735"/>
      <c r="GLI756" s="735"/>
      <c r="GLJ756" s="735"/>
      <c r="GLK756" s="735"/>
      <c r="GLL756" s="735"/>
      <c r="GLM756" s="735"/>
      <c r="GLN756" s="735"/>
      <c r="GLO756" s="735"/>
      <c r="GLP756" s="735"/>
      <c r="GLQ756" s="735"/>
      <c r="GLR756" s="735"/>
      <c r="GLS756" s="735"/>
      <c r="GLT756" s="735"/>
      <c r="GLU756" s="735"/>
      <c r="GLV756" s="735"/>
      <c r="GLW756" s="735"/>
      <c r="GLX756" s="735"/>
      <c r="GLY756" s="735"/>
      <c r="GLZ756" s="735"/>
      <c r="GMA756" s="735"/>
      <c r="GMB756" s="735"/>
      <c r="GMC756" s="735"/>
      <c r="GMD756" s="735"/>
      <c r="GME756" s="735"/>
      <c r="GMF756" s="735"/>
      <c r="GMG756" s="735"/>
      <c r="GMH756" s="735"/>
      <c r="GMI756" s="735"/>
      <c r="GMJ756" s="735"/>
      <c r="GMK756" s="735"/>
      <c r="GML756" s="735"/>
      <c r="GMM756" s="735"/>
      <c r="GMN756" s="735"/>
      <c r="GMO756" s="735"/>
      <c r="GMP756" s="735"/>
      <c r="GMQ756" s="735"/>
      <c r="GMR756" s="735"/>
      <c r="GMS756" s="735"/>
      <c r="GMT756" s="735"/>
      <c r="GMU756" s="735"/>
      <c r="GMV756" s="735"/>
      <c r="GMW756" s="735"/>
      <c r="GMX756" s="735"/>
      <c r="GMY756" s="735"/>
      <c r="GMZ756" s="735"/>
      <c r="GNA756" s="735"/>
      <c r="GNB756" s="735"/>
      <c r="GNC756" s="735"/>
      <c r="GND756" s="735"/>
      <c r="GNE756" s="735"/>
      <c r="GNF756" s="735"/>
      <c r="GNG756" s="735"/>
      <c r="GNH756" s="735"/>
      <c r="GNI756" s="735"/>
      <c r="GNJ756" s="735"/>
      <c r="GNK756" s="735"/>
      <c r="GNL756" s="735"/>
      <c r="GNM756" s="735"/>
      <c r="GNN756" s="735"/>
      <c r="GNO756" s="735"/>
      <c r="GNP756" s="735"/>
      <c r="GNQ756" s="735"/>
      <c r="GNR756" s="735"/>
      <c r="GNS756" s="735"/>
      <c r="GNT756" s="735"/>
      <c r="GNU756" s="735"/>
      <c r="GNV756" s="735"/>
      <c r="GNW756" s="735"/>
      <c r="GNX756" s="735"/>
      <c r="GNY756" s="735"/>
      <c r="GNZ756" s="735"/>
      <c r="GOA756" s="735"/>
      <c r="GOB756" s="735"/>
      <c r="GOC756" s="735"/>
      <c r="GOD756" s="735"/>
      <c r="GOE756" s="735"/>
      <c r="GOF756" s="735"/>
      <c r="GOG756" s="735"/>
      <c r="GOH756" s="735"/>
      <c r="GOI756" s="735"/>
      <c r="GOJ756" s="735"/>
      <c r="GOK756" s="735"/>
      <c r="GOL756" s="735"/>
      <c r="GOM756" s="735"/>
      <c r="GON756" s="735"/>
      <c r="GOO756" s="735"/>
      <c r="GOP756" s="735"/>
      <c r="GOQ756" s="735"/>
      <c r="GOR756" s="735"/>
      <c r="GOS756" s="735"/>
      <c r="GOT756" s="735"/>
      <c r="GOU756" s="735"/>
      <c r="GOV756" s="735"/>
      <c r="GOW756" s="735"/>
      <c r="GOX756" s="735"/>
      <c r="GOY756" s="735"/>
      <c r="GOZ756" s="735"/>
      <c r="GPA756" s="735"/>
      <c r="GPB756" s="735"/>
      <c r="GPC756" s="735"/>
      <c r="GPD756" s="735"/>
      <c r="GPE756" s="735"/>
      <c r="GPF756" s="735"/>
      <c r="GPG756" s="735"/>
      <c r="GPH756" s="735"/>
      <c r="GPI756" s="735"/>
      <c r="GPJ756" s="735"/>
      <c r="GPK756" s="735"/>
      <c r="GPL756" s="735"/>
      <c r="GPM756" s="735"/>
      <c r="GPN756" s="735"/>
      <c r="GPO756" s="735"/>
      <c r="GPP756" s="735"/>
      <c r="GPQ756" s="735"/>
      <c r="GPR756" s="735"/>
      <c r="GPS756" s="735"/>
      <c r="GPT756" s="735"/>
      <c r="GPU756" s="735"/>
      <c r="GPV756" s="735"/>
      <c r="GPW756" s="735"/>
      <c r="GPX756" s="735"/>
      <c r="GPY756" s="735"/>
      <c r="GPZ756" s="735"/>
      <c r="GQA756" s="735"/>
      <c r="GQB756" s="735"/>
      <c r="GQC756" s="735"/>
      <c r="GQD756" s="735"/>
      <c r="GQE756" s="735"/>
      <c r="GQF756" s="735"/>
      <c r="GQG756" s="735"/>
      <c r="GQH756" s="735"/>
      <c r="GQI756" s="735"/>
      <c r="GQJ756" s="735"/>
      <c r="GQK756" s="735"/>
      <c r="GQL756" s="735"/>
      <c r="GQM756" s="735"/>
      <c r="GQN756" s="735"/>
      <c r="GQO756" s="735"/>
      <c r="GQP756" s="735"/>
      <c r="GQQ756" s="735"/>
      <c r="GQR756" s="735"/>
      <c r="GQS756" s="735"/>
      <c r="GQT756" s="735"/>
      <c r="GQU756" s="735"/>
      <c r="GQV756" s="735"/>
      <c r="GQW756" s="735"/>
      <c r="GQX756" s="735"/>
      <c r="GQY756" s="735"/>
      <c r="GQZ756" s="735"/>
      <c r="GRA756" s="735"/>
      <c r="GRB756" s="735"/>
      <c r="GRC756" s="735"/>
      <c r="GRD756" s="735"/>
      <c r="GRE756" s="735"/>
      <c r="GRF756" s="735"/>
      <c r="GRG756" s="735"/>
      <c r="GRH756" s="735"/>
      <c r="GRI756" s="735"/>
      <c r="GRJ756" s="735"/>
      <c r="GRK756" s="735"/>
      <c r="GRL756" s="735"/>
      <c r="GRM756" s="735"/>
      <c r="GRN756" s="735"/>
      <c r="GRO756" s="735"/>
      <c r="GRP756" s="735"/>
      <c r="GRQ756" s="735"/>
      <c r="GRR756" s="735"/>
      <c r="GRS756" s="735"/>
      <c r="GRT756" s="735"/>
      <c r="GRU756" s="735"/>
      <c r="GRV756" s="735"/>
      <c r="GRW756" s="735"/>
      <c r="GRX756" s="735"/>
      <c r="GRY756" s="735"/>
      <c r="GRZ756" s="735"/>
      <c r="GSA756" s="735"/>
      <c r="GSB756" s="735"/>
      <c r="GSC756" s="735"/>
      <c r="GSD756" s="735"/>
      <c r="GSE756" s="735"/>
      <c r="GSF756" s="735"/>
      <c r="GSG756" s="735"/>
      <c r="GSH756" s="735"/>
      <c r="GSI756" s="735"/>
      <c r="GSJ756" s="735"/>
      <c r="GSK756" s="735"/>
      <c r="GSL756" s="735"/>
      <c r="GSM756" s="735"/>
      <c r="GSN756" s="735"/>
      <c r="GSO756" s="735"/>
      <c r="GSP756" s="735"/>
      <c r="GSQ756" s="735"/>
      <c r="GSR756" s="735"/>
      <c r="GSS756" s="735"/>
      <c r="GST756" s="735"/>
      <c r="GSU756" s="735"/>
      <c r="GSV756" s="735"/>
      <c r="GSW756" s="735"/>
      <c r="GSX756" s="735"/>
      <c r="GSY756" s="735"/>
      <c r="GSZ756" s="735"/>
      <c r="GTA756" s="735"/>
      <c r="GTB756" s="735"/>
      <c r="GTC756" s="735"/>
      <c r="GTD756" s="735"/>
      <c r="GTE756" s="735"/>
      <c r="GTF756" s="735"/>
      <c r="GTG756" s="735"/>
      <c r="GTH756" s="735"/>
      <c r="GTI756" s="735"/>
      <c r="GTJ756" s="735"/>
      <c r="GTK756" s="735"/>
      <c r="GTL756" s="735"/>
      <c r="GTM756" s="735"/>
      <c r="GTN756" s="735"/>
      <c r="GTO756" s="735"/>
      <c r="GTP756" s="735"/>
      <c r="GTQ756" s="735"/>
      <c r="GTR756" s="735"/>
      <c r="GTS756" s="735"/>
      <c r="GTT756" s="735"/>
      <c r="GTU756" s="735"/>
      <c r="GTV756" s="735"/>
      <c r="GTW756" s="735"/>
      <c r="GTX756" s="735"/>
      <c r="GTY756" s="735"/>
      <c r="GTZ756" s="735"/>
      <c r="GUA756" s="735"/>
      <c r="GUB756" s="735"/>
      <c r="GUC756" s="735"/>
      <c r="GUD756" s="735"/>
      <c r="GUE756" s="735"/>
      <c r="GUF756" s="735"/>
      <c r="GUG756" s="735"/>
      <c r="GUH756" s="735"/>
      <c r="GUI756" s="735"/>
      <c r="GUJ756" s="735"/>
      <c r="GUK756" s="735"/>
      <c r="GUL756" s="735"/>
      <c r="GUM756" s="735"/>
      <c r="GUN756" s="735"/>
      <c r="GUO756" s="735"/>
      <c r="GUP756" s="735"/>
      <c r="GUQ756" s="735"/>
      <c r="GUR756" s="735"/>
      <c r="GUS756" s="735"/>
      <c r="GUT756" s="735"/>
      <c r="GUU756" s="735"/>
      <c r="GUV756" s="735"/>
      <c r="GUW756" s="735"/>
      <c r="GUX756" s="735"/>
      <c r="GUY756" s="735"/>
      <c r="GUZ756" s="735"/>
      <c r="GVA756" s="735"/>
      <c r="GVB756" s="735"/>
      <c r="GVC756" s="735"/>
      <c r="GVD756" s="735"/>
      <c r="GVE756" s="735"/>
      <c r="GVF756" s="735"/>
      <c r="GVG756" s="735"/>
      <c r="GVH756" s="735"/>
      <c r="GVI756" s="735"/>
      <c r="GVJ756" s="735"/>
      <c r="GVK756" s="735"/>
      <c r="GVL756" s="735"/>
      <c r="GVM756" s="735"/>
      <c r="GVN756" s="735"/>
      <c r="GVO756" s="735"/>
      <c r="GVP756" s="735"/>
      <c r="GVQ756" s="735"/>
      <c r="GVR756" s="735"/>
      <c r="GVS756" s="735"/>
      <c r="GVT756" s="735"/>
      <c r="GVU756" s="735"/>
      <c r="GVV756" s="735"/>
      <c r="GVW756" s="735"/>
      <c r="GVX756" s="735"/>
      <c r="GVY756" s="735"/>
      <c r="GVZ756" s="735"/>
      <c r="GWA756" s="735"/>
      <c r="GWB756" s="735"/>
      <c r="GWC756" s="735"/>
      <c r="GWD756" s="735"/>
      <c r="GWE756" s="735"/>
      <c r="GWF756" s="735"/>
      <c r="GWG756" s="735"/>
      <c r="GWH756" s="735"/>
      <c r="GWI756" s="735"/>
      <c r="GWJ756" s="735"/>
      <c r="GWK756" s="735"/>
      <c r="GWL756" s="735"/>
      <c r="GWM756" s="735"/>
      <c r="GWN756" s="735"/>
      <c r="GWO756" s="735"/>
      <c r="GWP756" s="735"/>
      <c r="GWQ756" s="735"/>
      <c r="GWR756" s="735"/>
      <c r="GWS756" s="735"/>
      <c r="GWT756" s="735"/>
      <c r="GWU756" s="735"/>
      <c r="GWV756" s="735"/>
      <c r="GWW756" s="735"/>
      <c r="GWX756" s="735"/>
      <c r="GWY756" s="735"/>
      <c r="GWZ756" s="735"/>
      <c r="GXA756" s="735"/>
      <c r="GXB756" s="735"/>
      <c r="GXC756" s="735"/>
      <c r="GXD756" s="735"/>
      <c r="GXE756" s="735"/>
      <c r="GXF756" s="735"/>
      <c r="GXG756" s="735"/>
      <c r="GXH756" s="735"/>
      <c r="GXI756" s="735"/>
      <c r="GXJ756" s="735"/>
      <c r="GXK756" s="735"/>
      <c r="GXL756" s="735"/>
      <c r="GXM756" s="735"/>
      <c r="GXN756" s="735"/>
      <c r="GXO756" s="735"/>
      <c r="GXP756" s="735"/>
      <c r="GXQ756" s="735"/>
      <c r="GXR756" s="735"/>
      <c r="GXS756" s="735"/>
      <c r="GXT756" s="735"/>
      <c r="GXU756" s="735"/>
      <c r="GXV756" s="735"/>
      <c r="GXW756" s="735"/>
      <c r="GXX756" s="735"/>
      <c r="GXY756" s="735"/>
      <c r="GXZ756" s="735"/>
      <c r="GYA756" s="735"/>
      <c r="GYB756" s="735"/>
      <c r="GYC756" s="735"/>
      <c r="GYD756" s="735"/>
      <c r="GYE756" s="735"/>
      <c r="GYF756" s="735"/>
      <c r="GYG756" s="735"/>
      <c r="GYH756" s="735"/>
      <c r="GYI756" s="735"/>
      <c r="GYJ756" s="735"/>
      <c r="GYK756" s="735"/>
      <c r="GYL756" s="735"/>
      <c r="GYM756" s="735"/>
      <c r="GYN756" s="735"/>
      <c r="GYO756" s="735"/>
      <c r="GYP756" s="735"/>
      <c r="GYQ756" s="735"/>
      <c r="GYR756" s="735"/>
      <c r="GYS756" s="735"/>
      <c r="GYT756" s="735"/>
      <c r="GYU756" s="735"/>
      <c r="GYV756" s="735"/>
      <c r="GYW756" s="735"/>
      <c r="GYX756" s="735"/>
      <c r="GYY756" s="735"/>
      <c r="GYZ756" s="735"/>
      <c r="GZA756" s="735"/>
      <c r="GZB756" s="735"/>
      <c r="GZC756" s="735"/>
      <c r="GZD756" s="735"/>
      <c r="GZE756" s="735"/>
      <c r="GZF756" s="735"/>
      <c r="GZG756" s="735"/>
      <c r="GZH756" s="735"/>
      <c r="GZI756" s="735"/>
      <c r="GZJ756" s="735"/>
      <c r="GZK756" s="735"/>
      <c r="GZL756" s="735"/>
      <c r="GZM756" s="735"/>
      <c r="GZN756" s="735"/>
      <c r="GZO756" s="735"/>
      <c r="GZP756" s="735"/>
      <c r="GZQ756" s="735"/>
      <c r="GZR756" s="735"/>
      <c r="GZS756" s="735"/>
      <c r="GZT756" s="735"/>
      <c r="GZU756" s="735"/>
      <c r="GZV756" s="735"/>
      <c r="GZW756" s="735"/>
      <c r="GZX756" s="735"/>
      <c r="GZY756" s="735"/>
      <c r="GZZ756" s="735"/>
      <c r="HAA756" s="735"/>
      <c r="HAB756" s="735"/>
      <c r="HAC756" s="735"/>
      <c r="HAD756" s="735"/>
      <c r="HAE756" s="735"/>
      <c r="HAF756" s="735"/>
      <c r="HAG756" s="735"/>
      <c r="HAH756" s="735"/>
      <c r="HAI756" s="735"/>
      <c r="HAJ756" s="735"/>
      <c r="HAK756" s="735"/>
      <c r="HAL756" s="735"/>
      <c r="HAM756" s="735"/>
      <c r="HAN756" s="735"/>
      <c r="HAO756" s="735"/>
      <c r="HAP756" s="735"/>
      <c r="HAQ756" s="735"/>
      <c r="HAR756" s="735"/>
      <c r="HAS756" s="735"/>
      <c r="HAT756" s="735"/>
      <c r="HAU756" s="735"/>
      <c r="HAV756" s="735"/>
      <c r="HAW756" s="735"/>
      <c r="HAX756" s="735"/>
      <c r="HAY756" s="735"/>
      <c r="HAZ756" s="735"/>
      <c r="HBA756" s="735"/>
      <c r="HBB756" s="735"/>
      <c r="HBC756" s="735"/>
      <c r="HBD756" s="735"/>
      <c r="HBE756" s="735"/>
      <c r="HBF756" s="735"/>
      <c r="HBG756" s="735"/>
      <c r="HBH756" s="735"/>
      <c r="HBI756" s="735"/>
      <c r="HBJ756" s="735"/>
      <c r="HBK756" s="735"/>
      <c r="HBL756" s="735"/>
      <c r="HBM756" s="735"/>
      <c r="HBN756" s="735"/>
      <c r="HBO756" s="735"/>
      <c r="HBP756" s="735"/>
      <c r="HBQ756" s="735"/>
      <c r="HBR756" s="735"/>
      <c r="HBS756" s="735"/>
      <c r="HBT756" s="735"/>
      <c r="HBU756" s="735"/>
      <c r="HBV756" s="735"/>
      <c r="HBW756" s="735"/>
      <c r="HBX756" s="735"/>
      <c r="HBY756" s="735"/>
      <c r="HBZ756" s="735"/>
      <c r="HCA756" s="735"/>
      <c r="HCB756" s="735"/>
      <c r="HCC756" s="735"/>
      <c r="HCD756" s="735"/>
      <c r="HCE756" s="735"/>
      <c r="HCF756" s="735"/>
      <c r="HCG756" s="735"/>
      <c r="HCH756" s="735"/>
      <c r="HCI756" s="735"/>
      <c r="HCJ756" s="735"/>
      <c r="HCK756" s="735"/>
      <c r="HCL756" s="735"/>
      <c r="HCM756" s="735"/>
      <c r="HCN756" s="735"/>
      <c r="HCO756" s="735"/>
      <c r="HCP756" s="735"/>
      <c r="HCQ756" s="735"/>
      <c r="HCR756" s="735"/>
      <c r="HCS756" s="735"/>
      <c r="HCT756" s="735"/>
      <c r="HCU756" s="735"/>
      <c r="HCV756" s="735"/>
      <c r="HCW756" s="735"/>
      <c r="HCX756" s="735"/>
      <c r="HCY756" s="735"/>
      <c r="HCZ756" s="735"/>
      <c r="HDA756" s="735"/>
      <c r="HDB756" s="735"/>
      <c r="HDC756" s="735"/>
      <c r="HDD756" s="735"/>
      <c r="HDE756" s="735"/>
      <c r="HDF756" s="735"/>
      <c r="HDG756" s="735"/>
      <c r="HDH756" s="735"/>
      <c r="HDI756" s="735"/>
      <c r="HDJ756" s="735"/>
      <c r="HDK756" s="735"/>
      <c r="HDL756" s="735"/>
      <c r="HDM756" s="735"/>
      <c r="HDN756" s="735"/>
      <c r="HDO756" s="735"/>
      <c r="HDP756" s="735"/>
      <c r="HDQ756" s="735"/>
      <c r="HDR756" s="735"/>
      <c r="HDS756" s="735"/>
      <c r="HDT756" s="735"/>
      <c r="HDU756" s="735"/>
      <c r="HDV756" s="735"/>
      <c r="HDW756" s="735"/>
      <c r="HDX756" s="735"/>
      <c r="HDY756" s="735"/>
      <c r="HDZ756" s="735"/>
      <c r="HEA756" s="735"/>
      <c r="HEB756" s="735"/>
      <c r="HEC756" s="735"/>
      <c r="HED756" s="735"/>
      <c r="HEE756" s="735"/>
      <c r="HEF756" s="735"/>
      <c r="HEG756" s="735"/>
      <c r="HEH756" s="735"/>
      <c r="HEI756" s="735"/>
      <c r="HEJ756" s="735"/>
      <c r="HEK756" s="735"/>
      <c r="HEL756" s="735"/>
      <c r="HEM756" s="735"/>
      <c r="HEN756" s="735"/>
      <c r="HEO756" s="735"/>
      <c r="HEP756" s="735"/>
      <c r="HEQ756" s="735"/>
      <c r="HER756" s="735"/>
      <c r="HES756" s="735"/>
      <c r="HET756" s="735"/>
      <c r="HEU756" s="735"/>
      <c r="HEV756" s="735"/>
      <c r="HEW756" s="735"/>
      <c r="HEX756" s="735"/>
      <c r="HEY756" s="735"/>
      <c r="HEZ756" s="735"/>
      <c r="HFA756" s="735"/>
      <c r="HFB756" s="735"/>
      <c r="HFC756" s="735"/>
      <c r="HFD756" s="735"/>
      <c r="HFE756" s="735"/>
      <c r="HFF756" s="735"/>
      <c r="HFG756" s="735"/>
      <c r="HFH756" s="735"/>
      <c r="HFI756" s="735"/>
      <c r="HFJ756" s="735"/>
      <c r="HFK756" s="735"/>
      <c r="HFL756" s="735"/>
      <c r="HFM756" s="735"/>
      <c r="HFN756" s="735"/>
      <c r="HFO756" s="735"/>
      <c r="HFP756" s="735"/>
      <c r="HFQ756" s="735"/>
      <c r="HFR756" s="735"/>
      <c r="HFS756" s="735"/>
      <c r="HFT756" s="735"/>
      <c r="HFU756" s="735"/>
      <c r="HFV756" s="735"/>
      <c r="HFW756" s="735"/>
      <c r="HFX756" s="735"/>
      <c r="HFY756" s="735"/>
      <c r="HFZ756" s="735"/>
      <c r="HGA756" s="735"/>
      <c r="HGB756" s="735"/>
      <c r="HGC756" s="735"/>
      <c r="HGD756" s="735"/>
      <c r="HGE756" s="735"/>
      <c r="HGF756" s="735"/>
      <c r="HGG756" s="735"/>
      <c r="HGH756" s="735"/>
      <c r="HGI756" s="735"/>
      <c r="HGJ756" s="735"/>
      <c r="HGK756" s="735"/>
      <c r="HGL756" s="735"/>
      <c r="HGM756" s="735"/>
      <c r="HGN756" s="735"/>
      <c r="HGO756" s="735"/>
      <c r="HGP756" s="735"/>
      <c r="HGQ756" s="735"/>
      <c r="HGR756" s="735"/>
      <c r="HGS756" s="735"/>
      <c r="HGT756" s="735"/>
      <c r="HGU756" s="735"/>
      <c r="HGV756" s="735"/>
      <c r="HGW756" s="735"/>
      <c r="HGX756" s="735"/>
      <c r="HGY756" s="735"/>
      <c r="HGZ756" s="735"/>
      <c r="HHA756" s="735"/>
      <c r="HHB756" s="735"/>
      <c r="HHC756" s="735"/>
      <c r="HHD756" s="735"/>
      <c r="HHE756" s="735"/>
      <c r="HHF756" s="735"/>
      <c r="HHG756" s="735"/>
      <c r="HHH756" s="735"/>
      <c r="HHI756" s="735"/>
      <c r="HHJ756" s="735"/>
      <c r="HHK756" s="735"/>
      <c r="HHL756" s="735"/>
      <c r="HHM756" s="735"/>
      <c r="HHN756" s="735"/>
      <c r="HHO756" s="735"/>
      <c r="HHP756" s="735"/>
      <c r="HHQ756" s="735"/>
      <c r="HHR756" s="735"/>
      <c r="HHS756" s="735"/>
      <c r="HHT756" s="735"/>
      <c r="HHU756" s="735"/>
      <c r="HHV756" s="735"/>
      <c r="HHW756" s="735"/>
      <c r="HHX756" s="735"/>
      <c r="HHY756" s="735"/>
      <c r="HHZ756" s="735"/>
      <c r="HIA756" s="735"/>
      <c r="HIB756" s="735"/>
      <c r="HIC756" s="735"/>
      <c r="HID756" s="735"/>
      <c r="HIE756" s="735"/>
      <c r="HIF756" s="735"/>
      <c r="HIG756" s="735"/>
      <c r="HIH756" s="735"/>
      <c r="HII756" s="735"/>
      <c r="HIJ756" s="735"/>
      <c r="HIK756" s="735"/>
      <c r="HIL756" s="735"/>
      <c r="HIM756" s="735"/>
      <c r="HIN756" s="735"/>
      <c r="HIO756" s="735"/>
      <c r="HIP756" s="735"/>
      <c r="HIQ756" s="735"/>
      <c r="HIR756" s="735"/>
      <c r="HIS756" s="735"/>
      <c r="HIT756" s="735"/>
      <c r="HIU756" s="735"/>
      <c r="HIV756" s="735"/>
      <c r="HIW756" s="735"/>
      <c r="HIX756" s="735"/>
      <c r="HIY756" s="735"/>
      <c r="HIZ756" s="735"/>
      <c r="HJA756" s="735"/>
      <c r="HJB756" s="735"/>
      <c r="HJC756" s="735"/>
      <c r="HJD756" s="735"/>
      <c r="HJE756" s="735"/>
      <c r="HJF756" s="735"/>
      <c r="HJG756" s="735"/>
      <c r="HJH756" s="735"/>
      <c r="HJI756" s="735"/>
      <c r="HJJ756" s="735"/>
      <c r="HJK756" s="735"/>
      <c r="HJL756" s="735"/>
      <c r="HJM756" s="735"/>
      <c r="HJN756" s="735"/>
      <c r="HJO756" s="735"/>
      <c r="HJP756" s="735"/>
      <c r="HJQ756" s="735"/>
      <c r="HJR756" s="735"/>
      <c r="HJS756" s="735"/>
      <c r="HJT756" s="735"/>
      <c r="HJU756" s="735"/>
      <c r="HJV756" s="735"/>
      <c r="HJW756" s="735"/>
      <c r="HJX756" s="735"/>
      <c r="HJY756" s="735"/>
      <c r="HJZ756" s="735"/>
      <c r="HKA756" s="735"/>
      <c r="HKB756" s="735"/>
      <c r="HKC756" s="735"/>
      <c r="HKD756" s="735"/>
      <c r="HKE756" s="735"/>
      <c r="HKF756" s="735"/>
      <c r="HKG756" s="735"/>
      <c r="HKH756" s="735"/>
      <c r="HKI756" s="735"/>
      <c r="HKJ756" s="735"/>
      <c r="HKK756" s="735"/>
      <c r="HKL756" s="735"/>
      <c r="HKM756" s="735"/>
      <c r="HKN756" s="735"/>
      <c r="HKO756" s="735"/>
      <c r="HKP756" s="735"/>
      <c r="HKQ756" s="735"/>
      <c r="HKR756" s="735"/>
      <c r="HKS756" s="735"/>
      <c r="HKT756" s="735"/>
      <c r="HKU756" s="735"/>
      <c r="HKV756" s="735"/>
      <c r="HKW756" s="735"/>
      <c r="HKX756" s="735"/>
      <c r="HKY756" s="735"/>
      <c r="HKZ756" s="735"/>
      <c r="HLA756" s="735"/>
      <c r="HLB756" s="735"/>
      <c r="HLC756" s="735"/>
      <c r="HLD756" s="735"/>
      <c r="HLE756" s="735"/>
      <c r="HLF756" s="735"/>
      <c r="HLG756" s="735"/>
      <c r="HLH756" s="735"/>
      <c r="HLI756" s="735"/>
      <c r="HLJ756" s="735"/>
      <c r="HLK756" s="735"/>
      <c r="HLL756" s="735"/>
      <c r="HLM756" s="735"/>
      <c r="HLN756" s="735"/>
      <c r="HLO756" s="735"/>
      <c r="HLP756" s="735"/>
      <c r="HLQ756" s="735"/>
      <c r="HLR756" s="735"/>
      <c r="HLS756" s="735"/>
      <c r="HLT756" s="735"/>
      <c r="HLU756" s="735"/>
      <c r="HLV756" s="735"/>
      <c r="HLW756" s="735"/>
      <c r="HLX756" s="735"/>
      <c r="HLY756" s="735"/>
      <c r="HLZ756" s="735"/>
      <c r="HMA756" s="735"/>
      <c r="HMB756" s="735"/>
      <c r="HMC756" s="735"/>
      <c r="HMD756" s="735"/>
      <c r="HME756" s="735"/>
      <c r="HMF756" s="735"/>
      <c r="HMG756" s="735"/>
      <c r="HMH756" s="735"/>
      <c r="HMI756" s="735"/>
      <c r="HMJ756" s="735"/>
      <c r="HMK756" s="735"/>
      <c r="HML756" s="735"/>
      <c r="HMM756" s="735"/>
      <c r="HMN756" s="735"/>
      <c r="HMO756" s="735"/>
      <c r="HMP756" s="735"/>
      <c r="HMQ756" s="735"/>
      <c r="HMR756" s="735"/>
      <c r="HMS756" s="735"/>
      <c r="HMT756" s="735"/>
      <c r="HMU756" s="735"/>
      <c r="HMV756" s="735"/>
      <c r="HMW756" s="735"/>
      <c r="HMX756" s="735"/>
      <c r="HMY756" s="735"/>
      <c r="HMZ756" s="735"/>
      <c r="HNA756" s="735"/>
      <c r="HNB756" s="735"/>
      <c r="HNC756" s="735"/>
      <c r="HND756" s="735"/>
      <c r="HNE756" s="735"/>
      <c r="HNF756" s="735"/>
      <c r="HNG756" s="735"/>
      <c r="HNH756" s="735"/>
      <c r="HNI756" s="735"/>
      <c r="HNJ756" s="735"/>
      <c r="HNK756" s="735"/>
      <c r="HNL756" s="735"/>
      <c r="HNM756" s="735"/>
      <c r="HNN756" s="735"/>
      <c r="HNO756" s="735"/>
      <c r="HNP756" s="735"/>
      <c r="HNQ756" s="735"/>
      <c r="HNR756" s="735"/>
      <c r="HNS756" s="735"/>
      <c r="HNT756" s="735"/>
      <c r="HNU756" s="735"/>
      <c r="HNV756" s="735"/>
      <c r="HNW756" s="735"/>
      <c r="HNX756" s="735"/>
      <c r="HNY756" s="735"/>
      <c r="HNZ756" s="735"/>
      <c r="HOA756" s="735"/>
      <c r="HOB756" s="735"/>
      <c r="HOC756" s="735"/>
      <c r="HOD756" s="735"/>
      <c r="HOE756" s="735"/>
      <c r="HOF756" s="735"/>
      <c r="HOG756" s="735"/>
      <c r="HOH756" s="735"/>
      <c r="HOI756" s="735"/>
      <c r="HOJ756" s="735"/>
      <c r="HOK756" s="735"/>
      <c r="HOL756" s="735"/>
      <c r="HOM756" s="735"/>
      <c r="HON756" s="735"/>
      <c r="HOO756" s="735"/>
      <c r="HOP756" s="735"/>
      <c r="HOQ756" s="735"/>
      <c r="HOR756" s="735"/>
      <c r="HOS756" s="735"/>
      <c r="HOT756" s="735"/>
      <c r="HOU756" s="735"/>
      <c r="HOV756" s="735"/>
      <c r="HOW756" s="735"/>
      <c r="HOX756" s="735"/>
      <c r="HOY756" s="735"/>
      <c r="HOZ756" s="735"/>
      <c r="HPA756" s="735"/>
      <c r="HPB756" s="735"/>
      <c r="HPC756" s="735"/>
      <c r="HPD756" s="735"/>
      <c r="HPE756" s="735"/>
      <c r="HPF756" s="735"/>
      <c r="HPG756" s="735"/>
      <c r="HPH756" s="735"/>
      <c r="HPI756" s="735"/>
      <c r="HPJ756" s="735"/>
      <c r="HPK756" s="735"/>
      <c r="HPL756" s="735"/>
      <c r="HPM756" s="735"/>
      <c r="HPN756" s="735"/>
      <c r="HPO756" s="735"/>
      <c r="HPP756" s="735"/>
      <c r="HPQ756" s="735"/>
      <c r="HPR756" s="735"/>
      <c r="HPS756" s="735"/>
      <c r="HPT756" s="735"/>
      <c r="HPU756" s="735"/>
      <c r="HPV756" s="735"/>
      <c r="HPW756" s="735"/>
      <c r="HPX756" s="735"/>
      <c r="HPY756" s="735"/>
      <c r="HPZ756" s="735"/>
      <c r="HQA756" s="735"/>
      <c r="HQB756" s="735"/>
      <c r="HQC756" s="735"/>
      <c r="HQD756" s="735"/>
      <c r="HQE756" s="735"/>
      <c r="HQF756" s="735"/>
      <c r="HQG756" s="735"/>
      <c r="HQH756" s="735"/>
      <c r="HQI756" s="735"/>
      <c r="HQJ756" s="735"/>
      <c r="HQK756" s="735"/>
      <c r="HQL756" s="735"/>
      <c r="HQM756" s="735"/>
      <c r="HQN756" s="735"/>
      <c r="HQO756" s="735"/>
      <c r="HQP756" s="735"/>
      <c r="HQQ756" s="735"/>
      <c r="HQR756" s="735"/>
      <c r="HQS756" s="735"/>
      <c r="HQT756" s="735"/>
      <c r="HQU756" s="735"/>
      <c r="HQV756" s="735"/>
      <c r="HQW756" s="735"/>
      <c r="HQX756" s="735"/>
      <c r="HQY756" s="735"/>
      <c r="HQZ756" s="735"/>
      <c r="HRA756" s="735"/>
      <c r="HRB756" s="735"/>
      <c r="HRC756" s="735"/>
      <c r="HRD756" s="735"/>
      <c r="HRE756" s="735"/>
      <c r="HRF756" s="735"/>
      <c r="HRG756" s="735"/>
      <c r="HRH756" s="735"/>
      <c r="HRI756" s="735"/>
      <c r="HRJ756" s="735"/>
      <c r="HRK756" s="735"/>
      <c r="HRL756" s="735"/>
      <c r="HRM756" s="735"/>
      <c r="HRN756" s="735"/>
      <c r="HRO756" s="735"/>
      <c r="HRP756" s="735"/>
      <c r="HRQ756" s="735"/>
      <c r="HRR756" s="735"/>
      <c r="HRS756" s="735"/>
      <c r="HRT756" s="735"/>
      <c r="HRU756" s="735"/>
      <c r="HRV756" s="735"/>
      <c r="HRW756" s="735"/>
      <c r="HRX756" s="735"/>
      <c r="HRY756" s="735"/>
      <c r="HRZ756" s="735"/>
      <c r="HSA756" s="735"/>
      <c r="HSB756" s="735"/>
      <c r="HSC756" s="735"/>
      <c r="HSD756" s="735"/>
      <c r="HSE756" s="735"/>
      <c r="HSF756" s="735"/>
      <c r="HSG756" s="735"/>
      <c r="HSH756" s="735"/>
      <c r="HSI756" s="735"/>
      <c r="HSJ756" s="735"/>
      <c r="HSK756" s="735"/>
      <c r="HSL756" s="735"/>
      <c r="HSM756" s="735"/>
      <c r="HSN756" s="735"/>
      <c r="HSO756" s="735"/>
      <c r="HSP756" s="735"/>
      <c r="HSQ756" s="735"/>
      <c r="HSR756" s="735"/>
      <c r="HSS756" s="735"/>
      <c r="HST756" s="735"/>
      <c r="HSU756" s="735"/>
      <c r="HSV756" s="735"/>
      <c r="HSW756" s="735"/>
      <c r="HSX756" s="735"/>
      <c r="HSY756" s="735"/>
      <c r="HSZ756" s="735"/>
      <c r="HTA756" s="735"/>
      <c r="HTB756" s="735"/>
      <c r="HTC756" s="735"/>
      <c r="HTD756" s="735"/>
      <c r="HTE756" s="735"/>
      <c r="HTF756" s="735"/>
      <c r="HTG756" s="735"/>
      <c r="HTH756" s="735"/>
      <c r="HTI756" s="735"/>
      <c r="HTJ756" s="735"/>
      <c r="HTK756" s="735"/>
      <c r="HTL756" s="735"/>
      <c r="HTM756" s="735"/>
      <c r="HTN756" s="735"/>
      <c r="HTO756" s="735"/>
      <c r="HTP756" s="735"/>
      <c r="HTQ756" s="735"/>
      <c r="HTR756" s="735"/>
      <c r="HTS756" s="735"/>
      <c r="HTT756" s="735"/>
      <c r="HTU756" s="735"/>
      <c r="HTV756" s="735"/>
      <c r="HTW756" s="735"/>
      <c r="HTX756" s="735"/>
      <c r="HTY756" s="735"/>
      <c r="HTZ756" s="735"/>
      <c r="HUA756" s="735"/>
      <c r="HUB756" s="735"/>
      <c r="HUC756" s="735"/>
      <c r="HUD756" s="735"/>
      <c r="HUE756" s="735"/>
      <c r="HUF756" s="735"/>
      <c r="HUG756" s="735"/>
      <c r="HUH756" s="735"/>
      <c r="HUI756" s="735"/>
      <c r="HUJ756" s="735"/>
      <c r="HUK756" s="735"/>
      <c r="HUL756" s="735"/>
      <c r="HUM756" s="735"/>
      <c r="HUN756" s="735"/>
      <c r="HUO756" s="735"/>
      <c r="HUP756" s="735"/>
      <c r="HUQ756" s="735"/>
      <c r="HUR756" s="735"/>
      <c r="HUS756" s="735"/>
      <c r="HUT756" s="735"/>
      <c r="HUU756" s="735"/>
      <c r="HUV756" s="735"/>
      <c r="HUW756" s="735"/>
      <c r="HUX756" s="735"/>
      <c r="HUY756" s="735"/>
      <c r="HUZ756" s="735"/>
      <c r="HVA756" s="735"/>
      <c r="HVB756" s="735"/>
      <c r="HVC756" s="735"/>
      <c r="HVD756" s="735"/>
      <c r="HVE756" s="735"/>
      <c r="HVF756" s="735"/>
      <c r="HVG756" s="735"/>
      <c r="HVH756" s="735"/>
      <c r="HVI756" s="735"/>
      <c r="HVJ756" s="735"/>
      <c r="HVK756" s="735"/>
      <c r="HVL756" s="735"/>
      <c r="HVM756" s="735"/>
      <c r="HVN756" s="735"/>
      <c r="HVO756" s="735"/>
      <c r="HVP756" s="735"/>
      <c r="HVQ756" s="735"/>
      <c r="HVR756" s="735"/>
      <c r="HVS756" s="735"/>
      <c r="HVT756" s="735"/>
      <c r="HVU756" s="735"/>
      <c r="HVV756" s="735"/>
      <c r="HVW756" s="735"/>
      <c r="HVX756" s="735"/>
      <c r="HVY756" s="735"/>
      <c r="HVZ756" s="735"/>
      <c r="HWA756" s="735"/>
      <c r="HWB756" s="735"/>
      <c r="HWC756" s="735"/>
      <c r="HWD756" s="735"/>
      <c r="HWE756" s="735"/>
      <c r="HWF756" s="735"/>
      <c r="HWG756" s="735"/>
      <c r="HWH756" s="735"/>
      <c r="HWI756" s="735"/>
      <c r="HWJ756" s="735"/>
      <c r="HWK756" s="735"/>
      <c r="HWL756" s="735"/>
      <c r="HWM756" s="735"/>
      <c r="HWN756" s="735"/>
      <c r="HWO756" s="735"/>
      <c r="HWP756" s="735"/>
      <c r="HWQ756" s="735"/>
      <c r="HWR756" s="735"/>
      <c r="HWS756" s="735"/>
      <c r="HWT756" s="735"/>
      <c r="HWU756" s="735"/>
      <c r="HWV756" s="735"/>
      <c r="HWW756" s="735"/>
      <c r="HWX756" s="735"/>
      <c r="HWY756" s="735"/>
      <c r="HWZ756" s="735"/>
      <c r="HXA756" s="735"/>
      <c r="HXB756" s="735"/>
      <c r="HXC756" s="735"/>
      <c r="HXD756" s="735"/>
      <c r="HXE756" s="735"/>
      <c r="HXF756" s="735"/>
      <c r="HXG756" s="735"/>
      <c r="HXH756" s="735"/>
      <c r="HXI756" s="735"/>
      <c r="HXJ756" s="735"/>
      <c r="HXK756" s="735"/>
      <c r="HXL756" s="735"/>
      <c r="HXM756" s="735"/>
      <c r="HXN756" s="735"/>
      <c r="HXO756" s="735"/>
      <c r="HXP756" s="735"/>
      <c r="HXQ756" s="735"/>
      <c r="HXR756" s="735"/>
      <c r="HXS756" s="735"/>
      <c r="HXT756" s="735"/>
      <c r="HXU756" s="735"/>
      <c r="HXV756" s="735"/>
      <c r="HXW756" s="735"/>
      <c r="HXX756" s="735"/>
      <c r="HXY756" s="735"/>
      <c r="HXZ756" s="735"/>
      <c r="HYA756" s="735"/>
      <c r="HYB756" s="735"/>
      <c r="HYC756" s="735"/>
      <c r="HYD756" s="735"/>
      <c r="HYE756" s="735"/>
      <c r="HYF756" s="735"/>
      <c r="HYG756" s="735"/>
      <c r="HYH756" s="735"/>
      <c r="HYI756" s="735"/>
      <c r="HYJ756" s="735"/>
      <c r="HYK756" s="735"/>
      <c r="HYL756" s="735"/>
      <c r="HYM756" s="735"/>
      <c r="HYN756" s="735"/>
      <c r="HYO756" s="735"/>
      <c r="HYP756" s="735"/>
      <c r="HYQ756" s="735"/>
      <c r="HYR756" s="735"/>
      <c r="HYS756" s="735"/>
      <c r="HYT756" s="735"/>
      <c r="HYU756" s="735"/>
      <c r="HYV756" s="735"/>
      <c r="HYW756" s="735"/>
      <c r="HYX756" s="735"/>
      <c r="HYY756" s="735"/>
      <c r="HYZ756" s="735"/>
      <c r="HZA756" s="735"/>
      <c r="HZB756" s="735"/>
      <c r="HZC756" s="735"/>
      <c r="HZD756" s="735"/>
      <c r="HZE756" s="735"/>
      <c r="HZF756" s="735"/>
      <c r="HZG756" s="735"/>
      <c r="HZH756" s="735"/>
      <c r="HZI756" s="735"/>
      <c r="HZJ756" s="735"/>
      <c r="HZK756" s="735"/>
      <c r="HZL756" s="735"/>
      <c r="HZM756" s="735"/>
      <c r="HZN756" s="735"/>
      <c r="HZO756" s="735"/>
      <c r="HZP756" s="735"/>
      <c r="HZQ756" s="735"/>
      <c r="HZR756" s="735"/>
      <c r="HZS756" s="735"/>
      <c r="HZT756" s="735"/>
      <c r="HZU756" s="735"/>
      <c r="HZV756" s="735"/>
      <c r="HZW756" s="735"/>
      <c r="HZX756" s="735"/>
      <c r="HZY756" s="735"/>
      <c r="HZZ756" s="735"/>
      <c r="IAA756" s="735"/>
      <c r="IAB756" s="735"/>
      <c r="IAC756" s="735"/>
      <c r="IAD756" s="735"/>
      <c r="IAE756" s="735"/>
      <c r="IAF756" s="735"/>
      <c r="IAG756" s="735"/>
      <c r="IAH756" s="735"/>
      <c r="IAI756" s="735"/>
      <c r="IAJ756" s="735"/>
      <c r="IAK756" s="735"/>
      <c r="IAL756" s="735"/>
      <c r="IAM756" s="735"/>
      <c r="IAN756" s="735"/>
      <c r="IAO756" s="735"/>
      <c r="IAP756" s="735"/>
      <c r="IAQ756" s="735"/>
      <c r="IAR756" s="735"/>
      <c r="IAS756" s="735"/>
      <c r="IAT756" s="735"/>
      <c r="IAU756" s="735"/>
      <c r="IAV756" s="735"/>
      <c r="IAW756" s="735"/>
      <c r="IAX756" s="735"/>
      <c r="IAY756" s="735"/>
      <c r="IAZ756" s="735"/>
      <c r="IBA756" s="735"/>
      <c r="IBB756" s="735"/>
      <c r="IBC756" s="735"/>
      <c r="IBD756" s="735"/>
      <c r="IBE756" s="735"/>
      <c r="IBF756" s="735"/>
      <c r="IBG756" s="735"/>
      <c r="IBH756" s="735"/>
      <c r="IBI756" s="735"/>
      <c r="IBJ756" s="735"/>
      <c r="IBK756" s="735"/>
      <c r="IBL756" s="735"/>
      <c r="IBM756" s="735"/>
      <c r="IBN756" s="735"/>
      <c r="IBO756" s="735"/>
      <c r="IBP756" s="735"/>
      <c r="IBQ756" s="735"/>
      <c r="IBR756" s="735"/>
      <c r="IBS756" s="735"/>
      <c r="IBT756" s="735"/>
      <c r="IBU756" s="735"/>
      <c r="IBV756" s="735"/>
      <c r="IBW756" s="735"/>
      <c r="IBX756" s="735"/>
      <c r="IBY756" s="735"/>
      <c r="IBZ756" s="735"/>
      <c r="ICA756" s="735"/>
      <c r="ICB756" s="735"/>
      <c r="ICC756" s="735"/>
      <c r="ICD756" s="735"/>
      <c r="ICE756" s="735"/>
      <c r="ICF756" s="735"/>
      <c r="ICG756" s="735"/>
      <c r="ICH756" s="735"/>
      <c r="ICI756" s="735"/>
      <c r="ICJ756" s="735"/>
      <c r="ICK756" s="735"/>
      <c r="ICL756" s="735"/>
      <c r="ICM756" s="735"/>
      <c r="ICN756" s="735"/>
      <c r="ICO756" s="735"/>
      <c r="ICP756" s="735"/>
      <c r="ICQ756" s="735"/>
      <c r="ICR756" s="735"/>
      <c r="ICS756" s="735"/>
      <c r="ICT756" s="735"/>
      <c r="ICU756" s="735"/>
      <c r="ICV756" s="735"/>
      <c r="ICW756" s="735"/>
      <c r="ICX756" s="735"/>
      <c r="ICY756" s="735"/>
      <c r="ICZ756" s="735"/>
      <c r="IDA756" s="735"/>
      <c r="IDB756" s="735"/>
      <c r="IDC756" s="735"/>
      <c r="IDD756" s="735"/>
      <c r="IDE756" s="735"/>
      <c r="IDF756" s="735"/>
      <c r="IDG756" s="735"/>
      <c r="IDH756" s="735"/>
      <c r="IDI756" s="735"/>
      <c r="IDJ756" s="735"/>
      <c r="IDK756" s="735"/>
      <c r="IDL756" s="735"/>
      <c r="IDM756" s="735"/>
      <c r="IDN756" s="735"/>
      <c r="IDO756" s="735"/>
      <c r="IDP756" s="735"/>
      <c r="IDQ756" s="735"/>
      <c r="IDR756" s="735"/>
      <c r="IDS756" s="735"/>
      <c r="IDT756" s="735"/>
      <c r="IDU756" s="735"/>
      <c r="IDV756" s="735"/>
      <c r="IDW756" s="735"/>
      <c r="IDX756" s="735"/>
      <c r="IDY756" s="735"/>
      <c r="IDZ756" s="735"/>
      <c r="IEA756" s="735"/>
      <c r="IEB756" s="735"/>
      <c r="IEC756" s="735"/>
      <c r="IED756" s="735"/>
      <c r="IEE756" s="735"/>
      <c r="IEF756" s="735"/>
      <c r="IEG756" s="735"/>
      <c r="IEH756" s="735"/>
      <c r="IEI756" s="735"/>
      <c r="IEJ756" s="735"/>
      <c r="IEK756" s="735"/>
      <c r="IEL756" s="735"/>
      <c r="IEM756" s="735"/>
      <c r="IEN756" s="735"/>
      <c r="IEO756" s="735"/>
      <c r="IEP756" s="735"/>
      <c r="IEQ756" s="735"/>
      <c r="IER756" s="735"/>
      <c r="IES756" s="735"/>
      <c r="IET756" s="735"/>
      <c r="IEU756" s="735"/>
      <c r="IEV756" s="735"/>
      <c r="IEW756" s="735"/>
      <c r="IEX756" s="735"/>
      <c r="IEY756" s="735"/>
      <c r="IEZ756" s="735"/>
      <c r="IFA756" s="735"/>
      <c r="IFB756" s="735"/>
      <c r="IFC756" s="735"/>
      <c r="IFD756" s="735"/>
      <c r="IFE756" s="735"/>
      <c r="IFF756" s="735"/>
      <c r="IFG756" s="735"/>
      <c r="IFH756" s="735"/>
      <c r="IFI756" s="735"/>
      <c r="IFJ756" s="735"/>
      <c r="IFK756" s="735"/>
      <c r="IFL756" s="735"/>
      <c r="IFM756" s="735"/>
      <c r="IFN756" s="735"/>
      <c r="IFO756" s="735"/>
      <c r="IFP756" s="735"/>
      <c r="IFQ756" s="735"/>
      <c r="IFR756" s="735"/>
      <c r="IFS756" s="735"/>
      <c r="IFT756" s="735"/>
      <c r="IFU756" s="735"/>
      <c r="IFV756" s="735"/>
      <c r="IFW756" s="735"/>
      <c r="IFX756" s="735"/>
      <c r="IFY756" s="735"/>
      <c r="IFZ756" s="735"/>
      <c r="IGA756" s="735"/>
      <c r="IGB756" s="735"/>
      <c r="IGC756" s="735"/>
      <c r="IGD756" s="735"/>
      <c r="IGE756" s="735"/>
      <c r="IGF756" s="735"/>
      <c r="IGG756" s="735"/>
      <c r="IGH756" s="735"/>
      <c r="IGI756" s="735"/>
      <c r="IGJ756" s="735"/>
      <c r="IGK756" s="735"/>
      <c r="IGL756" s="735"/>
      <c r="IGM756" s="735"/>
      <c r="IGN756" s="735"/>
      <c r="IGO756" s="735"/>
      <c r="IGP756" s="735"/>
      <c r="IGQ756" s="735"/>
      <c r="IGR756" s="735"/>
      <c r="IGS756" s="735"/>
      <c r="IGT756" s="735"/>
      <c r="IGU756" s="735"/>
      <c r="IGV756" s="735"/>
      <c r="IGW756" s="735"/>
      <c r="IGX756" s="735"/>
      <c r="IGY756" s="735"/>
      <c r="IGZ756" s="735"/>
      <c r="IHA756" s="735"/>
      <c r="IHB756" s="735"/>
      <c r="IHC756" s="735"/>
      <c r="IHD756" s="735"/>
      <c r="IHE756" s="735"/>
      <c r="IHF756" s="735"/>
      <c r="IHG756" s="735"/>
      <c r="IHH756" s="735"/>
      <c r="IHI756" s="735"/>
      <c r="IHJ756" s="735"/>
      <c r="IHK756" s="735"/>
      <c r="IHL756" s="735"/>
      <c r="IHM756" s="735"/>
      <c r="IHN756" s="735"/>
      <c r="IHO756" s="735"/>
      <c r="IHP756" s="735"/>
      <c r="IHQ756" s="735"/>
      <c r="IHR756" s="735"/>
      <c r="IHS756" s="735"/>
      <c r="IHT756" s="735"/>
      <c r="IHU756" s="735"/>
      <c r="IHV756" s="735"/>
      <c r="IHW756" s="735"/>
      <c r="IHX756" s="735"/>
      <c r="IHY756" s="735"/>
      <c r="IHZ756" s="735"/>
      <c r="IIA756" s="735"/>
      <c r="IIB756" s="735"/>
      <c r="IIC756" s="735"/>
      <c r="IID756" s="735"/>
      <c r="IIE756" s="735"/>
      <c r="IIF756" s="735"/>
      <c r="IIG756" s="735"/>
      <c r="IIH756" s="735"/>
      <c r="III756" s="735"/>
      <c r="IIJ756" s="735"/>
      <c r="IIK756" s="735"/>
      <c r="IIL756" s="735"/>
      <c r="IIM756" s="735"/>
      <c r="IIN756" s="735"/>
      <c r="IIO756" s="735"/>
      <c r="IIP756" s="735"/>
      <c r="IIQ756" s="735"/>
      <c r="IIR756" s="735"/>
      <c r="IIS756" s="735"/>
      <c r="IIT756" s="735"/>
      <c r="IIU756" s="735"/>
      <c r="IIV756" s="735"/>
      <c r="IIW756" s="735"/>
      <c r="IIX756" s="735"/>
      <c r="IIY756" s="735"/>
      <c r="IIZ756" s="735"/>
      <c r="IJA756" s="735"/>
      <c r="IJB756" s="735"/>
      <c r="IJC756" s="735"/>
      <c r="IJD756" s="735"/>
      <c r="IJE756" s="735"/>
      <c r="IJF756" s="735"/>
      <c r="IJG756" s="735"/>
      <c r="IJH756" s="735"/>
      <c r="IJI756" s="735"/>
      <c r="IJJ756" s="735"/>
      <c r="IJK756" s="735"/>
      <c r="IJL756" s="735"/>
      <c r="IJM756" s="735"/>
      <c r="IJN756" s="735"/>
      <c r="IJO756" s="735"/>
      <c r="IJP756" s="735"/>
      <c r="IJQ756" s="735"/>
      <c r="IJR756" s="735"/>
      <c r="IJS756" s="735"/>
      <c r="IJT756" s="735"/>
      <c r="IJU756" s="735"/>
      <c r="IJV756" s="735"/>
      <c r="IJW756" s="735"/>
      <c r="IJX756" s="735"/>
      <c r="IJY756" s="735"/>
      <c r="IJZ756" s="735"/>
      <c r="IKA756" s="735"/>
      <c r="IKB756" s="735"/>
      <c r="IKC756" s="735"/>
      <c r="IKD756" s="735"/>
      <c r="IKE756" s="735"/>
      <c r="IKF756" s="735"/>
      <c r="IKG756" s="735"/>
      <c r="IKH756" s="735"/>
      <c r="IKI756" s="735"/>
      <c r="IKJ756" s="735"/>
      <c r="IKK756" s="735"/>
      <c r="IKL756" s="735"/>
      <c r="IKM756" s="735"/>
      <c r="IKN756" s="735"/>
      <c r="IKO756" s="735"/>
      <c r="IKP756" s="735"/>
      <c r="IKQ756" s="735"/>
      <c r="IKR756" s="735"/>
      <c r="IKS756" s="735"/>
      <c r="IKT756" s="735"/>
      <c r="IKU756" s="735"/>
      <c r="IKV756" s="735"/>
      <c r="IKW756" s="735"/>
      <c r="IKX756" s="735"/>
      <c r="IKY756" s="735"/>
      <c r="IKZ756" s="735"/>
      <c r="ILA756" s="735"/>
      <c r="ILB756" s="735"/>
      <c r="ILC756" s="735"/>
      <c r="ILD756" s="735"/>
      <c r="ILE756" s="735"/>
      <c r="ILF756" s="735"/>
      <c r="ILG756" s="735"/>
      <c r="ILH756" s="735"/>
      <c r="ILI756" s="735"/>
      <c r="ILJ756" s="735"/>
      <c r="ILK756" s="735"/>
      <c r="ILL756" s="735"/>
      <c r="ILM756" s="735"/>
      <c r="ILN756" s="735"/>
      <c r="ILO756" s="735"/>
      <c r="ILP756" s="735"/>
      <c r="ILQ756" s="735"/>
      <c r="ILR756" s="735"/>
      <c r="ILS756" s="735"/>
      <c r="ILT756" s="735"/>
      <c r="ILU756" s="735"/>
      <c r="ILV756" s="735"/>
      <c r="ILW756" s="735"/>
      <c r="ILX756" s="735"/>
      <c r="ILY756" s="735"/>
      <c r="ILZ756" s="735"/>
      <c r="IMA756" s="735"/>
      <c r="IMB756" s="735"/>
      <c r="IMC756" s="735"/>
      <c r="IMD756" s="735"/>
      <c r="IME756" s="735"/>
      <c r="IMF756" s="735"/>
      <c r="IMG756" s="735"/>
      <c r="IMH756" s="735"/>
      <c r="IMI756" s="735"/>
      <c r="IMJ756" s="735"/>
      <c r="IMK756" s="735"/>
      <c r="IML756" s="735"/>
      <c r="IMM756" s="735"/>
      <c r="IMN756" s="735"/>
      <c r="IMO756" s="735"/>
      <c r="IMP756" s="735"/>
      <c r="IMQ756" s="735"/>
      <c r="IMR756" s="735"/>
      <c r="IMS756" s="735"/>
      <c r="IMT756" s="735"/>
      <c r="IMU756" s="735"/>
      <c r="IMV756" s="735"/>
      <c r="IMW756" s="735"/>
      <c r="IMX756" s="735"/>
      <c r="IMY756" s="735"/>
      <c r="IMZ756" s="735"/>
      <c r="INA756" s="735"/>
      <c r="INB756" s="735"/>
      <c r="INC756" s="735"/>
      <c r="IND756" s="735"/>
      <c r="INE756" s="735"/>
      <c r="INF756" s="735"/>
      <c r="ING756" s="735"/>
      <c r="INH756" s="735"/>
      <c r="INI756" s="735"/>
      <c r="INJ756" s="735"/>
      <c r="INK756" s="735"/>
      <c r="INL756" s="735"/>
      <c r="INM756" s="735"/>
      <c r="INN756" s="735"/>
      <c r="INO756" s="735"/>
      <c r="INP756" s="735"/>
      <c r="INQ756" s="735"/>
      <c r="INR756" s="735"/>
      <c r="INS756" s="735"/>
      <c r="INT756" s="735"/>
      <c r="INU756" s="735"/>
      <c r="INV756" s="735"/>
      <c r="INW756" s="735"/>
      <c r="INX756" s="735"/>
      <c r="INY756" s="735"/>
      <c r="INZ756" s="735"/>
      <c r="IOA756" s="735"/>
      <c r="IOB756" s="735"/>
      <c r="IOC756" s="735"/>
      <c r="IOD756" s="735"/>
      <c r="IOE756" s="735"/>
      <c r="IOF756" s="735"/>
      <c r="IOG756" s="735"/>
      <c r="IOH756" s="735"/>
      <c r="IOI756" s="735"/>
      <c r="IOJ756" s="735"/>
      <c r="IOK756" s="735"/>
      <c r="IOL756" s="735"/>
      <c r="IOM756" s="735"/>
      <c r="ION756" s="735"/>
      <c r="IOO756" s="735"/>
      <c r="IOP756" s="735"/>
      <c r="IOQ756" s="735"/>
      <c r="IOR756" s="735"/>
      <c r="IOS756" s="735"/>
      <c r="IOT756" s="735"/>
      <c r="IOU756" s="735"/>
      <c r="IOV756" s="735"/>
      <c r="IOW756" s="735"/>
      <c r="IOX756" s="735"/>
      <c r="IOY756" s="735"/>
      <c r="IOZ756" s="735"/>
      <c r="IPA756" s="735"/>
      <c r="IPB756" s="735"/>
      <c r="IPC756" s="735"/>
      <c r="IPD756" s="735"/>
      <c r="IPE756" s="735"/>
      <c r="IPF756" s="735"/>
      <c r="IPG756" s="735"/>
      <c r="IPH756" s="735"/>
      <c r="IPI756" s="735"/>
      <c r="IPJ756" s="735"/>
      <c r="IPK756" s="735"/>
      <c r="IPL756" s="735"/>
      <c r="IPM756" s="735"/>
      <c r="IPN756" s="735"/>
      <c r="IPO756" s="735"/>
      <c r="IPP756" s="735"/>
      <c r="IPQ756" s="735"/>
      <c r="IPR756" s="735"/>
      <c r="IPS756" s="735"/>
      <c r="IPT756" s="735"/>
      <c r="IPU756" s="735"/>
      <c r="IPV756" s="735"/>
      <c r="IPW756" s="735"/>
      <c r="IPX756" s="735"/>
      <c r="IPY756" s="735"/>
      <c r="IPZ756" s="735"/>
      <c r="IQA756" s="735"/>
      <c r="IQB756" s="735"/>
      <c r="IQC756" s="735"/>
      <c r="IQD756" s="735"/>
      <c r="IQE756" s="735"/>
      <c r="IQF756" s="735"/>
      <c r="IQG756" s="735"/>
      <c r="IQH756" s="735"/>
      <c r="IQI756" s="735"/>
      <c r="IQJ756" s="735"/>
      <c r="IQK756" s="735"/>
      <c r="IQL756" s="735"/>
      <c r="IQM756" s="735"/>
      <c r="IQN756" s="735"/>
      <c r="IQO756" s="735"/>
      <c r="IQP756" s="735"/>
      <c r="IQQ756" s="735"/>
      <c r="IQR756" s="735"/>
      <c r="IQS756" s="735"/>
      <c r="IQT756" s="735"/>
      <c r="IQU756" s="735"/>
      <c r="IQV756" s="735"/>
      <c r="IQW756" s="735"/>
      <c r="IQX756" s="735"/>
      <c r="IQY756" s="735"/>
      <c r="IQZ756" s="735"/>
      <c r="IRA756" s="735"/>
      <c r="IRB756" s="735"/>
      <c r="IRC756" s="735"/>
      <c r="IRD756" s="735"/>
      <c r="IRE756" s="735"/>
      <c r="IRF756" s="735"/>
      <c r="IRG756" s="735"/>
      <c r="IRH756" s="735"/>
      <c r="IRI756" s="735"/>
      <c r="IRJ756" s="735"/>
      <c r="IRK756" s="735"/>
      <c r="IRL756" s="735"/>
      <c r="IRM756" s="735"/>
      <c r="IRN756" s="735"/>
      <c r="IRO756" s="735"/>
      <c r="IRP756" s="735"/>
      <c r="IRQ756" s="735"/>
      <c r="IRR756" s="735"/>
      <c r="IRS756" s="735"/>
      <c r="IRT756" s="735"/>
      <c r="IRU756" s="735"/>
      <c r="IRV756" s="735"/>
      <c r="IRW756" s="735"/>
      <c r="IRX756" s="735"/>
      <c r="IRY756" s="735"/>
      <c r="IRZ756" s="735"/>
      <c r="ISA756" s="735"/>
      <c r="ISB756" s="735"/>
      <c r="ISC756" s="735"/>
      <c r="ISD756" s="735"/>
      <c r="ISE756" s="735"/>
      <c r="ISF756" s="735"/>
      <c r="ISG756" s="735"/>
      <c r="ISH756" s="735"/>
      <c r="ISI756" s="735"/>
      <c r="ISJ756" s="735"/>
      <c r="ISK756" s="735"/>
      <c r="ISL756" s="735"/>
      <c r="ISM756" s="735"/>
      <c r="ISN756" s="735"/>
      <c r="ISO756" s="735"/>
      <c r="ISP756" s="735"/>
      <c r="ISQ756" s="735"/>
      <c r="ISR756" s="735"/>
      <c r="ISS756" s="735"/>
      <c r="IST756" s="735"/>
      <c r="ISU756" s="735"/>
      <c r="ISV756" s="735"/>
      <c r="ISW756" s="735"/>
      <c r="ISX756" s="735"/>
      <c r="ISY756" s="735"/>
      <c r="ISZ756" s="735"/>
      <c r="ITA756" s="735"/>
      <c r="ITB756" s="735"/>
      <c r="ITC756" s="735"/>
      <c r="ITD756" s="735"/>
      <c r="ITE756" s="735"/>
      <c r="ITF756" s="735"/>
      <c r="ITG756" s="735"/>
      <c r="ITH756" s="735"/>
      <c r="ITI756" s="735"/>
      <c r="ITJ756" s="735"/>
      <c r="ITK756" s="735"/>
      <c r="ITL756" s="735"/>
      <c r="ITM756" s="735"/>
      <c r="ITN756" s="735"/>
      <c r="ITO756" s="735"/>
      <c r="ITP756" s="735"/>
      <c r="ITQ756" s="735"/>
      <c r="ITR756" s="735"/>
      <c r="ITS756" s="735"/>
      <c r="ITT756" s="735"/>
      <c r="ITU756" s="735"/>
      <c r="ITV756" s="735"/>
      <c r="ITW756" s="735"/>
      <c r="ITX756" s="735"/>
      <c r="ITY756" s="735"/>
      <c r="ITZ756" s="735"/>
      <c r="IUA756" s="735"/>
      <c r="IUB756" s="735"/>
      <c r="IUC756" s="735"/>
      <c r="IUD756" s="735"/>
      <c r="IUE756" s="735"/>
      <c r="IUF756" s="735"/>
      <c r="IUG756" s="735"/>
      <c r="IUH756" s="735"/>
      <c r="IUI756" s="735"/>
      <c r="IUJ756" s="735"/>
      <c r="IUK756" s="735"/>
      <c r="IUL756" s="735"/>
      <c r="IUM756" s="735"/>
      <c r="IUN756" s="735"/>
      <c r="IUO756" s="735"/>
      <c r="IUP756" s="735"/>
      <c r="IUQ756" s="735"/>
      <c r="IUR756" s="735"/>
      <c r="IUS756" s="735"/>
      <c r="IUT756" s="735"/>
      <c r="IUU756" s="735"/>
      <c r="IUV756" s="735"/>
      <c r="IUW756" s="735"/>
      <c r="IUX756" s="735"/>
      <c r="IUY756" s="735"/>
      <c r="IUZ756" s="735"/>
      <c r="IVA756" s="735"/>
      <c r="IVB756" s="735"/>
      <c r="IVC756" s="735"/>
      <c r="IVD756" s="735"/>
      <c r="IVE756" s="735"/>
      <c r="IVF756" s="735"/>
      <c r="IVG756" s="735"/>
      <c r="IVH756" s="735"/>
      <c r="IVI756" s="735"/>
      <c r="IVJ756" s="735"/>
      <c r="IVK756" s="735"/>
      <c r="IVL756" s="735"/>
      <c r="IVM756" s="735"/>
      <c r="IVN756" s="735"/>
      <c r="IVO756" s="735"/>
      <c r="IVP756" s="735"/>
      <c r="IVQ756" s="735"/>
      <c r="IVR756" s="735"/>
      <c r="IVS756" s="735"/>
      <c r="IVT756" s="735"/>
      <c r="IVU756" s="735"/>
      <c r="IVV756" s="735"/>
      <c r="IVW756" s="735"/>
      <c r="IVX756" s="735"/>
      <c r="IVY756" s="735"/>
      <c r="IVZ756" s="735"/>
      <c r="IWA756" s="735"/>
      <c r="IWB756" s="735"/>
      <c r="IWC756" s="735"/>
      <c r="IWD756" s="735"/>
      <c r="IWE756" s="735"/>
      <c r="IWF756" s="735"/>
      <c r="IWG756" s="735"/>
      <c r="IWH756" s="735"/>
      <c r="IWI756" s="735"/>
      <c r="IWJ756" s="735"/>
      <c r="IWK756" s="735"/>
      <c r="IWL756" s="735"/>
      <c r="IWM756" s="735"/>
      <c r="IWN756" s="735"/>
      <c r="IWO756" s="735"/>
      <c r="IWP756" s="735"/>
      <c r="IWQ756" s="735"/>
      <c r="IWR756" s="735"/>
      <c r="IWS756" s="735"/>
      <c r="IWT756" s="735"/>
      <c r="IWU756" s="735"/>
      <c r="IWV756" s="735"/>
      <c r="IWW756" s="735"/>
      <c r="IWX756" s="735"/>
      <c r="IWY756" s="735"/>
      <c r="IWZ756" s="735"/>
      <c r="IXA756" s="735"/>
      <c r="IXB756" s="735"/>
      <c r="IXC756" s="735"/>
      <c r="IXD756" s="735"/>
      <c r="IXE756" s="735"/>
      <c r="IXF756" s="735"/>
      <c r="IXG756" s="735"/>
      <c r="IXH756" s="735"/>
      <c r="IXI756" s="735"/>
      <c r="IXJ756" s="735"/>
      <c r="IXK756" s="735"/>
      <c r="IXL756" s="735"/>
      <c r="IXM756" s="735"/>
      <c r="IXN756" s="735"/>
      <c r="IXO756" s="735"/>
      <c r="IXP756" s="735"/>
      <c r="IXQ756" s="735"/>
      <c r="IXR756" s="735"/>
      <c r="IXS756" s="735"/>
      <c r="IXT756" s="735"/>
      <c r="IXU756" s="735"/>
      <c r="IXV756" s="735"/>
      <c r="IXW756" s="735"/>
      <c r="IXX756" s="735"/>
      <c r="IXY756" s="735"/>
      <c r="IXZ756" s="735"/>
      <c r="IYA756" s="735"/>
      <c r="IYB756" s="735"/>
      <c r="IYC756" s="735"/>
      <c r="IYD756" s="735"/>
      <c r="IYE756" s="735"/>
      <c r="IYF756" s="735"/>
      <c r="IYG756" s="735"/>
      <c r="IYH756" s="735"/>
      <c r="IYI756" s="735"/>
      <c r="IYJ756" s="735"/>
      <c r="IYK756" s="735"/>
      <c r="IYL756" s="735"/>
      <c r="IYM756" s="735"/>
      <c r="IYN756" s="735"/>
      <c r="IYO756" s="735"/>
      <c r="IYP756" s="735"/>
      <c r="IYQ756" s="735"/>
      <c r="IYR756" s="735"/>
      <c r="IYS756" s="735"/>
      <c r="IYT756" s="735"/>
      <c r="IYU756" s="735"/>
      <c r="IYV756" s="735"/>
      <c r="IYW756" s="735"/>
      <c r="IYX756" s="735"/>
      <c r="IYY756" s="735"/>
      <c r="IYZ756" s="735"/>
      <c r="IZA756" s="735"/>
      <c r="IZB756" s="735"/>
      <c r="IZC756" s="735"/>
      <c r="IZD756" s="735"/>
      <c r="IZE756" s="735"/>
      <c r="IZF756" s="735"/>
      <c r="IZG756" s="735"/>
      <c r="IZH756" s="735"/>
      <c r="IZI756" s="735"/>
      <c r="IZJ756" s="735"/>
      <c r="IZK756" s="735"/>
      <c r="IZL756" s="735"/>
      <c r="IZM756" s="735"/>
      <c r="IZN756" s="735"/>
      <c r="IZO756" s="735"/>
      <c r="IZP756" s="735"/>
      <c r="IZQ756" s="735"/>
      <c r="IZR756" s="735"/>
      <c r="IZS756" s="735"/>
      <c r="IZT756" s="735"/>
      <c r="IZU756" s="735"/>
      <c r="IZV756" s="735"/>
      <c r="IZW756" s="735"/>
      <c r="IZX756" s="735"/>
      <c r="IZY756" s="735"/>
      <c r="IZZ756" s="735"/>
      <c r="JAA756" s="735"/>
      <c r="JAB756" s="735"/>
      <c r="JAC756" s="735"/>
      <c r="JAD756" s="735"/>
      <c r="JAE756" s="735"/>
      <c r="JAF756" s="735"/>
      <c r="JAG756" s="735"/>
      <c r="JAH756" s="735"/>
      <c r="JAI756" s="735"/>
      <c r="JAJ756" s="735"/>
      <c r="JAK756" s="735"/>
      <c r="JAL756" s="735"/>
      <c r="JAM756" s="735"/>
      <c r="JAN756" s="735"/>
      <c r="JAO756" s="735"/>
      <c r="JAP756" s="735"/>
      <c r="JAQ756" s="735"/>
      <c r="JAR756" s="735"/>
      <c r="JAS756" s="735"/>
      <c r="JAT756" s="735"/>
      <c r="JAU756" s="735"/>
      <c r="JAV756" s="735"/>
      <c r="JAW756" s="735"/>
      <c r="JAX756" s="735"/>
      <c r="JAY756" s="735"/>
      <c r="JAZ756" s="735"/>
      <c r="JBA756" s="735"/>
      <c r="JBB756" s="735"/>
      <c r="JBC756" s="735"/>
      <c r="JBD756" s="735"/>
      <c r="JBE756" s="735"/>
      <c r="JBF756" s="735"/>
      <c r="JBG756" s="735"/>
      <c r="JBH756" s="735"/>
      <c r="JBI756" s="735"/>
      <c r="JBJ756" s="735"/>
      <c r="JBK756" s="735"/>
      <c r="JBL756" s="735"/>
      <c r="JBM756" s="735"/>
      <c r="JBN756" s="735"/>
      <c r="JBO756" s="735"/>
      <c r="JBP756" s="735"/>
      <c r="JBQ756" s="735"/>
      <c r="JBR756" s="735"/>
      <c r="JBS756" s="735"/>
      <c r="JBT756" s="735"/>
      <c r="JBU756" s="735"/>
      <c r="JBV756" s="735"/>
      <c r="JBW756" s="735"/>
      <c r="JBX756" s="735"/>
      <c r="JBY756" s="735"/>
      <c r="JBZ756" s="735"/>
      <c r="JCA756" s="735"/>
      <c r="JCB756" s="735"/>
      <c r="JCC756" s="735"/>
      <c r="JCD756" s="735"/>
      <c r="JCE756" s="735"/>
      <c r="JCF756" s="735"/>
      <c r="JCG756" s="735"/>
      <c r="JCH756" s="735"/>
      <c r="JCI756" s="735"/>
      <c r="JCJ756" s="735"/>
      <c r="JCK756" s="735"/>
      <c r="JCL756" s="735"/>
      <c r="JCM756" s="735"/>
      <c r="JCN756" s="735"/>
      <c r="JCO756" s="735"/>
      <c r="JCP756" s="735"/>
      <c r="JCQ756" s="735"/>
      <c r="JCR756" s="735"/>
      <c r="JCS756" s="735"/>
      <c r="JCT756" s="735"/>
      <c r="JCU756" s="735"/>
      <c r="JCV756" s="735"/>
      <c r="JCW756" s="735"/>
      <c r="JCX756" s="735"/>
      <c r="JCY756" s="735"/>
      <c r="JCZ756" s="735"/>
      <c r="JDA756" s="735"/>
      <c r="JDB756" s="735"/>
      <c r="JDC756" s="735"/>
      <c r="JDD756" s="735"/>
      <c r="JDE756" s="735"/>
      <c r="JDF756" s="735"/>
      <c r="JDG756" s="735"/>
      <c r="JDH756" s="735"/>
      <c r="JDI756" s="735"/>
      <c r="JDJ756" s="735"/>
      <c r="JDK756" s="735"/>
      <c r="JDL756" s="735"/>
      <c r="JDM756" s="735"/>
      <c r="JDN756" s="735"/>
      <c r="JDO756" s="735"/>
      <c r="JDP756" s="735"/>
      <c r="JDQ756" s="735"/>
      <c r="JDR756" s="735"/>
      <c r="JDS756" s="735"/>
      <c r="JDT756" s="735"/>
      <c r="JDU756" s="735"/>
      <c r="JDV756" s="735"/>
      <c r="JDW756" s="735"/>
      <c r="JDX756" s="735"/>
      <c r="JDY756" s="735"/>
      <c r="JDZ756" s="735"/>
      <c r="JEA756" s="735"/>
      <c r="JEB756" s="735"/>
      <c r="JEC756" s="735"/>
      <c r="JED756" s="735"/>
      <c r="JEE756" s="735"/>
      <c r="JEF756" s="735"/>
      <c r="JEG756" s="735"/>
      <c r="JEH756" s="735"/>
      <c r="JEI756" s="735"/>
      <c r="JEJ756" s="735"/>
      <c r="JEK756" s="735"/>
      <c r="JEL756" s="735"/>
      <c r="JEM756" s="735"/>
      <c r="JEN756" s="735"/>
      <c r="JEO756" s="735"/>
      <c r="JEP756" s="735"/>
      <c r="JEQ756" s="735"/>
      <c r="JER756" s="735"/>
      <c r="JES756" s="735"/>
      <c r="JET756" s="735"/>
      <c r="JEU756" s="735"/>
      <c r="JEV756" s="735"/>
      <c r="JEW756" s="735"/>
      <c r="JEX756" s="735"/>
      <c r="JEY756" s="735"/>
      <c r="JEZ756" s="735"/>
      <c r="JFA756" s="735"/>
      <c r="JFB756" s="735"/>
      <c r="JFC756" s="735"/>
      <c r="JFD756" s="735"/>
      <c r="JFE756" s="735"/>
      <c r="JFF756" s="735"/>
      <c r="JFG756" s="735"/>
      <c r="JFH756" s="735"/>
      <c r="JFI756" s="735"/>
      <c r="JFJ756" s="735"/>
      <c r="JFK756" s="735"/>
      <c r="JFL756" s="735"/>
      <c r="JFM756" s="735"/>
      <c r="JFN756" s="735"/>
      <c r="JFO756" s="735"/>
      <c r="JFP756" s="735"/>
      <c r="JFQ756" s="735"/>
      <c r="JFR756" s="735"/>
      <c r="JFS756" s="735"/>
      <c r="JFT756" s="735"/>
      <c r="JFU756" s="735"/>
      <c r="JFV756" s="735"/>
      <c r="JFW756" s="735"/>
      <c r="JFX756" s="735"/>
      <c r="JFY756" s="735"/>
      <c r="JFZ756" s="735"/>
      <c r="JGA756" s="735"/>
      <c r="JGB756" s="735"/>
      <c r="JGC756" s="735"/>
      <c r="JGD756" s="735"/>
      <c r="JGE756" s="735"/>
      <c r="JGF756" s="735"/>
      <c r="JGG756" s="735"/>
      <c r="JGH756" s="735"/>
      <c r="JGI756" s="735"/>
      <c r="JGJ756" s="735"/>
      <c r="JGK756" s="735"/>
      <c r="JGL756" s="735"/>
      <c r="JGM756" s="735"/>
      <c r="JGN756" s="735"/>
      <c r="JGO756" s="735"/>
      <c r="JGP756" s="735"/>
      <c r="JGQ756" s="735"/>
      <c r="JGR756" s="735"/>
      <c r="JGS756" s="735"/>
      <c r="JGT756" s="735"/>
      <c r="JGU756" s="735"/>
      <c r="JGV756" s="735"/>
      <c r="JGW756" s="735"/>
      <c r="JGX756" s="735"/>
      <c r="JGY756" s="735"/>
      <c r="JGZ756" s="735"/>
      <c r="JHA756" s="735"/>
      <c r="JHB756" s="735"/>
      <c r="JHC756" s="735"/>
      <c r="JHD756" s="735"/>
      <c r="JHE756" s="735"/>
      <c r="JHF756" s="735"/>
      <c r="JHG756" s="735"/>
      <c r="JHH756" s="735"/>
      <c r="JHI756" s="735"/>
      <c r="JHJ756" s="735"/>
      <c r="JHK756" s="735"/>
      <c r="JHL756" s="735"/>
      <c r="JHM756" s="735"/>
      <c r="JHN756" s="735"/>
      <c r="JHO756" s="735"/>
      <c r="JHP756" s="735"/>
      <c r="JHQ756" s="735"/>
      <c r="JHR756" s="735"/>
      <c r="JHS756" s="735"/>
      <c r="JHT756" s="735"/>
      <c r="JHU756" s="735"/>
      <c r="JHV756" s="735"/>
      <c r="JHW756" s="735"/>
      <c r="JHX756" s="735"/>
      <c r="JHY756" s="735"/>
      <c r="JHZ756" s="735"/>
      <c r="JIA756" s="735"/>
      <c r="JIB756" s="735"/>
      <c r="JIC756" s="735"/>
      <c r="JID756" s="735"/>
      <c r="JIE756" s="735"/>
      <c r="JIF756" s="735"/>
      <c r="JIG756" s="735"/>
      <c r="JIH756" s="735"/>
      <c r="JII756" s="735"/>
      <c r="JIJ756" s="735"/>
      <c r="JIK756" s="735"/>
      <c r="JIL756" s="735"/>
      <c r="JIM756" s="735"/>
      <c r="JIN756" s="735"/>
      <c r="JIO756" s="735"/>
      <c r="JIP756" s="735"/>
      <c r="JIQ756" s="735"/>
      <c r="JIR756" s="735"/>
      <c r="JIS756" s="735"/>
      <c r="JIT756" s="735"/>
      <c r="JIU756" s="735"/>
      <c r="JIV756" s="735"/>
      <c r="JIW756" s="735"/>
      <c r="JIX756" s="735"/>
      <c r="JIY756" s="735"/>
      <c r="JIZ756" s="735"/>
      <c r="JJA756" s="735"/>
      <c r="JJB756" s="735"/>
      <c r="JJC756" s="735"/>
      <c r="JJD756" s="735"/>
      <c r="JJE756" s="735"/>
      <c r="JJF756" s="735"/>
      <c r="JJG756" s="735"/>
      <c r="JJH756" s="735"/>
      <c r="JJI756" s="735"/>
      <c r="JJJ756" s="735"/>
      <c r="JJK756" s="735"/>
      <c r="JJL756" s="735"/>
      <c r="JJM756" s="735"/>
      <c r="JJN756" s="735"/>
      <c r="JJO756" s="735"/>
      <c r="JJP756" s="735"/>
      <c r="JJQ756" s="735"/>
      <c r="JJR756" s="735"/>
      <c r="JJS756" s="735"/>
      <c r="JJT756" s="735"/>
      <c r="JJU756" s="735"/>
      <c r="JJV756" s="735"/>
      <c r="JJW756" s="735"/>
      <c r="JJX756" s="735"/>
      <c r="JJY756" s="735"/>
      <c r="JJZ756" s="735"/>
      <c r="JKA756" s="735"/>
      <c r="JKB756" s="735"/>
      <c r="JKC756" s="735"/>
      <c r="JKD756" s="735"/>
      <c r="JKE756" s="735"/>
      <c r="JKF756" s="735"/>
      <c r="JKG756" s="735"/>
      <c r="JKH756" s="735"/>
      <c r="JKI756" s="735"/>
      <c r="JKJ756" s="735"/>
      <c r="JKK756" s="735"/>
      <c r="JKL756" s="735"/>
      <c r="JKM756" s="735"/>
      <c r="JKN756" s="735"/>
      <c r="JKO756" s="735"/>
      <c r="JKP756" s="735"/>
      <c r="JKQ756" s="735"/>
      <c r="JKR756" s="735"/>
      <c r="JKS756" s="735"/>
      <c r="JKT756" s="735"/>
      <c r="JKU756" s="735"/>
      <c r="JKV756" s="735"/>
      <c r="JKW756" s="735"/>
      <c r="JKX756" s="735"/>
      <c r="JKY756" s="735"/>
      <c r="JKZ756" s="735"/>
      <c r="JLA756" s="735"/>
      <c r="JLB756" s="735"/>
      <c r="JLC756" s="735"/>
      <c r="JLD756" s="735"/>
      <c r="JLE756" s="735"/>
      <c r="JLF756" s="735"/>
      <c r="JLG756" s="735"/>
      <c r="JLH756" s="735"/>
      <c r="JLI756" s="735"/>
      <c r="JLJ756" s="735"/>
      <c r="JLK756" s="735"/>
      <c r="JLL756" s="735"/>
      <c r="JLM756" s="735"/>
      <c r="JLN756" s="735"/>
      <c r="JLO756" s="735"/>
      <c r="JLP756" s="735"/>
      <c r="JLQ756" s="735"/>
      <c r="JLR756" s="735"/>
      <c r="JLS756" s="735"/>
      <c r="JLT756" s="735"/>
      <c r="JLU756" s="735"/>
      <c r="JLV756" s="735"/>
      <c r="JLW756" s="735"/>
      <c r="JLX756" s="735"/>
      <c r="JLY756" s="735"/>
      <c r="JLZ756" s="735"/>
      <c r="JMA756" s="735"/>
      <c r="JMB756" s="735"/>
      <c r="JMC756" s="735"/>
      <c r="JMD756" s="735"/>
      <c r="JME756" s="735"/>
      <c r="JMF756" s="735"/>
      <c r="JMG756" s="735"/>
      <c r="JMH756" s="735"/>
      <c r="JMI756" s="735"/>
      <c r="JMJ756" s="735"/>
      <c r="JMK756" s="735"/>
      <c r="JML756" s="735"/>
      <c r="JMM756" s="735"/>
      <c r="JMN756" s="735"/>
      <c r="JMO756" s="735"/>
      <c r="JMP756" s="735"/>
      <c r="JMQ756" s="735"/>
      <c r="JMR756" s="735"/>
      <c r="JMS756" s="735"/>
      <c r="JMT756" s="735"/>
      <c r="JMU756" s="735"/>
      <c r="JMV756" s="735"/>
      <c r="JMW756" s="735"/>
      <c r="JMX756" s="735"/>
      <c r="JMY756" s="735"/>
      <c r="JMZ756" s="735"/>
      <c r="JNA756" s="735"/>
      <c r="JNB756" s="735"/>
      <c r="JNC756" s="735"/>
      <c r="JND756" s="735"/>
      <c r="JNE756" s="735"/>
      <c r="JNF756" s="735"/>
      <c r="JNG756" s="735"/>
      <c r="JNH756" s="735"/>
      <c r="JNI756" s="735"/>
      <c r="JNJ756" s="735"/>
      <c r="JNK756" s="735"/>
      <c r="JNL756" s="735"/>
      <c r="JNM756" s="735"/>
      <c r="JNN756" s="735"/>
      <c r="JNO756" s="735"/>
      <c r="JNP756" s="735"/>
      <c r="JNQ756" s="735"/>
      <c r="JNR756" s="735"/>
      <c r="JNS756" s="735"/>
      <c r="JNT756" s="735"/>
      <c r="JNU756" s="735"/>
      <c r="JNV756" s="735"/>
      <c r="JNW756" s="735"/>
      <c r="JNX756" s="735"/>
      <c r="JNY756" s="735"/>
      <c r="JNZ756" s="735"/>
      <c r="JOA756" s="735"/>
      <c r="JOB756" s="735"/>
      <c r="JOC756" s="735"/>
      <c r="JOD756" s="735"/>
      <c r="JOE756" s="735"/>
      <c r="JOF756" s="735"/>
      <c r="JOG756" s="735"/>
      <c r="JOH756" s="735"/>
      <c r="JOI756" s="735"/>
      <c r="JOJ756" s="735"/>
      <c r="JOK756" s="735"/>
      <c r="JOL756" s="735"/>
      <c r="JOM756" s="735"/>
      <c r="JON756" s="735"/>
      <c r="JOO756" s="735"/>
      <c r="JOP756" s="735"/>
      <c r="JOQ756" s="735"/>
      <c r="JOR756" s="735"/>
      <c r="JOS756" s="735"/>
      <c r="JOT756" s="735"/>
      <c r="JOU756" s="735"/>
      <c r="JOV756" s="735"/>
      <c r="JOW756" s="735"/>
      <c r="JOX756" s="735"/>
      <c r="JOY756" s="735"/>
      <c r="JOZ756" s="735"/>
      <c r="JPA756" s="735"/>
      <c r="JPB756" s="735"/>
      <c r="JPC756" s="735"/>
      <c r="JPD756" s="735"/>
      <c r="JPE756" s="735"/>
      <c r="JPF756" s="735"/>
      <c r="JPG756" s="735"/>
      <c r="JPH756" s="735"/>
      <c r="JPI756" s="735"/>
      <c r="JPJ756" s="735"/>
      <c r="JPK756" s="735"/>
      <c r="JPL756" s="735"/>
      <c r="JPM756" s="735"/>
      <c r="JPN756" s="735"/>
      <c r="JPO756" s="735"/>
      <c r="JPP756" s="735"/>
      <c r="JPQ756" s="735"/>
      <c r="JPR756" s="735"/>
      <c r="JPS756" s="735"/>
      <c r="JPT756" s="735"/>
      <c r="JPU756" s="735"/>
      <c r="JPV756" s="735"/>
      <c r="JPW756" s="735"/>
      <c r="JPX756" s="735"/>
      <c r="JPY756" s="735"/>
      <c r="JPZ756" s="735"/>
      <c r="JQA756" s="735"/>
      <c r="JQB756" s="735"/>
      <c r="JQC756" s="735"/>
      <c r="JQD756" s="735"/>
      <c r="JQE756" s="735"/>
      <c r="JQF756" s="735"/>
      <c r="JQG756" s="735"/>
      <c r="JQH756" s="735"/>
      <c r="JQI756" s="735"/>
      <c r="JQJ756" s="735"/>
      <c r="JQK756" s="735"/>
      <c r="JQL756" s="735"/>
      <c r="JQM756" s="735"/>
      <c r="JQN756" s="735"/>
      <c r="JQO756" s="735"/>
      <c r="JQP756" s="735"/>
      <c r="JQQ756" s="735"/>
      <c r="JQR756" s="735"/>
      <c r="JQS756" s="735"/>
      <c r="JQT756" s="735"/>
      <c r="JQU756" s="735"/>
      <c r="JQV756" s="735"/>
      <c r="JQW756" s="735"/>
      <c r="JQX756" s="735"/>
      <c r="JQY756" s="735"/>
      <c r="JQZ756" s="735"/>
      <c r="JRA756" s="735"/>
      <c r="JRB756" s="735"/>
      <c r="JRC756" s="735"/>
      <c r="JRD756" s="735"/>
      <c r="JRE756" s="735"/>
      <c r="JRF756" s="735"/>
      <c r="JRG756" s="735"/>
      <c r="JRH756" s="735"/>
      <c r="JRI756" s="735"/>
      <c r="JRJ756" s="735"/>
      <c r="JRK756" s="735"/>
      <c r="JRL756" s="735"/>
      <c r="JRM756" s="735"/>
      <c r="JRN756" s="735"/>
      <c r="JRO756" s="735"/>
      <c r="JRP756" s="735"/>
      <c r="JRQ756" s="735"/>
      <c r="JRR756" s="735"/>
      <c r="JRS756" s="735"/>
      <c r="JRT756" s="735"/>
      <c r="JRU756" s="735"/>
      <c r="JRV756" s="735"/>
      <c r="JRW756" s="735"/>
      <c r="JRX756" s="735"/>
      <c r="JRY756" s="735"/>
      <c r="JRZ756" s="735"/>
      <c r="JSA756" s="735"/>
      <c r="JSB756" s="735"/>
      <c r="JSC756" s="735"/>
      <c r="JSD756" s="735"/>
      <c r="JSE756" s="735"/>
      <c r="JSF756" s="735"/>
      <c r="JSG756" s="735"/>
      <c r="JSH756" s="735"/>
      <c r="JSI756" s="735"/>
      <c r="JSJ756" s="735"/>
      <c r="JSK756" s="735"/>
      <c r="JSL756" s="735"/>
      <c r="JSM756" s="735"/>
      <c r="JSN756" s="735"/>
      <c r="JSO756" s="735"/>
      <c r="JSP756" s="735"/>
      <c r="JSQ756" s="735"/>
      <c r="JSR756" s="735"/>
      <c r="JSS756" s="735"/>
      <c r="JST756" s="735"/>
      <c r="JSU756" s="735"/>
      <c r="JSV756" s="735"/>
      <c r="JSW756" s="735"/>
      <c r="JSX756" s="735"/>
      <c r="JSY756" s="735"/>
      <c r="JSZ756" s="735"/>
      <c r="JTA756" s="735"/>
      <c r="JTB756" s="735"/>
      <c r="JTC756" s="735"/>
      <c r="JTD756" s="735"/>
      <c r="JTE756" s="735"/>
      <c r="JTF756" s="735"/>
      <c r="JTG756" s="735"/>
      <c r="JTH756" s="735"/>
      <c r="JTI756" s="735"/>
      <c r="JTJ756" s="735"/>
      <c r="JTK756" s="735"/>
      <c r="JTL756" s="735"/>
      <c r="JTM756" s="735"/>
      <c r="JTN756" s="735"/>
      <c r="JTO756" s="735"/>
      <c r="JTP756" s="735"/>
      <c r="JTQ756" s="735"/>
      <c r="JTR756" s="735"/>
      <c r="JTS756" s="735"/>
      <c r="JTT756" s="735"/>
      <c r="JTU756" s="735"/>
      <c r="JTV756" s="735"/>
      <c r="JTW756" s="735"/>
      <c r="JTX756" s="735"/>
      <c r="JTY756" s="735"/>
      <c r="JTZ756" s="735"/>
      <c r="JUA756" s="735"/>
      <c r="JUB756" s="735"/>
      <c r="JUC756" s="735"/>
      <c r="JUD756" s="735"/>
      <c r="JUE756" s="735"/>
      <c r="JUF756" s="735"/>
      <c r="JUG756" s="735"/>
      <c r="JUH756" s="735"/>
      <c r="JUI756" s="735"/>
      <c r="JUJ756" s="735"/>
      <c r="JUK756" s="735"/>
      <c r="JUL756" s="735"/>
      <c r="JUM756" s="735"/>
      <c r="JUN756" s="735"/>
      <c r="JUO756" s="735"/>
      <c r="JUP756" s="735"/>
      <c r="JUQ756" s="735"/>
      <c r="JUR756" s="735"/>
      <c r="JUS756" s="735"/>
      <c r="JUT756" s="735"/>
      <c r="JUU756" s="735"/>
      <c r="JUV756" s="735"/>
      <c r="JUW756" s="735"/>
      <c r="JUX756" s="735"/>
      <c r="JUY756" s="735"/>
      <c r="JUZ756" s="735"/>
      <c r="JVA756" s="735"/>
      <c r="JVB756" s="735"/>
      <c r="JVC756" s="735"/>
      <c r="JVD756" s="735"/>
      <c r="JVE756" s="735"/>
      <c r="JVF756" s="735"/>
      <c r="JVG756" s="735"/>
      <c r="JVH756" s="735"/>
      <c r="JVI756" s="735"/>
      <c r="JVJ756" s="735"/>
      <c r="JVK756" s="735"/>
      <c r="JVL756" s="735"/>
      <c r="JVM756" s="735"/>
      <c r="JVN756" s="735"/>
      <c r="JVO756" s="735"/>
      <c r="JVP756" s="735"/>
      <c r="JVQ756" s="735"/>
      <c r="JVR756" s="735"/>
      <c r="JVS756" s="735"/>
      <c r="JVT756" s="735"/>
      <c r="JVU756" s="735"/>
      <c r="JVV756" s="735"/>
      <c r="JVW756" s="735"/>
      <c r="JVX756" s="735"/>
      <c r="JVY756" s="735"/>
      <c r="JVZ756" s="735"/>
      <c r="JWA756" s="735"/>
      <c r="JWB756" s="735"/>
      <c r="JWC756" s="735"/>
      <c r="JWD756" s="735"/>
      <c r="JWE756" s="735"/>
      <c r="JWF756" s="735"/>
      <c r="JWG756" s="735"/>
      <c r="JWH756" s="735"/>
      <c r="JWI756" s="735"/>
      <c r="JWJ756" s="735"/>
      <c r="JWK756" s="735"/>
      <c r="JWL756" s="735"/>
      <c r="JWM756" s="735"/>
      <c r="JWN756" s="735"/>
      <c r="JWO756" s="735"/>
      <c r="JWP756" s="735"/>
      <c r="JWQ756" s="735"/>
      <c r="JWR756" s="735"/>
      <c r="JWS756" s="735"/>
      <c r="JWT756" s="735"/>
      <c r="JWU756" s="735"/>
      <c r="JWV756" s="735"/>
      <c r="JWW756" s="735"/>
      <c r="JWX756" s="735"/>
      <c r="JWY756" s="735"/>
      <c r="JWZ756" s="735"/>
      <c r="JXA756" s="735"/>
      <c r="JXB756" s="735"/>
      <c r="JXC756" s="735"/>
      <c r="JXD756" s="735"/>
      <c r="JXE756" s="735"/>
      <c r="JXF756" s="735"/>
      <c r="JXG756" s="735"/>
      <c r="JXH756" s="735"/>
      <c r="JXI756" s="735"/>
      <c r="JXJ756" s="735"/>
      <c r="JXK756" s="735"/>
      <c r="JXL756" s="735"/>
      <c r="JXM756" s="735"/>
      <c r="JXN756" s="735"/>
      <c r="JXO756" s="735"/>
      <c r="JXP756" s="735"/>
      <c r="JXQ756" s="735"/>
      <c r="JXR756" s="735"/>
      <c r="JXS756" s="735"/>
      <c r="JXT756" s="735"/>
      <c r="JXU756" s="735"/>
      <c r="JXV756" s="735"/>
      <c r="JXW756" s="735"/>
      <c r="JXX756" s="735"/>
      <c r="JXY756" s="735"/>
      <c r="JXZ756" s="735"/>
      <c r="JYA756" s="735"/>
      <c r="JYB756" s="735"/>
      <c r="JYC756" s="735"/>
      <c r="JYD756" s="735"/>
      <c r="JYE756" s="735"/>
      <c r="JYF756" s="735"/>
      <c r="JYG756" s="735"/>
      <c r="JYH756" s="735"/>
      <c r="JYI756" s="735"/>
      <c r="JYJ756" s="735"/>
      <c r="JYK756" s="735"/>
      <c r="JYL756" s="735"/>
      <c r="JYM756" s="735"/>
      <c r="JYN756" s="735"/>
      <c r="JYO756" s="735"/>
      <c r="JYP756" s="735"/>
      <c r="JYQ756" s="735"/>
      <c r="JYR756" s="735"/>
      <c r="JYS756" s="735"/>
      <c r="JYT756" s="735"/>
      <c r="JYU756" s="735"/>
      <c r="JYV756" s="735"/>
      <c r="JYW756" s="735"/>
      <c r="JYX756" s="735"/>
      <c r="JYY756" s="735"/>
      <c r="JYZ756" s="735"/>
      <c r="JZA756" s="735"/>
      <c r="JZB756" s="735"/>
      <c r="JZC756" s="735"/>
      <c r="JZD756" s="735"/>
      <c r="JZE756" s="735"/>
      <c r="JZF756" s="735"/>
      <c r="JZG756" s="735"/>
      <c r="JZH756" s="735"/>
      <c r="JZI756" s="735"/>
      <c r="JZJ756" s="735"/>
      <c r="JZK756" s="735"/>
      <c r="JZL756" s="735"/>
      <c r="JZM756" s="735"/>
      <c r="JZN756" s="735"/>
      <c r="JZO756" s="735"/>
      <c r="JZP756" s="735"/>
      <c r="JZQ756" s="735"/>
      <c r="JZR756" s="735"/>
      <c r="JZS756" s="735"/>
      <c r="JZT756" s="735"/>
      <c r="JZU756" s="735"/>
      <c r="JZV756" s="735"/>
      <c r="JZW756" s="735"/>
      <c r="JZX756" s="735"/>
      <c r="JZY756" s="735"/>
      <c r="JZZ756" s="735"/>
      <c r="KAA756" s="735"/>
      <c r="KAB756" s="735"/>
      <c r="KAC756" s="735"/>
      <c r="KAD756" s="735"/>
      <c r="KAE756" s="735"/>
      <c r="KAF756" s="735"/>
      <c r="KAG756" s="735"/>
      <c r="KAH756" s="735"/>
      <c r="KAI756" s="735"/>
      <c r="KAJ756" s="735"/>
      <c r="KAK756" s="735"/>
      <c r="KAL756" s="735"/>
      <c r="KAM756" s="735"/>
      <c r="KAN756" s="735"/>
      <c r="KAO756" s="735"/>
      <c r="KAP756" s="735"/>
      <c r="KAQ756" s="735"/>
      <c r="KAR756" s="735"/>
      <c r="KAS756" s="735"/>
      <c r="KAT756" s="735"/>
      <c r="KAU756" s="735"/>
      <c r="KAV756" s="735"/>
      <c r="KAW756" s="735"/>
      <c r="KAX756" s="735"/>
      <c r="KAY756" s="735"/>
      <c r="KAZ756" s="735"/>
      <c r="KBA756" s="735"/>
      <c r="KBB756" s="735"/>
      <c r="KBC756" s="735"/>
      <c r="KBD756" s="735"/>
      <c r="KBE756" s="735"/>
      <c r="KBF756" s="735"/>
      <c r="KBG756" s="735"/>
      <c r="KBH756" s="735"/>
      <c r="KBI756" s="735"/>
      <c r="KBJ756" s="735"/>
      <c r="KBK756" s="735"/>
      <c r="KBL756" s="735"/>
      <c r="KBM756" s="735"/>
      <c r="KBN756" s="735"/>
      <c r="KBO756" s="735"/>
      <c r="KBP756" s="735"/>
      <c r="KBQ756" s="735"/>
      <c r="KBR756" s="735"/>
      <c r="KBS756" s="735"/>
      <c r="KBT756" s="735"/>
      <c r="KBU756" s="735"/>
      <c r="KBV756" s="735"/>
      <c r="KBW756" s="735"/>
      <c r="KBX756" s="735"/>
      <c r="KBY756" s="735"/>
      <c r="KBZ756" s="735"/>
      <c r="KCA756" s="735"/>
      <c r="KCB756" s="735"/>
      <c r="KCC756" s="735"/>
      <c r="KCD756" s="735"/>
      <c r="KCE756" s="735"/>
      <c r="KCF756" s="735"/>
      <c r="KCG756" s="735"/>
      <c r="KCH756" s="735"/>
      <c r="KCI756" s="735"/>
      <c r="KCJ756" s="735"/>
      <c r="KCK756" s="735"/>
      <c r="KCL756" s="735"/>
      <c r="KCM756" s="735"/>
      <c r="KCN756" s="735"/>
      <c r="KCO756" s="735"/>
      <c r="KCP756" s="735"/>
      <c r="KCQ756" s="735"/>
      <c r="KCR756" s="735"/>
      <c r="KCS756" s="735"/>
      <c r="KCT756" s="735"/>
      <c r="KCU756" s="735"/>
      <c r="KCV756" s="735"/>
      <c r="KCW756" s="735"/>
      <c r="KCX756" s="735"/>
      <c r="KCY756" s="735"/>
      <c r="KCZ756" s="735"/>
      <c r="KDA756" s="735"/>
      <c r="KDB756" s="735"/>
      <c r="KDC756" s="735"/>
      <c r="KDD756" s="735"/>
      <c r="KDE756" s="735"/>
      <c r="KDF756" s="735"/>
      <c r="KDG756" s="735"/>
      <c r="KDH756" s="735"/>
      <c r="KDI756" s="735"/>
      <c r="KDJ756" s="735"/>
      <c r="KDK756" s="735"/>
      <c r="KDL756" s="735"/>
      <c r="KDM756" s="735"/>
      <c r="KDN756" s="735"/>
      <c r="KDO756" s="735"/>
      <c r="KDP756" s="735"/>
      <c r="KDQ756" s="735"/>
      <c r="KDR756" s="735"/>
      <c r="KDS756" s="735"/>
      <c r="KDT756" s="735"/>
      <c r="KDU756" s="735"/>
      <c r="KDV756" s="735"/>
      <c r="KDW756" s="735"/>
      <c r="KDX756" s="735"/>
      <c r="KDY756" s="735"/>
      <c r="KDZ756" s="735"/>
      <c r="KEA756" s="735"/>
      <c r="KEB756" s="735"/>
      <c r="KEC756" s="735"/>
      <c r="KED756" s="735"/>
      <c r="KEE756" s="735"/>
      <c r="KEF756" s="735"/>
      <c r="KEG756" s="735"/>
      <c r="KEH756" s="735"/>
      <c r="KEI756" s="735"/>
      <c r="KEJ756" s="735"/>
      <c r="KEK756" s="735"/>
      <c r="KEL756" s="735"/>
      <c r="KEM756" s="735"/>
      <c r="KEN756" s="735"/>
      <c r="KEO756" s="735"/>
      <c r="KEP756" s="735"/>
      <c r="KEQ756" s="735"/>
      <c r="KER756" s="735"/>
      <c r="KES756" s="735"/>
      <c r="KET756" s="735"/>
      <c r="KEU756" s="735"/>
      <c r="KEV756" s="735"/>
      <c r="KEW756" s="735"/>
      <c r="KEX756" s="735"/>
      <c r="KEY756" s="735"/>
      <c r="KEZ756" s="735"/>
      <c r="KFA756" s="735"/>
      <c r="KFB756" s="735"/>
      <c r="KFC756" s="735"/>
      <c r="KFD756" s="735"/>
      <c r="KFE756" s="735"/>
      <c r="KFF756" s="735"/>
      <c r="KFG756" s="735"/>
      <c r="KFH756" s="735"/>
      <c r="KFI756" s="735"/>
      <c r="KFJ756" s="735"/>
      <c r="KFK756" s="735"/>
      <c r="KFL756" s="735"/>
      <c r="KFM756" s="735"/>
      <c r="KFN756" s="735"/>
      <c r="KFO756" s="735"/>
      <c r="KFP756" s="735"/>
      <c r="KFQ756" s="735"/>
      <c r="KFR756" s="735"/>
      <c r="KFS756" s="735"/>
      <c r="KFT756" s="735"/>
      <c r="KFU756" s="735"/>
      <c r="KFV756" s="735"/>
      <c r="KFW756" s="735"/>
      <c r="KFX756" s="735"/>
      <c r="KFY756" s="735"/>
      <c r="KFZ756" s="735"/>
      <c r="KGA756" s="735"/>
      <c r="KGB756" s="735"/>
      <c r="KGC756" s="735"/>
      <c r="KGD756" s="735"/>
      <c r="KGE756" s="735"/>
      <c r="KGF756" s="735"/>
      <c r="KGG756" s="735"/>
      <c r="KGH756" s="735"/>
      <c r="KGI756" s="735"/>
      <c r="KGJ756" s="735"/>
      <c r="KGK756" s="735"/>
      <c r="KGL756" s="735"/>
      <c r="KGM756" s="735"/>
      <c r="KGN756" s="735"/>
      <c r="KGO756" s="735"/>
      <c r="KGP756" s="735"/>
      <c r="KGQ756" s="735"/>
      <c r="KGR756" s="735"/>
      <c r="KGS756" s="735"/>
      <c r="KGT756" s="735"/>
      <c r="KGU756" s="735"/>
      <c r="KGV756" s="735"/>
      <c r="KGW756" s="735"/>
      <c r="KGX756" s="735"/>
      <c r="KGY756" s="735"/>
      <c r="KGZ756" s="735"/>
      <c r="KHA756" s="735"/>
      <c r="KHB756" s="735"/>
      <c r="KHC756" s="735"/>
      <c r="KHD756" s="735"/>
      <c r="KHE756" s="735"/>
      <c r="KHF756" s="735"/>
      <c r="KHG756" s="735"/>
      <c r="KHH756" s="735"/>
      <c r="KHI756" s="735"/>
      <c r="KHJ756" s="735"/>
      <c r="KHK756" s="735"/>
      <c r="KHL756" s="735"/>
      <c r="KHM756" s="735"/>
      <c r="KHN756" s="735"/>
      <c r="KHO756" s="735"/>
      <c r="KHP756" s="735"/>
      <c r="KHQ756" s="735"/>
      <c r="KHR756" s="735"/>
      <c r="KHS756" s="735"/>
      <c r="KHT756" s="735"/>
      <c r="KHU756" s="735"/>
      <c r="KHV756" s="735"/>
      <c r="KHW756" s="735"/>
      <c r="KHX756" s="735"/>
      <c r="KHY756" s="735"/>
      <c r="KHZ756" s="735"/>
      <c r="KIA756" s="735"/>
      <c r="KIB756" s="735"/>
      <c r="KIC756" s="735"/>
      <c r="KID756" s="735"/>
      <c r="KIE756" s="735"/>
      <c r="KIF756" s="735"/>
      <c r="KIG756" s="735"/>
      <c r="KIH756" s="735"/>
      <c r="KII756" s="735"/>
      <c r="KIJ756" s="735"/>
      <c r="KIK756" s="735"/>
      <c r="KIL756" s="735"/>
      <c r="KIM756" s="735"/>
      <c r="KIN756" s="735"/>
      <c r="KIO756" s="735"/>
      <c r="KIP756" s="735"/>
      <c r="KIQ756" s="735"/>
      <c r="KIR756" s="735"/>
      <c r="KIS756" s="735"/>
      <c r="KIT756" s="735"/>
      <c r="KIU756" s="735"/>
      <c r="KIV756" s="735"/>
      <c r="KIW756" s="735"/>
      <c r="KIX756" s="735"/>
      <c r="KIY756" s="735"/>
      <c r="KIZ756" s="735"/>
      <c r="KJA756" s="735"/>
      <c r="KJB756" s="735"/>
      <c r="KJC756" s="735"/>
      <c r="KJD756" s="735"/>
      <c r="KJE756" s="735"/>
      <c r="KJF756" s="735"/>
      <c r="KJG756" s="735"/>
      <c r="KJH756" s="735"/>
      <c r="KJI756" s="735"/>
      <c r="KJJ756" s="735"/>
      <c r="KJK756" s="735"/>
      <c r="KJL756" s="735"/>
      <c r="KJM756" s="735"/>
      <c r="KJN756" s="735"/>
      <c r="KJO756" s="735"/>
      <c r="KJP756" s="735"/>
      <c r="KJQ756" s="735"/>
      <c r="KJR756" s="735"/>
      <c r="KJS756" s="735"/>
      <c r="KJT756" s="735"/>
      <c r="KJU756" s="735"/>
      <c r="KJV756" s="735"/>
      <c r="KJW756" s="735"/>
      <c r="KJX756" s="735"/>
      <c r="KJY756" s="735"/>
      <c r="KJZ756" s="735"/>
      <c r="KKA756" s="735"/>
      <c r="KKB756" s="735"/>
      <c r="KKC756" s="735"/>
      <c r="KKD756" s="735"/>
      <c r="KKE756" s="735"/>
      <c r="KKF756" s="735"/>
      <c r="KKG756" s="735"/>
      <c r="KKH756" s="735"/>
      <c r="KKI756" s="735"/>
      <c r="KKJ756" s="735"/>
      <c r="KKK756" s="735"/>
      <c r="KKL756" s="735"/>
      <c r="KKM756" s="735"/>
      <c r="KKN756" s="735"/>
      <c r="KKO756" s="735"/>
      <c r="KKP756" s="735"/>
      <c r="KKQ756" s="735"/>
      <c r="KKR756" s="735"/>
      <c r="KKS756" s="735"/>
      <c r="KKT756" s="735"/>
      <c r="KKU756" s="735"/>
      <c r="KKV756" s="735"/>
      <c r="KKW756" s="735"/>
      <c r="KKX756" s="735"/>
      <c r="KKY756" s="735"/>
      <c r="KKZ756" s="735"/>
      <c r="KLA756" s="735"/>
      <c r="KLB756" s="735"/>
      <c r="KLC756" s="735"/>
      <c r="KLD756" s="735"/>
      <c r="KLE756" s="735"/>
      <c r="KLF756" s="735"/>
      <c r="KLG756" s="735"/>
      <c r="KLH756" s="735"/>
      <c r="KLI756" s="735"/>
      <c r="KLJ756" s="735"/>
      <c r="KLK756" s="735"/>
      <c r="KLL756" s="735"/>
      <c r="KLM756" s="735"/>
      <c r="KLN756" s="735"/>
      <c r="KLO756" s="735"/>
      <c r="KLP756" s="735"/>
      <c r="KLQ756" s="735"/>
      <c r="KLR756" s="735"/>
      <c r="KLS756" s="735"/>
      <c r="KLT756" s="735"/>
      <c r="KLU756" s="735"/>
      <c r="KLV756" s="735"/>
      <c r="KLW756" s="735"/>
      <c r="KLX756" s="735"/>
      <c r="KLY756" s="735"/>
      <c r="KLZ756" s="735"/>
      <c r="KMA756" s="735"/>
      <c r="KMB756" s="735"/>
      <c r="KMC756" s="735"/>
      <c r="KMD756" s="735"/>
      <c r="KME756" s="735"/>
      <c r="KMF756" s="735"/>
      <c r="KMG756" s="735"/>
      <c r="KMH756" s="735"/>
      <c r="KMI756" s="735"/>
      <c r="KMJ756" s="735"/>
      <c r="KMK756" s="735"/>
      <c r="KML756" s="735"/>
      <c r="KMM756" s="735"/>
      <c r="KMN756" s="735"/>
      <c r="KMO756" s="735"/>
      <c r="KMP756" s="735"/>
      <c r="KMQ756" s="735"/>
      <c r="KMR756" s="735"/>
      <c r="KMS756" s="735"/>
      <c r="KMT756" s="735"/>
      <c r="KMU756" s="735"/>
      <c r="KMV756" s="735"/>
      <c r="KMW756" s="735"/>
      <c r="KMX756" s="735"/>
      <c r="KMY756" s="735"/>
      <c r="KMZ756" s="735"/>
      <c r="KNA756" s="735"/>
      <c r="KNB756" s="735"/>
      <c r="KNC756" s="735"/>
      <c r="KND756" s="735"/>
      <c r="KNE756" s="735"/>
      <c r="KNF756" s="735"/>
      <c r="KNG756" s="735"/>
      <c r="KNH756" s="735"/>
      <c r="KNI756" s="735"/>
      <c r="KNJ756" s="735"/>
      <c r="KNK756" s="735"/>
      <c r="KNL756" s="735"/>
      <c r="KNM756" s="735"/>
      <c r="KNN756" s="735"/>
      <c r="KNO756" s="735"/>
      <c r="KNP756" s="735"/>
      <c r="KNQ756" s="735"/>
      <c r="KNR756" s="735"/>
      <c r="KNS756" s="735"/>
      <c r="KNT756" s="735"/>
      <c r="KNU756" s="735"/>
      <c r="KNV756" s="735"/>
      <c r="KNW756" s="735"/>
      <c r="KNX756" s="735"/>
      <c r="KNY756" s="735"/>
      <c r="KNZ756" s="735"/>
      <c r="KOA756" s="735"/>
      <c r="KOB756" s="735"/>
      <c r="KOC756" s="735"/>
      <c r="KOD756" s="735"/>
      <c r="KOE756" s="735"/>
      <c r="KOF756" s="735"/>
      <c r="KOG756" s="735"/>
      <c r="KOH756" s="735"/>
      <c r="KOI756" s="735"/>
      <c r="KOJ756" s="735"/>
      <c r="KOK756" s="735"/>
      <c r="KOL756" s="735"/>
      <c r="KOM756" s="735"/>
      <c r="KON756" s="735"/>
      <c r="KOO756" s="735"/>
      <c r="KOP756" s="735"/>
      <c r="KOQ756" s="735"/>
      <c r="KOR756" s="735"/>
      <c r="KOS756" s="735"/>
      <c r="KOT756" s="735"/>
      <c r="KOU756" s="735"/>
      <c r="KOV756" s="735"/>
      <c r="KOW756" s="735"/>
      <c r="KOX756" s="735"/>
      <c r="KOY756" s="735"/>
      <c r="KOZ756" s="735"/>
      <c r="KPA756" s="735"/>
      <c r="KPB756" s="735"/>
      <c r="KPC756" s="735"/>
      <c r="KPD756" s="735"/>
      <c r="KPE756" s="735"/>
      <c r="KPF756" s="735"/>
      <c r="KPG756" s="735"/>
      <c r="KPH756" s="735"/>
      <c r="KPI756" s="735"/>
      <c r="KPJ756" s="735"/>
      <c r="KPK756" s="735"/>
      <c r="KPL756" s="735"/>
      <c r="KPM756" s="735"/>
      <c r="KPN756" s="735"/>
      <c r="KPO756" s="735"/>
      <c r="KPP756" s="735"/>
      <c r="KPQ756" s="735"/>
      <c r="KPR756" s="735"/>
      <c r="KPS756" s="735"/>
      <c r="KPT756" s="735"/>
      <c r="KPU756" s="735"/>
      <c r="KPV756" s="735"/>
      <c r="KPW756" s="735"/>
      <c r="KPX756" s="735"/>
      <c r="KPY756" s="735"/>
      <c r="KPZ756" s="735"/>
      <c r="KQA756" s="735"/>
      <c r="KQB756" s="735"/>
      <c r="KQC756" s="735"/>
      <c r="KQD756" s="735"/>
      <c r="KQE756" s="735"/>
      <c r="KQF756" s="735"/>
      <c r="KQG756" s="735"/>
      <c r="KQH756" s="735"/>
      <c r="KQI756" s="735"/>
      <c r="KQJ756" s="735"/>
      <c r="KQK756" s="735"/>
      <c r="KQL756" s="735"/>
      <c r="KQM756" s="735"/>
      <c r="KQN756" s="735"/>
      <c r="KQO756" s="735"/>
      <c r="KQP756" s="735"/>
      <c r="KQQ756" s="735"/>
      <c r="KQR756" s="735"/>
      <c r="KQS756" s="735"/>
      <c r="KQT756" s="735"/>
      <c r="KQU756" s="735"/>
      <c r="KQV756" s="735"/>
      <c r="KQW756" s="735"/>
      <c r="KQX756" s="735"/>
      <c r="KQY756" s="735"/>
      <c r="KQZ756" s="735"/>
      <c r="KRA756" s="735"/>
      <c r="KRB756" s="735"/>
      <c r="KRC756" s="735"/>
      <c r="KRD756" s="735"/>
      <c r="KRE756" s="735"/>
      <c r="KRF756" s="735"/>
      <c r="KRG756" s="735"/>
      <c r="KRH756" s="735"/>
      <c r="KRI756" s="735"/>
      <c r="KRJ756" s="735"/>
      <c r="KRK756" s="735"/>
      <c r="KRL756" s="735"/>
      <c r="KRM756" s="735"/>
      <c r="KRN756" s="735"/>
      <c r="KRO756" s="735"/>
      <c r="KRP756" s="735"/>
      <c r="KRQ756" s="735"/>
      <c r="KRR756" s="735"/>
      <c r="KRS756" s="735"/>
      <c r="KRT756" s="735"/>
      <c r="KRU756" s="735"/>
      <c r="KRV756" s="735"/>
      <c r="KRW756" s="735"/>
      <c r="KRX756" s="735"/>
      <c r="KRY756" s="735"/>
      <c r="KRZ756" s="735"/>
      <c r="KSA756" s="735"/>
      <c r="KSB756" s="735"/>
      <c r="KSC756" s="735"/>
      <c r="KSD756" s="735"/>
      <c r="KSE756" s="735"/>
      <c r="KSF756" s="735"/>
      <c r="KSG756" s="735"/>
      <c r="KSH756" s="735"/>
      <c r="KSI756" s="735"/>
      <c r="KSJ756" s="735"/>
      <c r="KSK756" s="735"/>
      <c r="KSL756" s="735"/>
      <c r="KSM756" s="735"/>
      <c r="KSN756" s="735"/>
      <c r="KSO756" s="735"/>
      <c r="KSP756" s="735"/>
      <c r="KSQ756" s="735"/>
      <c r="KSR756" s="735"/>
      <c r="KSS756" s="735"/>
      <c r="KST756" s="735"/>
      <c r="KSU756" s="735"/>
      <c r="KSV756" s="735"/>
      <c r="KSW756" s="735"/>
      <c r="KSX756" s="735"/>
      <c r="KSY756" s="735"/>
      <c r="KSZ756" s="735"/>
      <c r="KTA756" s="735"/>
      <c r="KTB756" s="735"/>
      <c r="KTC756" s="735"/>
      <c r="KTD756" s="735"/>
      <c r="KTE756" s="735"/>
      <c r="KTF756" s="735"/>
      <c r="KTG756" s="735"/>
      <c r="KTH756" s="735"/>
      <c r="KTI756" s="735"/>
      <c r="KTJ756" s="735"/>
      <c r="KTK756" s="735"/>
      <c r="KTL756" s="735"/>
      <c r="KTM756" s="735"/>
      <c r="KTN756" s="735"/>
      <c r="KTO756" s="735"/>
      <c r="KTP756" s="735"/>
      <c r="KTQ756" s="735"/>
      <c r="KTR756" s="735"/>
      <c r="KTS756" s="735"/>
      <c r="KTT756" s="735"/>
      <c r="KTU756" s="735"/>
      <c r="KTV756" s="735"/>
      <c r="KTW756" s="735"/>
      <c r="KTX756" s="735"/>
      <c r="KTY756" s="735"/>
      <c r="KTZ756" s="735"/>
      <c r="KUA756" s="735"/>
      <c r="KUB756" s="735"/>
      <c r="KUC756" s="735"/>
      <c r="KUD756" s="735"/>
      <c r="KUE756" s="735"/>
      <c r="KUF756" s="735"/>
      <c r="KUG756" s="735"/>
      <c r="KUH756" s="735"/>
      <c r="KUI756" s="735"/>
      <c r="KUJ756" s="735"/>
      <c r="KUK756" s="735"/>
      <c r="KUL756" s="735"/>
      <c r="KUM756" s="735"/>
      <c r="KUN756" s="735"/>
      <c r="KUO756" s="735"/>
      <c r="KUP756" s="735"/>
      <c r="KUQ756" s="735"/>
      <c r="KUR756" s="735"/>
      <c r="KUS756" s="735"/>
      <c r="KUT756" s="735"/>
      <c r="KUU756" s="735"/>
      <c r="KUV756" s="735"/>
      <c r="KUW756" s="735"/>
      <c r="KUX756" s="735"/>
      <c r="KUY756" s="735"/>
      <c r="KUZ756" s="735"/>
      <c r="KVA756" s="735"/>
      <c r="KVB756" s="735"/>
      <c r="KVC756" s="735"/>
      <c r="KVD756" s="735"/>
      <c r="KVE756" s="735"/>
      <c r="KVF756" s="735"/>
      <c r="KVG756" s="735"/>
      <c r="KVH756" s="735"/>
      <c r="KVI756" s="735"/>
      <c r="KVJ756" s="735"/>
      <c r="KVK756" s="735"/>
      <c r="KVL756" s="735"/>
      <c r="KVM756" s="735"/>
      <c r="KVN756" s="735"/>
      <c r="KVO756" s="735"/>
      <c r="KVP756" s="735"/>
      <c r="KVQ756" s="735"/>
      <c r="KVR756" s="735"/>
      <c r="KVS756" s="735"/>
      <c r="KVT756" s="735"/>
      <c r="KVU756" s="735"/>
      <c r="KVV756" s="735"/>
      <c r="KVW756" s="735"/>
      <c r="KVX756" s="735"/>
      <c r="KVY756" s="735"/>
      <c r="KVZ756" s="735"/>
      <c r="KWA756" s="735"/>
      <c r="KWB756" s="735"/>
      <c r="KWC756" s="735"/>
      <c r="KWD756" s="735"/>
      <c r="KWE756" s="735"/>
      <c r="KWF756" s="735"/>
      <c r="KWG756" s="735"/>
      <c r="KWH756" s="735"/>
      <c r="KWI756" s="735"/>
      <c r="KWJ756" s="735"/>
      <c r="KWK756" s="735"/>
      <c r="KWL756" s="735"/>
      <c r="KWM756" s="735"/>
      <c r="KWN756" s="735"/>
      <c r="KWO756" s="735"/>
      <c r="KWP756" s="735"/>
      <c r="KWQ756" s="735"/>
      <c r="KWR756" s="735"/>
      <c r="KWS756" s="735"/>
      <c r="KWT756" s="735"/>
      <c r="KWU756" s="735"/>
      <c r="KWV756" s="735"/>
      <c r="KWW756" s="735"/>
      <c r="KWX756" s="735"/>
      <c r="KWY756" s="735"/>
      <c r="KWZ756" s="735"/>
      <c r="KXA756" s="735"/>
      <c r="KXB756" s="735"/>
      <c r="KXC756" s="735"/>
      <c r="KXD756" s="735"/>
      <c r="KXE756" s="735"/>
      <c r="KXF756" s="735"/>
      <c r="KXG756" s="735"/>
      <c r="KXH756" s="735"/>
      <c r="KXI756" s="735"/>
      <c r="KXJ756" s="735"/>
      <c r="KXK756" s="735"/>
      <c r="KXL756" s="735"/>
      <c r="KXM756" s="735"/>
      <c r="KXN756" s="735"/>
      <c r="KXO756" s="735"/>
      <c r="KXP756" s="735"/>
      <c r="KXQ756" s="735"/>
      <c r="KXR756" s="735"/>
      <c r="KXS756" s="735"/>
      <c r="KXT756" s="735"/>
      <c r="KXU756" s="735"/>
      <c r="KXV756" s="735"/>
      <c r="KXW756" s="735"/>
      <c r="KXX756" s="735"/>
      <c r="KXY756" s="735"/>
      <c r="KXZ756" s="735"/>
      <c r="KYA756" s="735"/>
      <c r="KYB756" s="735"/>
      <c r="KYC756" s="735"/>
      <c r="KYD756" s="735"/>
      <c r="KYE756" s="735"/>
      <c r="KYF756" s="735"/>
      <c r="KYG756" s="735"/>
      <c r="KYH756" s="735"/>
      <c r="KYI756" s="735"/>
      <c r="KYJ756" s="735"/>
      <c r="KYK756" s="735"/>
      <c r="KYL756" s="735"/>
      <c r="KYM756" s="735"/>
      <c r="KYN756" s="735"/>
      <c r="KYO756" s="735"/>
      <c r="KYP756" s="735"/>
      <c r="KYQ756" s="735"/>
      <c r="KYR756" s="735"/>
      <c r="KYS756" s="735"/>
      <c r="KYT756" s="735"/>
      <c r="KYU756" s="735"/>
      <c r="KYV756" s="735"/>
      <c r="KYW756" s="735"/>
      <c r="KYX756" s="735"/>
      <c r="KYY756" s="735"/>
      <c r="KYZ756" s="735"/>
      <c r="KZA756" s="735"/>
      <c r="KZB756" s="735"/>
      <c r="KZC756" s="735"/>
      <c r="KZD756" s="735"/>
      <c r="KZE756" s="735"/>
      <c r="KZF756" s="735"/>
      <c r="KZG756" s="735"/>
      <c r="KZH756" s="735"/>
      <c r="KZI756" s="735"/>
      <c r="KZJ756" s="735"/>
      <c r="KZK756" s="735"/>
      <c r="KZL756" s="735"/>
      <c r="KZM756" s="735"/>
      <c r="KZN756" s="735"/>
      <c r="KZO756" s="735"/>
      <c r="KZP756" s="735"/>
      <c r="KZQ756" s="735"/>
      <c r="KZR756" s="735"/>
      <c r="KZS756" s="735"/>
      <c r="KZT756" s="735"/>
      <c r="KZU756" s="735"/>
      <c r="KZV756" s="735"/>
      <c r="KZW756" s="735"/>
      <c r="KZX756" s="735"/>
      <c r="KZY756" s="735"/>
      <c r="KZZ756" s="735"/>
      <c r="LAA756" s="735"/>
      <c r="LAB756" s="735"/>
      <c r="LAC756" s="735"/>
      <c r="LAD756" s="735"/>
      <c r="LAE756" s="735"/>
      <c r="LAF756" s="735"/>
      <c r="LAG756" s="735"/>
      <c r="LAH756" s="735"/>
      <c r="LAI756" s="735"/>
      <c r="LAJ756" s="735"/>
      <c r="LAK756" s="735"/>
      <c r="LAL756" s="735"/>
      <c r="LAM756" s="735"/>
      <c r="LAN756" s="735"/>
      <c r="LAO756" s="735"/>
      <c r="LAP756" s="735"/>
      <c r="LAQ756" s="735"/>
      <c r="LAR756" s="735"/>
      <c r="LAS756" s="735"/>
      <c r="LAT756" s="735"/>
      <c r="LAU756" s="735"/>
      <c r="LAV756" s="735"/>
      <c r="LAW756" s="735"/>
      <c r="LAX756" s="735"/>
      <c r="LAY756" s="735"/>
      <c r="LAZ756" s="735"/>
      <c r="LBA756" s="735"/>
      <c r="LBB756" s="735"/>
      <c r="LBC756" s="735"/>
      <c r="LBD756" s="735"/>
      <c r="LBE756" s="735"/>
      <c r="LBF756" s="735"/>
      <c r="LBG756" s="735"/>
      <c r="LBH756" s="735"/>
      <c r="LBI756" s="735"/>
      <c r="LBJ756" s="735"/>
      <c r="LBK756" s="735"/>
      <c r="LBL756" s="735"/>
      <c r="LBM756" s="735"/>
      <c r="LBN756" s="735"/>
      <c r="LBO756" s="735"/>
      <c r="LBP756" s="735"/>
      <c r="LBQ756" s="735"/>
      <c r="LBR756" s="735"/>
      <c r="LBS756" s="735"/>
      <c r="LBT756" s="735"/>
      <c r="LBU756" s="735"/>
      <c r="LBV756" s="735"/>
      <c r="LBW756" s="735"/>
      <c r="LBX756" s="735"/>
      <c r="LBY756" s="735"/>
      <c r="LBZ756" s="735"/>
      <c r="LCA756" s="735"/>
      <c r="LCB756" s="735"/>
      <c r="LCC756" s="735"/>
      <c r="LCD756" s="735"/>
      <c r="LCE756" s="735"/>
      <c r="LCF756" s="735"/>
      <c r="LCG756" s="735"/>
      <c r="LCH756" s="735"/>
      <c r="LCI756" s="735"/>
      <c r="LCJ756" s="735"/>
      <c r="LCK756" s="735"/>
      <c r="LCL756" s="735"/>
      <c r="LCM756" s="735"/>
      <c r="LCN756" s="735"/>
      <c r="LCO756" s="735"/>
      <c r="LCP756" s="735"/>
      <c r="LCQ756" s="735"/>
      <c r="LCR756" s="735"/>
      <c r="LCS756" s="735"/>
      <c r="LCT756" s="735"/>
      <c r="LCU756" s="735"/>
      <c r="LCV756" s="735"/>
      <c r="LCW756" s="735"/>
      <c r="LCX756" s="735"/>
      <c r="LCY756" s="735"/>
      <c r="LCZ756" s="735"/>
      <c r="LDA756" s="735"/>
      <c r="LDB756" s="735"/>
      <c r="LDC756" s="735"/>
      <c r="LDD756" s="735"/>
      <c r="LDE756" s="735"/>
      <c r="LDF756" s="735"/>
      <c r="LDG756" s="735"/>
      <c r="LDH756" s="735"/>
      <c r="LDI756" s="735"/>
      <c r="LDJ756" s="735"/>
      <c r="LDK756" s="735"/>
      <c r="LDL756" s="735"/>
      <c r="LDM756" s="735"/>
      <c r="LDN756" s="735"/>
      <c r="LDO756" s="735"/>
      <c r="LDP756" s="735"/>
      <c r="LDQ756" s="735"/>
      <c r="LDR756" s="735"/>
      <c r="LDS756" s="735"/>
      <c r="LDT756" s="735"/>
      <c r="LDU756" s="735"/>
      <c r="LDV756" s="735"/>
      <c r="LDW756" s="735"/>
      <c r="LDX756" s="735"/>
      <c r="LDY756" s="735"/>
      <c r="LDZ756" s="735"/>
      <c r="LEA756" s="735"/>
      <c r="LEB756" s="735"/>
      <c r="LEC756" s="735"/>
      <c r="LED756" s="735"/>
      <c r="LEE756" s="735"/>
      <c r="LEF756" s="735"/>
      <c r="LEG756" s="735"/>
      <c r="LEH756" s="735"/>
      <c r="LEI756" s="735"/>
      <c r="LEJ756" s="735"/>
      <c r="LEK756" s="735"/>
      <c r="LEL756" s="735"/>
      <c r="LEM756" s="735"/>
      <c r="LEN756" s="735"/>
      <c r="LEO756" s="735"/>
      <c r="LEP756" s="735"/>
      <c r="LEQ756" s="735"/>
      <c r="LER756" s="735"/>
      <c r="LES756" s="735"/>
      <c r="LET756" s="735"/>
      <c r="LEU756" s="735"/>
      <c r="LEV756" s="735"/>
      <c r="LEW756" s="735"/>
      <c r="LEX756" s="735"/>
      <c r="LEY756" s="735"/>
      <c r="LEZ756" s="735"/>
      <c r="LFA756" s="735"/>
      <c r="LFB756" s="735"/>
      <c r="LFC756" s="735"/>
      <c r="LFD756" s="735"/>
      <c r="LFE756" s="735"/>
      <c r="LFF756" s="735"/>
      <c r="LFG756" s="735"/>
      <c r="LFH756" s="735"/>
      <c r="LFI756" s="735"/>
      <c r="LFJ756" s="735"/>
      <c r="LFK756" s="735"/>
      <c r="LFL756" s="735"/>
      <c r="LFM756" s="735"/>
      <c r="LFN756" s="735"/>
      <c r="LFO756" s="735"/>
      <c r="LFP756" s="735"/>
      <c r="LFQ756" s="735"/>
      <c r="LFR756" s="735"/>
      <c r="LFS756" s="735"/>
      <c r="LFT756" s="735"/>
      <c r="LFU756" s="735"/>
      <c r="LFV756" s="735"/>
      <c r="LFW756" s="735"/>
      <c r="LFX756" s="735"/>
      <c r="LFY756" s="735"/>
      <c r="LFZ756" s="735"/>
      <c r="LGA756" s="735"/>
      <c r="LGB756" s="735"/>
      <c r="LGC756" s="735"/>
      <c r="LGD756" s="735"/>
      <c r="LGE756" s="735"/>
      <c r="LGF756" s="735"/>
      <c r="LGG756" s="735"/>
      <c r="LGH756" s="735"/>
      <c r="LGI756" s="735"/>
      <c r="LGJ756" s="735"/>
      <c r="LGK756" s="735"/>
      <c r="LGL756" s="735"/>
      <c r="LGM756" s="735"/>
      <c r="LGN756" s="735"/>
      <c r="LGO756" s="735"/>
      <c r="LGP756" s="735"/>
      <c r="LGQ756" s="735"/>
      <c r="LGR756" s="735"/>
      <c r="LGS756" s="735"/>
      <c r="LGT756" s="735"/>
      <c r="LGU756" s="735"/>
      <c r="LGV756" s="735"/>
      <c r="LGW756" s="735"/>
      <c r="LGX756" s="735"/>
      <c r="LGY756" s="735"/>
      <c r="LGZ756" s="735"/>
      <c r="LHA756" s="735"/>
      <c r="LHB756" s="735"/>
      <c r="LHC756" s="735"/>
      <c r="LHD756" s="735"/>
      <c r="LHE756" s="735"/>
      <c r="LHF756" s="735"/>
      <c r="LHG756" s="735"/>
      <c r="LHH756" s="735"/>
      <c r="LHI756" s="735"/>
      <c r="LHJ756" s="735"/>
      <c r="LHK756" s="735"/>
      <c r="LHL756" s="735"/>
      <c r="LHM756" s="735"/>
      <c r="LHN756" s="735"/>
      <c r="LHO756" s="735"/>
      <c r="LHP756" s="735"/>
      <c r="LHQ756" s="735"/>
      <c r="LHR756" s="735"/>
      <c r="LHS756" s="735"/>
      <c r="LHT756" s="735"/>
      <c r="LHU756" s="735"/>
      <c r="LHV756" s="735"/>
      <c r="LHW756" s="735"/>
      <c r="LHX756" s="735"/>
      <c r="LHY756" s="735"/>
      <c r="LHZ756" s="735"/>
      <c r="LIA756" s="735"/>
      <c r="LIB756" s="735"/>
      <c r="LIC756" s="735"/>
      <c r="LID756" s="735"/>
      <c r="LIE756" s="735"/>
      <c r="LIF756" s="735"/>
      <c r="LIG756" s="735"/>
      <c r="LIH756" s="735"/>
      <c r="LII756" s="735"/>
      <c r="LIJ756" s="735"/>
      <c r="LIK756" s="735"/>
      <c r="LIL756" s="735"/>
      <c r="LIM756" s="735"/>
      <c r="LIN756" s="735"/>
      <c r="LIO756" s="735"/>
      <c r="LIP756" s="735"/>
      <c r="LIQ756" s="735"/>
      <c r="LIR756" s="735"/>
      <c r="LIS756" s="735"/>
      <c r="LIT756" s="735"/>
      <c r="LIU756" s="735"/>
      <c r="LIV756" s="735"/>
      <c r="LIW756" s="735"/>
      <c r="LIX756" s="735"/>
      <c r="LIY756" s="735"/>
      <c r="LIZ756" s="735"/>
      <c r="LJA756" s="735"/>
      <c r="LJB756" s="735"/>
      <c r="LJC756" s="735"/>
      <c r="LJD756" s="735"/>
      <c r="LJE756" s="735"/>
      <c r="LJF756" s="735"/>
      <c r="LJG756" s="735"/>
      <c r="LJH756" s="735"/>
      <c r="LJI756" s="735"/>
      <c r="LJJ756" s="735"/>
      <c r="LJK756" s="735"/>
      <c r="LJL756" s="735"/>
      <c r="LJM756" s="735"/>
      <c r="LJN756" s="735"/>
      <c r="LJO756" s="735"/>
      <c r="LJP756" s="735"/>
      <c r="LJQ756" s="735"/>
      <c r="LJR756" s="735"/>
      <c r="LJS756" s="735"/>
      <c r="LJT756" s="735"/>
      <c r="LJU756" s="735"/>
      <c r="LJV756" s="735"/>
      <c r="LJW756" s="735"/>
      <c r="LJX756" s="735"/>
      <c r="LJY756" s="735"/>
      <c r="LJZ756" s="735"/>
      <c r="LKA756" s="735"/>
      <c r="LKB756" s="735"/>
      <c r="LKC756" s="735"/>
      <c r="LKD756" s="735"/>
      <c r="LKE756" s="735"/>
      <c r="LKF756" s="735"/>
      <c r="LKG756" s="735"/>
      <c r="LKH756" s="735"/>
      <c r="LKI756" s="735"/>
      <c r="LKJ756" s="735"/>
      <c r="LKK756" s="735"/>
      <c r="LKL756" s="735"/>
      <c r="LKM756" s="735"/>
      <c r="LKN756" s="735"/>
      <c r="LKO756" s="735"/>
      <c r="LKP756" s="735"/>
      <c r="LKQ756" s="735"/>
      <c r="LKR756" s="735"/>
      <c r="LKS756" s="735"/>
      <c r="LKT756" s="735"/>
      <c r="LKU756" s="735"/>
      <c r="LKV756" s="735"/>
      <c r="LKW756" s="735"/>
      <c r="LKX756" s="735"/>
      <c r="LKY756" s="735"/>
      <c r="LKZ756" s="735"/>
      <c r="LLA756" s="735"/>
      <c r="LLB756" s="735"/>
      <c r="LLC756" s="735"/>
      <c r="LLD756" s="735"/>
      <c r="LLE756" s="735"/>
      <c r="LLF756" s="735"/>
      <c r="LLG756" s="735"/>
      <c r="LLH756" s="735"/>
      <c r="LLI756" s="735"/>
      <c r="LLJ756" s="735"/>
      <c r="LLK756" s="735"/>
      <c r="LLL756" s="735"/>
      <c r="LLM756" s="735"/>
      <c r="LLN756" s="735"/>
      <c r="LLO756" s="735"/>
      <c r="LLP756" s="735"/>
      <c r="LLQ756" s="735"/>
      <c r="LLR756" s="735"/>
      <c r="LLS756" s="735"/>
      <c r="LLT756" s="735"/>
      <c r="LLU756" s="735"/>
      <c r="LLV756" s="735"/>
      <c r="LLW756" s="735"/>
      <c r="LLX756" s="735"/>
      <c r="LLY756" s="735"/>
      <c r="LLZ756" s="735"/>
      <c r="LMA756" s="735"/>
      <c r="LMB756" s="735"/>
      <c r="LMC756" s="735"/>
      <c r="LMD756" s="735"/>
      <c r="LME756" s="735"/>
      <c r="LMF756" s="735"/>
      <c r="LMG756" s="735"/>
      <c r="LMH756" s="735"/>
      <c r="LMI756" s="735"/>
      <c r="LMJ756" s="735"/>
      <c r="LMK756" s="735"/>
      <c r="LML756" s="735"/>
      <c r="LMM756" s="735"/>
      <c r="LMN756" s="735"/>
      <c r="LMO756" s="735"/>
      <c r="LMP756" s="735"/>
      <c r="LMQ756" s="735"/>
      <c r="LMR756" s="735"/>
      <c r="LMS756" s="735"/>
      <c r="LMT756" s="735"/>
      <c r="LMU756" s="735"/>
      <c r="LMV756" s="735"/>
      <c r="LMW756" s="735"/>
      <c r="LMX756" s="735"/>
      <c r="LMY756" s="735"/>
      <c r="LMZ756" s="735"/>
      <c r="LNA756" s="735"/>
      <c r="LNB756" s="735"/>
      <c r="LNC756" s="735"/>
      <c r="LND756" s="735"/>
      <c r="LNE756" s="735"/>
      <c r="LNF756" s="735"/>
      <c r="LNG756" s="735"/>
      <c r="LNH756" s="735"/>
      <c r="LNI756" s="735"/>
      <c r="LNJ756" s="735"/>
      <c r="LNK756" s="735"/>
      <c r="LNL756" s="735"/>
      <c r="LNM756" s="735"/>
      <c r="LNN756" s="735"/>
      <c r="LNO756" s="735"/>
      <c r="LNP756" s="735"/>
      <c r="LNQ756" s="735"/>
      <c r="LNR756" s="735"/>
      <c r="LNS756" s="735"/>
      <c r="LNT756" s="735"/>
      <c r="LNU756" s="735"/>
      <c r="LNV756" s="735"/>
      <c r="LNW756" s="735"/>
      <c r="LNX756" s="735"/>
      <c r="LNY756" s="735"/>
      <c r="LNZ756" s="735"/>
      <c r="LOA756" s="735"/>
      <c r="LOB756" s="735"/>
      <c r="LOC756" s="735"/>
      <c r="LOD756" s="735"/>
      <c r="LOE756" s="735"/>
      <c r="LOF756" s="735"/>
      <c r="LOG756" s="735"/>
      <c r="LOH756" s="735"/>
      <c r="LOI756" s="735"/>
      <c r="LOJ756" s="735"/>
      <c r="LOK756" s="735"/>
      <c r="LOL756" s="735"/>
      <c r="LOM756" s="735"/>
      <c r="LON756" s="735"/>
      <c r="LOO756" s="735"/>
      <c r="LOP756" s="735"/>
      <c r="LOQ756" s="735"/>
      <c r="LOR756" s="735"/>
      <c r="LOS756" s="735"/>
      <c r="LOT756" s="735"/>
      <c r="LOU756" s="735"/>
      <c r="LOV756" s="735"/>
      <c r="LOW756" s="735"/>
      <c r="LOX756" s="735"/>
      <c r="LOY756" s="735"/>
      <c r="LOZ756" s="735"/>
      <c r="LPA756" s="735"/>
      <c r="LPB756" s="735"/>
      <c r="LPC756" s="735"/>
      <c r="LPD756" s="735"/>
      <c r="LPE756" s="735"/>
      <c r="LPF756" s="735"/>
      <c r="LPG756" s="735"/>
      <c r="LPH756" s="735"/>
      <c r="LPI756" s="735"/>
      <c r="LPJ756" s="735"/>
      <c r="LPK756" s="735"/>
      <c r="LPL756" s="735"/>
      <c r="LPM756" s="735"/>
      <c r="LPN756" s="735"/>
      <c r="LPO756" s="735"/>
      <c r="LPP756" s="735"/>
      <c r="LPQ756" s="735"/>
      <c r="LPR756" s="735"/>
      <c r="LPS756" s="735"/>
      <c r="LPT756" s="735"/>
      <c r="LPU756" s="735"/>
      <c r="LPV756" s="735"/>
      <c r="LPW756" s="735"/>
      <c r="LPX756" s="735"/>
      <c r="LPY756" s="735"/>
      <c r="LPZ756" s="735"/>
      <c r="LQA756" s="735"/>
      <c r="LQB756" s="735"/>
      <c r="LQC756" s="735"/>
      <c r="LQD756" s="735"/>
      <c r="LQE756" s="735"/>
      <c r="LQF756" s="735"/>
      <c r="LQG756" s="735"/>
      <c r="LQH756" s="735"/>
      <c r="LQI756" s="735"/>
      <c r="LQJ756" s="735"/>
      <c r="LQK756" s="735"/>
      <c r="LQL756" s="735"/>
      <c r="LQM756" s="735"/>
      <c r="LQN756" s="735"/>
      <c r="LQO756" s="735"/>
      <c r="LQP756" s="735"/>
      <c r="LQQ756" s="735"/>
      <c r="LQR756" s="735"/>
      <c r="LQS756" s="735"/>
      <c r="LQT756" s="735"/>
      <c r="LQU756" s="735"/>
      <c r="LQV756" s="735"/>
      <c r="LQW756" s="735"/>
      <c r="LQX756" s="735"/>
      <c r="LQY756" s="735"/>
      <c r="LQZ756" s="735"/>
      <c r="LRA756" s="735"/>
      <c r="LRB756" s="735"/>
      <c r="LRC756" s="735"/>
      <c r="LRD756" s="735"/>
      <c r="LRE756" s="735"/>
      <c r="LRF756" s="735"/>
      <c r="LRG756" s="735"/>
      <c r="LRH756" s="735"/>
      <c r="LRI756" s="735"/>
      <c r="LRJ756" s="735"/>
      <c r="LRK756" s="735"/>
      <c r="LRL756" s="735"/>
      <c r="LRM756" s="735"/>
      <c r="LRN756" s="735"/>
      <c r="LRO756" s="735"/>
      <c r="LRP756" s="735"/>
      <c r="LRQ756" s="735"/>
      <c r="LRR756" s="735"/>
      <c r="LRS756" s="735"/>
      <c r="LRT756" s="735"/>
      <c r="LRU756" s="735"/>
      <c r="LRV756" s="735"/>
      <c r="LRW756" s="735"/>
      <c r="LRX756" s="735"/>
      <c r="LRY756" s="735"/>
      <c r="LRZ756" s="735"/>
      <c r="LSA756" s="735"/>
      <c r="LSB756" s="735"/>
      <c r="LSC756" s="735"/>
      <c r="LSD756" s="735"/>
      <c r="LSE756" s="735"/>
      <c r="LSF756" s="735"/>
      <c r="LSG756" s="735"/>
      <c r="LSH756" s="735"/>
      <c r="LSI756" s="735"/>
      <c r="LSJ756" s="735"/>
      <c r="LSK756" s="735"/>
      <c r="LSL756" s="735"/>
      <c r="LSM756" s="735"/>
      <c r="LSN756" s="735"/>
      <c r="LSO756" s="735"/>
      <c r="LSP756" s="735"/>
      <c r="LSQ756" s="735"/>
      <c r="LSR756" s="735"/>
      <c r="LSS756" s="735"/>
      <c r="LST756" s="735"/>
      <c r="LSU756" s="735"/>
      <c r="LSV756" s="735"/>
      <c r="LSW756" s="735"/>
      <c r="LSX756" s="735"/>
      <c r="LSY756" s="735"/>
      <c r="LSZ756" s="735"/>
      <c r="LTA756" s="735"/>
      <c r="LTB756" s="735"/>
      <c r="LTC756" s="735"/>
      <c r="LTD756" s="735"/>
      <c r="LTE756" s="735"/>
      <c r="LTF756" s="735"/>
      <c r="LTG756" s="735"/>
      <c r="LTH756" s="735"/>
      <c r="LTI756" s="735"/>
      <c r="LTJ756" s="735"/>
      <c r="LTK756" s="735"/>
      <c r="LTL756" s="735"/>
      <c r="LTM756" s="735"/>
      <c r="LTN756" s="735"/>
      <c r="LTO756" s="735"/>
      <c r="LTP756" s="735"/>
      <c r="LTQ756" s="735"/>
      <c r="LTR756" s="735"/>
      <c r="LTS756" s="735"/>
      <c r="LTT756" s="735"/>
      <c r="LTU756" s="735"/>
      <c r="LTV756" s="735"/>
      <c r="LTW756" s="735"/>
      <c r="LTX756" s="735"/>
      <c r="LTY756" s="735"/>
      <c r="LTZ756" s="735"/>
      <c r="LUA756" s="735"/>
      <c r="LUB756" s="735"/>
      <c r="LUC756" s="735"/>
      <c r="LUD756" s="735"/>
      <c r="LUE756" s="735"/>
      <c r="LUF756" s="735"/>
      <c r="LUG756" s="735"/>
      <c r="LUH756" s="735"/>
      <c r="LUI756" s="735"/>
      <c r="LUJ756" s="735"/>
      <c r="LUK756" s="735"/>
      <c r="LUL756" s="735"/>
      <c r="LUM756" s="735"/>
      <c r="LUN756" s="735"/>
      <c r="LUO756" s="735"/>
      <c r="LUP756" s="735"/>
      <c r="LUQ756" s="735"/>
      <c r="LUR756" s="735"/>
      <c r="LUS756" s="735"/>
      <c r="LUT756" s="735"/>
      <c r="LUU756" s="735"/>
      <c r="LUV756" s="735"/>
      <c r="LUW756" s="735"/>
      <c r="LUX756" s="735"/>
      <c r="LUY756" s="735"/>
      <c r="LUZ756" s="735"/>
      <c r="LVA756" s="735"/>
      <c r="LVB756" s="735"/>
      <c r="LVC756" s="735"/>
      <c r="LVD756" s="735"/>
      <c r="LVE756" s="735"/>
      <c r="LVF756" s="735"/>
      <c r="LVG756" s="735"/>
      <c r="LVH756" s="735"/>
      <c r="LVI756" s="735"/>
      <c r="LVJ756" s="735"/>
      <c r="LVK756" s="735"/>
      <c r="LVL756" s="735"/>
      <c r="LVM756" s="735"/>
      <c r="LVN756" s="735"/>
      <c r="LVO756" s="735"/>
      <c r="LVP756" s="735"/>
      <c r="LVQ756" s="735"/>
      <c r="LVR756" s="735"/>
      <c r="LVS756" s="735"/>
      <c r="LVT756" s="735"/>
      <c r="LVU756" s="735"/>
      <c r="LVV756" s="735"/>
      <c r="LVW756" s="735"/>
      <c r="LVX756" s="735"/>
      <c r="LVY756" s="735"/>
      <c r="LVZ756" s="735"/>
      <c r="LWA756" s="735"/>
      <c r="LWB756" s="735"/>
      <c r="LWC756" s="735"/>
      <c r="LWD756" s="735"/>
      <c r="LWE756" s="735"/>
      <c r="LWF756" s="735"/>
      <c r="LWG756" s="735"/>
      <c r="LWH756" s="735"/>
      <c r="LWI756" s="735"/>
      <c r="LWJ756" s="735"/>
      <c r="LWK756" s="735"/>
      <c r="LWL756" s="735"/>
      <c r="LWM756" s="735"/>
      <c r="LWN756" s="735"/>
      <c r="LWO756" s="735"/>
      <c r="LWP756" s="735"/>
      <c r="LWQ756" s="735"/>
      <c r="LWR756" s="735"/>
      <c r="LWS756" s="735"/>
      <c r="LWT756" s="735"/>
      <c r="LWU756" s="735"/>
      <c r="LWV756" s="735"/>
      <c r="LWW756" s="735"/>
      <c r="LWX756" s="735"/>
      <c r="LWY756" s="735"/>
      <c r="LWZ756" s="735"/>
      <c r="LXA756" s="735"/>
      <c r="LXB756" s="735"/>
      <c r="LXC756" s="735"/>
      <c r="LXD756" s="735"/>
      <c r="LXE756" s="735"/>
      <c r="LXF756" s="735"/>
      <c r="LXG756" s="735"/>
      <c r="LXH756" s="735"/>
      <c r="LXI756" s="735"/>
      <c r="LXJ756" s="735"/>
      <c r="LXK756" s="735"/>
      <c r="LXL756" s="735"/>
      <c r="LXM756" s="735"/>
      <c r="LXN756" s="735"/>
      <c r="LXO756" s="735"/>
      <c r="LXP756" s="735"/>
      <c r="LXQ756" s="735"/>
      <c r="LXR756" s="735"/>
      <c r="LXS756" s="735"/>
      <c r="LXT756" s="735"/>
      <c r="LXU756" s="735"/>
      <c r="LXV756" s="735"/>
      <c r="LXW756" s="735"/>
      <c r="LXX756" s="735"/>
      <c r="LXY756" s="735"/>
      <c r="LXZ756" s="735"/>
      <c r="LYA756" s="735"/>
      <c r="LYB756" s="735"/>
      <c r="LYC756" s="735"/>
      <c r="LYD756" s="735"/>
      <c r="LYE756" s="735"/>
      <c r="LYF756" s="735"/>
      <c r="LYG756" s="735"/>
      <c r="LYH756" s="735"/>
      <c r="LYI756" s="735"/>
      <c r="LYJ756" s="735"/>
      <c r="LYK756" s="735"/>
      <c r="LYL756" s="735"/>
      <c r="LYM756" s="735"/>
      <c r="LYN756" s="735"/>
      <c r="LYO756" s="735"/>
      <c r="LYP756" s="735"/>
      <c r="LYQ756" s="735"/>
      <c r="LYR756" s="735"/>
      <c r="LYS756" s="735"/>
      <c r="LYT756" s="735"/>
      <c r="LYU756" s="735"/>
      <c r="LYV756" s="735"/>
      <c r="LYW756" s="735"/>
      <c r="LYX756" s="735"/>
      <c r="LYY756" s="735"/>
      <c r="LYZ756" s="735"/>
      <c r="LZA756" s="735"/>
      <c r="LZB756" s="735"/>
      <c r="LZC756" s="735"/>
      <c r="LZD756" s="735"/>
      <c r="LZE756" s="735"/>
      <c r="LZF756" s="735"/>
      <c r="LZG756" s="735"/>
      <c r="LZH756" s="735"/>
      <c r="LZI756" s="735"/>
      <c r="LZJ756" s="735"/>
      <c r="LZK756" s="735"/>
      <c r="LZL756" s="735"/>
      <c r="LZM756" s="735"/>
      <c r="LZN756" s="735"/>
      <c r="LZO756" s="735"/>
      <c r="LZP756" s="735"/>
      <c r="LZQ756" s="735"/>
      <c r="LZR756" s="735"/>
      <c r="LZS756" s="735"/>
      <c r="LZT756" s="735"/>
      <c r="LZU756" s="735"/>
      <c r="LZV756" s="735"/>
      <c r="LZW756" s="735"/>
      <c r="LZX756" s="735"/>
      <c r="LZY756" s="735"/>
      <c r="LZZ756" s="735"/>
      <c r="MAA756" s="735"/>
      <c r="MAB756" s="735"/>
      <c r="MAC756" s="735"/>
      <c r="MAD756" s="735"/>
      <c r="MAE756" s="735"/>
      <c r="MAF756" s="735"/>
      <c r="MAG756" s="735"/>
      <c r="MAH756" s="735"/>
      <c r="MAI756" s="735"/>
      <c r="MAJ756" s="735"/>
      <c r="MAK756" s="735"/>
      <c r="MAL756" s="735"/>
      <c r="MAM756" s="735"/>
      <c r="MAN756" s="735"/>
      <c r="MAO756" s="735"/>
      <c r="MAP756" s="735"/>
      <c r="MAQ756" s="735"/>
      <c r="MAR756" s="735"/>
      <c r="MAS756" s="735"/>
      <c r="MAT756" s="735"/>
      <c r="MAU756" s="735"/>
      <c r="MAV756" s="735"/>
      <c r="MAW756" s="735"/>
      <c r="MAX756" s="735"/>
      <c r="MAY756" s="735"/>
      <c r="MAZ756" s="735"/>
      <c r="MBA756" s="735"/>
      <c r="MBB756" s="735"/>
      <c r="MBC756" s="735"/>
      <c r="MBD756" s="735"/>
      <c r="MBE756" s="735"/>
      <c r="MBF756" s="735"/>
      <c r="MBG756" s="735"/>
      <c r="MBH756" s="735"/>
      <c r="MBI756" s="735"/>
      <c r="MBJ756" s="735"/>
      <c r="MBK756" s="735"/>
      <c r="MBL756" s="735"/>
      <c r="MBM756" s="735"/>
      <c r="MBN756" s="735"/>
      <c r="MBO756" s="735"/>
      <c r="MBP756" s="735"/>
      <c r="MBQ756" s="735"/>
      <c r="MBR756" s="735"/>
      <c r="MBS756" s="735"/>
      <c r="MBT756" s="735"/>
      <c r="MBU756" s="735"/>
      <c r="MBV756" s="735"/>
      <c r="MBW756" s="735"/>
      <c r="MBX756" s="735"/>
      <c r="MBY756" s="735"/>
      <c r="MBZ756" s="735"/>
      <c r="MCA756" s="735"/>
      <c r="MCB756" s="735"/>
      <c r="MCC756" s="735"/>
      <c r="MCD756" s="735"/>
      <c r="MCE756" s="735"/>
      <c r="MCF756" s="735"/>
      <c r="MCG756" s="735"/>
      <c r="MCH756" s="735"/>
      <c r="MCI756" s="735"/>
      <c r="MCJ756" s="735"/>
      <c r="MCK756" s="735"/>
      <c r="MCL756" s="735"/>
      <c r="MCM756" s="735"/>
      <c r="MCN756" s="735"/>
      <c r="MCO756" s="735"/>
      <c r="MCP756" s="735"/>
      <c r="MCQ756" s="735"/>
      <c r="MCR756" s="735"/>
      <c r="MCS756" s="735"/>
      <c r="MCT756" s="735"/>
      <c r="MCU756" s="735"/>
      <c r="MCV756" s="735"/>
      <c r="MCW756" s="735"/>
      <c r="MCX756" s="735"/>
      <c r="MCY756" s="735"/>
      <c r="MCZ756" s="735"/>
      <c r="MDA756" s="735"/>
      <c r="MDB756" s="735"/>
      <c r="MDC756" s="735"/>
      <c r="MDD756" s="735"/>
      <c r="MDE756" s="735"/>
      <c r="MDF756" s="735"/>
      <c r="MDG756" s="735"/>
      <c r="MDH756" s="735"/>
      <c r="MDI756" s="735"/>
      <c r="MDJ756" s="735"/>
      <c r="MDK756" s="735"/>
      <c r="MDL756" s="735"/>
      <c r="MDM756" s="735"/>
      <c r="MDN756" s="735"/>
      <c r="MDO756" s="735"/>
      <c r="MDP756" s="735"/>
      <c r="MDQ756" s="735"/>
      <c r="MDR756" s="735"/>
      <c r="MDS756" s="735"/>
      <c r="MDT756" s="735"/>
      <c r="MDU756" s="735"/>
      <c r="MDV756" s="735"/>
      <c r="MDW756" s="735"/>
      <c r="MDX756" s="735"/>
      <c r="MDY756" s="735"/>
      <c r="MDZ756" s="735"/>
      <c r="MEA756" s="735"/>
      <c r="MEB756" s="735"/>
      <c r="MEC756" s="735"/>
      <c r="MED756" s="735"/>
      <c r="MEE756" s="735"/>
      <c r="MEF756" s="735"/>
      <c r="MEG756" s="735"/>
      <c r="MEH756" s="735"/>
      <c r="MEI756" s="735"/>
      <c r="MEJ756" s="735"/>
      <c r="MEK756" s="735"/>
      <c r="MEL756" s="735"/>
      <c r="MEM756" s="735"/>
      <c r="MEN756" s="735"/>
      <c r="MEO756" s="735"/>
      <c r="MEP756" s="735"/>
      <c r="MEQ756" s="735"/>
      <c r="MER756" s="735"/>
      <c r="MES756" s="735"/>
      <c r="MET756" s="735"/>
      <c r="MEU756" s="735"/>
      <c r="MEV756" s="735"/>
      <c r="MEW756" s="735"/>
      <c r="MEX756" s="735"/>
      <c r="MEY756" s="735"/>
      <c r="MEZ756" s="735"/>
      <c r="MFA756" s="735"/>
      <c r="MFB756" s="735"/>
      <c r="MFC756" s="735"/>
      <c r="MFD756" s="735"/>
      <c r="MFE756" s="735"/>
      <c r="MFF756" s="735"/>
      <c r="MFG756" s="735"/>
      <c r="MFH756" s="735"/>
      <c r="MFI756" s="735"/>
      <c r="MFJ756" s="735"/>
      <c r="MFK756" s="735"/>
      <c r="MFL756" s="735"/>
      <c r="MFM756" s="735"/>
      <c r="MFN756" s="735"/>
      <c r="MFO756" s="735"/>
      <c r="MFP756" s="735"/>
      <c r="MFQ756" s="735"/>
      <c r="MFR756" s="735"/>
      <c r="MFS756" s="735"/>
      <c r="MFT756" s="735"/>
      <c r="MFU756" s="735"/>
      <c r="MFV756" s="735"/>
      <c r="MFW756" s="735"/>
      <c r="MFX756" s="735"/>
      <c r="MFY756" s="735"/>
      <c r="MFZ756" s="735"/>
      <c r="MGA756" s="735"/>
      <c r="MGB756" s="735"/>
      <c r="MGC756" s="735"/>
      <c r="MGD756" s="735"/>
      <c r="MGE756" s="735"/>
      <c r="MGF756" s="735"/>
      <c r="MGG756" s="735"/>
      <c r="MGH756" s="735"/>
      <c r="MGI756" s="735"/>
      <c r="MGJ756" s="735"/>
      <c r="MGK756" s="735"/>
      <c r="MGL756" s="735"/>
      <c r="MGM756" s="735"/>
      <c r="MGN756" s="735"/>
      <c r="MGO756" s="735"/>
      <c r="MGP756" s="735"/>
      <c r="MGQ756" s="735"/>
      <c r="MGR756" s="735"/>
      <c r="MGS756" s="735"/>
      <c r="MGT756" s="735"/>
      <c r="MGU756" s="735"/>
      <c r="MGV756" s="735"/>
      <c r="MGW756" s="735"/>
      <c r="MGX756" s="735"/>
      <c r="MGY756" s="735"/>
      <c r="MGZ756" s="735"/>
      <c r="MHA756" s="735"/>
      <c r="MHB756" s="735"/>
      <c r="MHC756" s="735"/>
      <c r="MHD756" s="735"/>
      <c r="MHE756" s="735"/>
      <c r="MHF756" s="735"/>
      <c r="MHG756" s="735"/>
      <c r="MHH756" s="735"/>
      <c r="MHI756" s="735"/>
      <c r="MHJ756" s="735"/>
      <c r="MHK756" s="735"/>
      <c r="MHL756" s="735"/>
      <c r="MHM756" s="735"/>
      <c r="MHN756" s="735"/>
      <c r="MHO756" s="735"/>
      <c r="MHP756" s="735"/>
      <c r="MHQ756" s="735"/>
      <c r="MHR756" s="735"/>
      <c r="MHS756" s="735"/>
      <c r="MHT756" s="735"/>
      <c r="MHU756" s="735"/>
      <c r="MHV756" s="735"/>
      <c r="MHW756" s="735"/>
      <c r="MHX756" s="735"/>
      <c r="MHY756" s="735"/>
      <c r="MHZ756" s="735"/>
      <c r="MIA756" s="735"/>
      <c r="MIB756" s="735"/>
      <c r="MIC756" s="735"/>
      <c r="MID756" s="735"/>
      <c r="MIE756" s="735"/>
      <c r="MIF756" s="735"/>
      <c r="MIG756" s="735"/>
      <c r="MIH756" s="735"/>
      <c r="MII756" s="735"/>
      <c r="MIJ756" s="735"/>
      <c r="MIK756" s="735"/>
      <c r="MIL756" s="735"/>
      <c r="MIM756" s="735"/>
      <c r="MIN756" s="735"/>
      <c r="MIO756" s="735"/>
      <c r="MIP756" s="735"/>
      <c r="MIQ756" s="735"/>
      <c r="MIR756" s="735"/>
      <c r="MIS756" s="735"/>
      <c r="MIT756" s="735"/>
      <c r="MIU756" s="735"/>
      <c r="MIV756" s="735"/>
      <c r="MIW756" s="735"/>
      <c r="MIX756" s="735"/>
      <c r="MIY756" s="735"/>
      <c r="MIZ756" s="735"/>
      <c r="MJA756" s="735"/>
      <c r="MJB756" s="735"/>
      <c r="MJC756" s="735"/>
      <c r="MJD756" s="735"/>
      <c r="MJE756" s="735"/>
      <c r="MJF756" s="735"/>
      <c r="MJG756" s="735"/>
      <c r="MJH756" s="735"/>
      <c r="MJI756" s="735"/>
      <c r="MJJ756" s="735"/>
      <c r="MJK756" s="735"/>
      <c r="MJL756" s="735"/>
      <c r="MJM756" s="735"/>
      <c r="MJN756" s="735"/>
      <c r="MJO756" s="735"/>
      <c r="MJP756" s="735"/>
      <c r="MJQ756" s="735"/>
      <c r="MJR756" s="735"/>
      <c r="MJS756" s="735"/>
      <c r="MJT756" s="735"/>
      <c r="MJU756" s="735"/>
      <c r="MJV756" s="735"/>
      <c r="MJW756" s="735"/>
      <c r="MJX756" s="735"/>
      <c r="MJY756" s="735"/>
      <c r="MJZ756" s="735"/>
      <c r="MKA756" s="735"/>
      <c r="MKB756" s="735"/>
      <c r="MKC756" s="735"/>
      <c r="MKD756" s="735"/>
      <c r="MKE756" s="735"/>
      <c r="MKF756" s="735"/>
      <c r="MKG756" s="735"/>
      <c r="MKH756" s="735"/>
      <c r="MKI756" s="735"/>
      <c r="MKJ756" s="735"/>
      <c r="MKK756" s="735"/>
      <c r="MKL756" s="735"/>
      <c r="MKM756" s="735"/>
      <c r="MKN756" s="735"/>
      <c r="MKO756" s="735"/>
      <c r="MKP756" s="735"/>
      <c r="MKQ756" s="735"/>
      <c r="MKR756" s="735"/>
      <c r="MKS756" s="735"/>
      <c r="MKT756" s="735"/>
      <c r="MKU756" s="735"/>
      <c r="MKV756" s="735"/>
      <c r="MKW756" s="735"/>
      <c r="MKX756" s="735"/>
      <c r="MKY756" s="735"/>
      <c r="MKZ756" s="735"/>
      <c r="MLA756" s="735"/>
      <c r="MLB756" s="735"/>
      <c r="MLC756" s="735"/>
      <c r="MLD756" s="735"/>
      <c r="MLE756" s="735"/>
      <c r="MLF756" s="735"/>
      <c r="MLG756" s="735"/>
      <c r="MLH756" s="735"/>
      <c r="MLI756" s="735"/>
      <c r="MLJ756" s="735"/>
      <c r="MLK756" s="735"/>
      <c r="MLL756" s="735"/>
      <c r="MLM756" s="735"/>
      <c r="MLN756" s="735"/>
      <c r="MLO756" s="735"/>
      <c r="MLP756" s="735"/>
      <c r="MLQ756" s="735"/>
      <c r="MLR756" s="735"/>
      <c r="MLS756" s="735"/>
      <c r="MLT756" s="735"/>
      <c r="MLU756" s="735"/>
      <c r="MLV756" s="735"/>
      <c r="MLW756" s="735"/>
      <c r="MLX756" s="735"/>
      <c r="MLY756" s="735"/>
      <c r="MLZ756" s="735"/>
      <c r="MMA756" s="735"/>
      <c r="MMB756" s="735"/>
      <c r="MMC756" s="735"/>
      <c r="MMD756" s="735"/>
      <c r="MME756" s="735"/>
      <c r="MMF756" s="735"/>
      <c r="MMG756" s="735"/>
      <c r="MMH756" s="735"/>
      <c r="MMI756" s="735"/>
      <c r="MMJ756" s="735"/>
      <c r="MMK756" s="735"/>
      <c r="MML756" s="735"/>
      <c r="MMM756" s="735"/>
      <c r="MMN756" s="735"/>
      <c r="MMO756" s="735"/>
      <c r="MMP756" s="735"/>
      <c r="MMQ756" s="735"/>
      <c r="MMR756" s="735"/>
      <c r="MMS756" s="735"/>
      <c r="MMT756" s="735"/>
      <c r="MMU756" s="735"/>
      <c r="MMV756" s="735"/>
      <c r="MMW756" s="735"/>
      <c r="MMX756" s="735"/>
      <c r="MMY756" s="735"/>
      <c r="MMZ756" s="735"/>
      <c r="MNA756" s="735"/>
      <c r="MNB756" s="735"/>
      <c r="MNC756" s="735"/>
      <c r="MND756" s="735"/>
      <c r="MNE756" s="735"/>
      <c r="MNF756" s="735"/>
      <c r="MNG756" s="735"/>
      <c r="MNH756" s="735"/>
      <c r="MNI756" s="735"/>
      <c r="MNJ756" s="735"/>
      <c r="MNK756" s="735"/>
      <c r="MNL756" s="735"/>
      <c r="MNM756" s="735"/>
      <c r="MNN756" s="735"/>
      <c r="MNO756" s="735"/>
      <c r="MNP756" s="735"/>
      <c r="MNQ756" s="735"/>
      <c r="MNR756" s="735"/>
      <c r="MNS756" s="735"/>
      <c r="MNT756" s="735"/>
      <c r="MNU756" s="735"/>
      <c r="MNV756" s="735"/>
      <c r="MNW756" s="735"/>
      <c r="MNX756" s="735"/>
      <c r="MNY756" s="735"/>
      <c r="MNZ756" s="735"/>
      <c r="MOA756" s="735"/>
      <c r="MOB756" s="735"/>
      <c r="MOC756" s="735"/>
      <c r="MOD756" s="735"/>
      <c r="MOE756" s="735"/>
      <c r="MOF756" s="735"/>
      <c r="MOG756" s="735"/>
      <c r="MOH756" s="735"/>
      <c r="MOI756" s="735"/>
      <c r="MOJ756" s="735"/>
      <c r="MOK756" s="735"/>
      <c r="MOL756" s="735"/>
      <c r="MOM756" s="735"/>
      <c r="MON756" s="735"/>
      <c r="MOO756" s="735"/>
      <c r="MOP756" s="735"/>
      <c r="MOQ756" s="735"/>
      <c r="MOR756" s="735"/>
      <c r="MOS756" s="735"/>
      <c r="MOT756" s="735"/>
      <c r="MOU756" s="735"/>
      <c r="MOV756" s="735"/>
      <c r="MOW756" s="735"/>
      <c r="MOX756" s="735"/>
      <c r="MOY756" s="735"/>
      <c r="MOZ756" s="735"/>
      <c r="MPA756" s="735"/>
      <c r="MPB756" s="735"/>
      <c r="MPC756" s="735"/>
      <c r="MPD756" s="735"/>
      <c r="MPE756" s="735"/>
      <c r="MPF756" s="735"/>
      <c r="MPG756" s="735"/>
      <c r="MPH756" s="735"/>
      <c r="MPI756" s="735"/>
      <c r="MPJ756" s="735"/>
      <c r="MPK756" s="735"/>
      <c r="MPL756" s="735"/>
      <c r="MPM756" s="735"/>
      <c r="MPN756" s="735"/>
      <c r="MPO756" s="735"/>
      <c r="MPP756" s="735"/>
      <c r="MPQ756" s="735"/>
      <c r="MPR756" s="735"/>
      <c r="MPS756" s="735"/>
      <c r="MPT756" s="735"/>
      <c r="MPU756" s="735"/>
      <c r="MPV756" s="735"/>
      <c r="MPW756" s="735"/>
      <c r="MPX756" s="735"/>
      <c r="MPY756" s="735"/>
      <c r="MPZ756" s="735"/>
      <c r="MQA756" s="735"/>
      <c r="MQB756" s="735"/>
      <c r="MQC756" s="735"/>
      <c r="MQD756" s="735"/>
      <c r="MQE756" s="735"/>
      <c r="MQF756" s="735"/>
      <c r="MQG756" s="735"/>
      <c r="MQH756" s="735"/>
      <c r="MQI756" s="735"/>
      <c r="MQJ756" s="735"/>
      <c r="MQK756" s="735"/>
      <c r="MQL756" s="735"/>
      <c r="MQM756" s="735"/>
      <c r="MQN756" s="735"/>
      <c r="MQO756" s="735"/>
      <c r="MQP756" s="735"/>
      <c r="MQQ756" s="735"/>
      <c r="MQR756" s="735"/>
      <c r="MQS756" s="735"/>
      <c r="MQT756" s="735"/>
      <c r="MQU756" s="735"/>
      <c r="MQV756" s="735"/>
      <c r="MQW756" s="735"/>
      <c r="MQX756" s="735"/>
      <c r="MQY756" s="735"/>
      <c r="MQZ756" s="735"/>
      <c r="MRA756" s="735"/>
      <c r="MRB756" s="735"/>
      <c r="MRC756" s="735"/>
      <c r="MRD756" s="735"/>
      <c r="MRE756" s="735"/>
      <c r="MRF756" s="735"/>
      <c r="MRG756" s="735"/>
      <c r="MRH756" s="735"/>
      <c r="MRI756" s="735"/>
      <c r="MRJ756" s="735"/>
      <c r="MRK756" s="735"/>
      <c r="MRL756" s="735"/>
      <c r="MRM756" s="735"/>
      <c r="MRN756" s="735"/>
      <c r="MRO756" s="735"/>
      <c r="MRP756" s="735"/>
      <c r="MRQ756" s="735"/>
      <c r="MRR756" s="735"/>
      <c r="MRS756" s="735"/>
      <c r="MRT756" s="735"/>
      <c r="MRU756" s="735"/>
      <c r="MRV756" s="735"/>
      <c r="MRW756" s="735"/>
      <c r="MRX756" s="735"/>
      <c r="MRY756" s="735"/>
      <c r="MRZ756" s="735"/>
      <c r="MSA756" s="735"/>
      <c r="MSB756" s="735"/>
      <c r="MSC756" s="735"/>
      <c r="MSD756" s="735"/>
      <c r="MSE756" s="735"/>
      <c r="MSF756" s="735"/>
      <c r="MSG756" s="735"/>
      <c r="MSH756" s="735"/>
      <c r="MSI756" s="735"/>
      <c r="MSJ756" s="735"/>
      <c r="MSK756" s="735"/>
      <c r="MSL756" s="735"/>
      <c r="MSM756" s="735"/>
      <c r="MSN756" s="735"/>
      <c r="MSO756" s="735"/>
      <c r="MSP756" s="735"/>
      <c r="MSQ756" s="735"/>
      <c r="MSR756" s="735"/>
      <c r="MSS756" s="735"/>
      <c r="MST756" s="735"/>
      <c r="MSU756" s="735"/>
      <c r="MSV756" s="735"/>
      <c r="MSW756" s="735"/>
      <c r="MSX756" s="735"/>
      <c r="MSY756" s="735"/>
      <c r="MSZ756" s="735"/>
      <c r="MTA756" s="735"/>
      <c r="MTB756" s="735"/>
      <c r="MTC756" s="735"/>
      <c r="MTD756" s="735"/>
      <c r="MTE756" s="735"/>
      <c r="MTF756" s="735"/>
      <c r="MTG756" s="735"/>
      <c r="MTH756" s="735"/>
      <c r="MTI756" s="735"/>
      <c r="MTJ756" s="735"/>
      <c r="MTK756" s="735"/>
      <c r="MTL756" s="735"/>
      <c r="MTM756" s="735"/>
      <c r="MTN756" s="735"/>
      <c r="MTO756" s="735"/>
      <c r="MTP756" s="735"/>
      <c r="MTQ756" s="735"/>
      <c r="MTR756" s="735"/>
      <c r="MTS756" s="735"/>
      <c r="MTT756" s="735"/>
      <c r="MTU756" s="735"/>
      <c r="MTV756" s="735"/>
      <c r="MTW756" s="735"/>
      <c r="MTX756" s="735"/>
      <c r="MTY756" s="735"/>
      <c r="MTZ756" s="735"/>
      <c r="MUA756" s="735"/>
      <c r="MUB756" s="735"/>
      <c r="MUC756" s="735"/>
      <c r="MUD756" s="735"/>
      <c r="MUE756" s="735"/>
      <c r="MUF756" s="735"/>
      <c r="MUG756" s="735"/>
      <c r="MUH756" s="735"/>
      <c r="MUI756" s="735"/>
      <c r="MUJ756" s="735"/>
      <c r="MUK756" s="735"/>
      <c r="MUL756" s="735"/>
      <c r="MUM756" s="735"/>
      <c r="MUN756" s="735"/>
      <c r="MUO756" s="735"/>
      <c r="MUP756" s="735"/>
      <c r="MUQ756" s="735"/>
      <c r="MUR756" s="735"/>
      <c r="MUS756" s="735"/>
      <c r="MUT756" s="735"/>
      <c r="MUU756" s="735"/>
      <c r="MUV756" s="735"/>
      <c r="MUW756" s="735"/>
      <c r="MUX756" s="735"/>
      <c r="MUY756" s="735"/>
      <c r="MUZ756" s="735"/>
      <c r="MVA756" s="735"/>
      <c r="MVB756" s="735"/>
      <c r="MVC756" s="735"/>
      <c r="MVD756" s="735"/>
      <c r="MVE756" s="735"/>
      <c r="MVF756" s="735"/>
      <c r="MVG756" s="735"/>
      <c r="MVH756" s="735"/>
      <c r="MVI756" s="735"/>
      <c r="MVJ756" s="735"/>
      <c r="MVK756" s="735"/>
      <c r="MVL756" s="735"/>
      <c r="MVM756" s="735"/>
      <c r="MVN756" s="735"/>
      <c r="MVO756" s="735"/>
      <c r="MVP756" s="735"/>
      <c r="MVQ756" s="735"/>
      <c r="MVR756" s="735"/>
      <c r="MVS756" s="735"/>
      <c r="MVT756" s="735"/>
      <c r="MVU756" s="735"/>
      <c r="MVV756" s="735"/>
      <c r="MVW756" s="735"/>
      <c r="MVX756" s="735"/>
      <c r="MVY756" s="735"/>
      <c r="MVZ756" s="735"/>
      <c r="MWA756" s="735"/>
      <c r="MWB756" s="735"/>
      <c r="MWC756" s="735"/>
      <c r="MWD756" s="735"/>
      <c r="MWE756" s="735"/>
      <c r="MWF756" s="735"/>
      <c r="MWG756" s="735"/>
      <c r="MWH756" s="735"/>
      <c r="MWI756" s="735"/>
      <c r="MWJ756" s="735"/>
      <c r="MWK756" s="735"/>
      <c r="MWL756" s="735"/>
      <c r="MWM756" s="735"/>
      <c r="MWN756" s="735"/>
      <c r="MWO756" s="735"/>
      <c r="MWP756" s="735"/>
      <c r="MWQ756" s="735"/>
      <c r="MWR756" s="735"/>
      <c r="MWS756" s="735"/>
      <c r="MWT756" s="735"/>
      <c r="MWU756" s="735"/>
      <c r="MWV756" s="735"/>
      <c r="MWW756" s="735"/>
      <c r="MWX756" s="735"/>
      <c r="MWY756" s="735"/>
      <c r="MWZ756" s="735"/>
      <c r="MXA756" s="735"/>
      <c r="MXB756" s="735"/>
      <c r="MXC756" s="735"/>
      <c r="MXD756" s="735"/>
      <c r="MXE756" s="735"/>
      <c r="MXF756" s="735"/>
      <c r="MXG756" s="735"/>
      <c r="MXH756" s="735"/>
      <c r="MXI756" s="735"/>
      <c r="MXJ756" s="735"/>
      <c r="MXK756" s="735"/>
      <c r="MXL756" s="735"/>
      <c r="MXM756" s="735"/>
      <c r="MXN756" s="735"/>
      <c r="MXO756" s="735"/>
      <c r="MXP756" s="735"/>
      <c r="MXQ756" s="735"/>
      <c r="MXR756" s="735"/>
      <c r="MXS756" s="735"/>
      <c r="MXT756" s="735"/>
      <c r="MXU756" s="735"/>
      <c r="MXV756" s="735"/>
      <c r="MXW756" s="735"/>
      <c r="MXX756" s="735"/>
      <c r="MXY756" s="735"/>
      <c r="MXZ756" s="735"/>
      <c r="MYA756" s="735"/>
      <c r="MYB756" s="735"/>
      <c r="MYC756" s="735"/>
      <c r="MYD756" s="735"/>
      <c r="MYE756" s="735"/>
      <c r="MYF756" s="735"/>
      <c r="MYG756" s="735"/>
      <c r="MYH756" s="735"/>
      <c r="MYI756" s="735"/>
      <c r="MYJ756" s="735"/>
      <c r="MYK756" s="735"/>
      <c r="MYL756" s="735"/>
      <c r="MYM756" s="735"/>
      <c r="MYN756" s="735"/>
      <c r="MYO756" s="735"/>
      <c r="MYP756" s="735"/>
      <c r="MYQ756" s="735"/>
      <c r="MYR756" s="735"/>
      <c r="MYS756" s="735"/>
      <c r="MYT756" s="735"/>
      <c r="MYU756" s="735"/>
      <c r="MYV756" s="735"/>
      <c r="MYW756" s="735"/>
      <c r="MYX756" s="735"/>
      <c r="MYY756" s="735"/>
      <c r="MYZ756" s="735"/>
      <c r="MZA756" s="735"/>
      <c r="MZB756" s="735"/>
      <c r="MZC756" s="735"/>
      <c r="MZD756" s="735"/>
      <c r="MZE756" s="735"/>
      <c r="MZF756" s="735"/>
      <c r="MZG756" s="735"/>
      <c r="MZH756" s="735"/>
      <c r="MZI756" s="735"/>
      <c r="MZJ756" s="735"/>
      <c r="MZK756" s="735"/>
      <c r="MZL756" s="735"/>
      <c r="MZM756" s="735"/>
      <c r="MZN756" s="735"/>
      <c r="MZO756" s="735"/>
      <c r="MZP756" s="735"/>
      <c r="MZQ756" s="735"/>
      <c r="MZR756" s="735"/>
      <c r="MZS756" s="735"/>
      <c r="MZT756" s="735"/>
      <c r="MZU756" s="735"/>
      <c r="MZV756" s="735"/>
      <c r="MZW756" s="735"/>
      <c r="MZX756" s="735"/>
      <c r="MZY756" s="735"/>
      <c r="MZZ756" s="735"/>
      <c r="NAA756" s="735"/>
      <c r="NAB756" s="735"/>
      <c r="NAC756" s="735"/>
      <c r="NAD756" s="735"/>
      <c r="NAE756" s="735"/>
      <c r="NAF756" s="735"/>
      <c r="NAG756" s="735"/>
      <c r="NAH756" s="735"/>
      <c r="NAI756" s="735"/>
      <c r="NAJ756" s="735"/>
      <c r="NAK756" s="735"/>
      <c r="NAL756" s="735"/>
      <c r="NAM756" s="735"/>
      <c r="NAN756" s="735"/>
      <c r="NAO756" s="735"/>
      <c r="NAP756" s="735"/>
      <c r="NAQ756" s="735"/>
      <c r="NAR756" s="735"/>
      <c r="NAS756" s="735"/>
      <c r="NAT756" s="735"/>
      <c r="NAU756" s="735"/>
      <c r="NAV756" s="735"/>
      <c r="NAW756" s="735"/>
      <c r="NAX756" s="735"/>
      <c r="NAY756" s="735"/>
      <c r="NAZ756" s="735"/>
      <c r="NBA756" s="735"/>
      <c r="NBB756" s="735"/>
      <c r="NBC756" s="735"/>
      <c r="NBD756" s="735"/>
      <c r="NBE756" s="735"/>
      <c r="NBF756" s="735"/>
      <c r="NBG756" s="735"/>
      <c r="NBH756" s="735"/>
      <c r="NBI756" s="735"/>
      <c r="NBJ756" s="735"/>
      <c r="NBK756" s="735"/>
      <c r="NBL756" s="735"/>
      <c r="NBM756" s="735"/>
      <c r="NBN756" s="735"/>
      <c r="NBO756" s="735"/>
      <c r="NBP756" s="735"/>
      <c r="NBQ756" s="735"/>
      <c r="NBR756" s="735"/>
      <c r="NBS756" s="735"/>
      <c r="NBT756" s="735"/>
      <c r="NBU756" s="735"/>
      <c r="NBV756" s="735"/>
      <c r="NBW756" s="735"/>
      <c r="NBX756" s="735"/>
      <c r="NBY756" s="735"/>
      <c r="NBZ756" s="735"/>
      <c r="NCA756" s="735"/>
      <c r="NCB756" s="735"/>
      <c r="NCC756" s="735"/>
      <c r="NCD756" s="735"/>
      <c r="NCE756" s="735"/>
      <c r="NCF756" s="735"/>
      <c r="NCG756" s="735"/>
      <c r="NCH756" s="735"/>
      <c r="NCI756" s="735"/>
      <c r="NCJ756" s="735"/>
      <c r="NCK756" s="735"/>
      <c r="NCL756" s="735"/>
      <c r="NCM756" s="735"/>
      <c r="NCN756" s="735"/>
      <c r="NCO756" s="735"/>
      <c r="NCP756" s="735"/>
      <c r="NCQ756" s="735"/>
      <c r="NCR756" s="735"/>
      <c r="NCS756" s="735"/>
      <c r="NCT756" s="735"/>
      <c r="NCU756" s="735"/>
      <c r="NCV756" s="735"/>
      <c r="NCW756" s="735"/>
      <c r="NCX756" s="735"/>
      <c r="NCY756" s="735"/>
      <c r="NCZ756" s="735"/>
      <c r="NDA756" s="735"/>
      <c r="NDB756" s="735"/>
      <c r="NDC756" s="735"/>
      <c r="NDD756" s="735"/>
      <c r="NDE756" s="735"/>
      <c r="NDF756" s="735"/>
      <c r="NDG756" s="735"/>
      <c r="NDH756" s="735"/>
      <c r="NDI756" s="735"/>
      <c r="NDJ756" s="735"/>
      <c r="NDK756" s="735"/>
      <c r="NDL756" s="735"/>
      <c r="NDM756" s="735"/>
      <c r="NDN756" s="735"/>
      <c r="NDO756" s="735"/>
      <c r="NDP756" s="735"/>
      <c r="NDQ756" s="735"/>
      <c r="NDR756" s="735"/>
      <c r="NDS756" s="735"/>
      <c r="NDT756" s="735"/>
      <c r="NDU756" s="735"/>
      <c r="NDV756" s="735"/>
      <c r="NDW756" s="735"/>
      <c r="NDX756" s="735"/>
      <c r="NDY756" s="735"/>
      <c r="NDZ756" s="735"/>
      <c r="NEA756" s="735"/>
      <c r="NEB756" s="735"/>
      <c r="NEC756" s="735"/>
      <c r="NED756" s="735"/>
      <c r="NEE756" s="735"/>
      <c r="NEF756" s="735"/>
      <c r="NEG756" s="735"/>
      <c r="NEH756" s="735"/>
      <c r="NEI756" s="735"/>
      <c r="NEJ756" s="735"/>
      <c r="NEK756" s="735"/>
      <c r="NEL756" s="735"/>
      <c r="NEM756" s="735"/>
      <c r="NEN756" s="735"/>
      <c r="NEO756" s="735"/>
      <c r="NEP756" s="735"/>
      <c r="NEQ756" s="735"/>
      <c r="NER756" s="735"/>
      <c r="NES756" s="735"/>
      <c r="NET756" s="735"/>
      <c r="NEU756" s="735"/>
      <c r="NEV756" s="735"/>
      <c r="NEW756" s="735"/>
      <c r="NEX756" s="735"/>
      <c r="NEY756" s="735"/>
      <c r="NEZ756" s="735"/>
      <c r="NFA756" s="735"/>
      <c r="NFB756" s="735"/>
      <c r="NFC756" s="735"/>
      <c r="NFD756" s="735"/>
      <c r="NFE756" s="735"/>
      <c r="NFF756" s="735"/>
      <c r="NFG756" s="735"/>
      <c r="NFH756" s="735"/>
      <c r="NFI756" s="735"/>
      <c r="NFJ756" s="735"/>
      <c r="NFK756" s="735"/>
      <c r="NFL756" s="735"/>
      <c r="NFM756" s="735"/>
      <c r="NFN756" s="735"/>
      <c r="NFO756" s="735"/>
      <c r="NFP756" s="735"/>
      <c r="NFQ756" s="735"/>
      <c r="NFR756" s="735"/>
      <c r="NFS756" s="735"/>
      <c r="NFT756" s="735"/>
      <c r="NFU756" s="735"/>
      <c r="NFV756" s="735"/>
      <c r="NFW756" s="735"/>
      <c r="NFX756" s="735"/>
      <c r="NFY756" s="735"/>
      <c r="NFZ756" s="735"/>
      <c r="NGA756" s="735"/>
      <c r="NGB756" s="735"/>
      <c r="NGC756" s="735"/>
      <c r="NGD756" s="735"/>
      <c r="NGE756" s="735"/>
      <c r="NGF756" s="735"/>
      <c r="NGG756" s="735"/>
      <c r="NGH756" s="735"/>
      <c r="NGI756" s="735"/>
      <c r="NGJ756" s="735"/>
      <c r="NGK756" s="735"/>
      <c r="NGL756" s="735"/>
      <c r="NGM756" s="735"/>
      <c r="NGN756" s="735"/>
      <c r="NGO756" s="735"/>
      <c r="NGP756" s="735"/>
      <c r="NGQ756" s="735"/>
      <c r="NGR756" s="735"/>
      <c r="NGS756" s="735"/>
      <c r="NGT756" s="735"/>
      <c r="NGU756" s="735"/>
      <c r="NGV756" s="735"/>
      <c r="NGW756" s="735"/>
      <c r="NGX756" s="735"/>
      <c r="NGY756" s="735"/>
      <c r="NGZ756" s="735"/>
      <c r="NHA756" s="735"/>
      <c r="NHB756" s="735"/>
      <c r="NHC756" s="735"/>
      <c r="NHD756" s="735"/>
      <c r="NHE756" s="735"/>
      <c r="NHF756" s="735"/>
      <c r="NHG756" s="735"/>
      <c r="NHH756" s="735"/>
      <c r="NHI756" s="735"/>
      <c r="NHJ756" s="735"/>
      <c r="NHK756" s="735"/>
      <c r="NHL756" s="735"/>
      <c r="NHM756" s="735"/>
      <c r="NHN756" s="735"/>
      <c r="NHO756" s="735"/>
      <c r="NHP756" s="735"/>
      <c r="NHQ756" s="735"/>
      <c r="NHR756" s="735"/>
      <c r="NHS756" s="735"/>
      <c r="NHT756" s="735"/>
      <c r="NHU756" s="735"/>
      <c r="NHV756" s="735"/>
      <c r="NHW756" s="735"/>
      <c r="NHX756" s="735"/>
      <c r="NHY756" s="735"/>
      <c r="NHZ756" s="735"/>
      <c r="NIA756" s="735"/>
      <c r="NIB756" s="735"/>
      <c r="NIC756" s="735"/>
      <c r="NID756" s="735"/>
      <c r="NIE756" s="735"/>
      <c r="NIF756" s="735"/>
      <c r="NIG756" s="735"/>
      <c r="NIH756" s="735"/>
      <c r="NII756" s="735"/>
      <c r="NIJ756" s="735"/>
      <c r="NIK756" s="735"/>
      <c r="NIL756" s="735"/>
      <c r="NIM756" s="735"/>
      <c r="NIN756" s="735"/>
      <c r="NIO756" s="735"/>
      <c r="NIP756" s="735"/>
      <c r="NIQ756" s="735"/>
      <c r="NIR756" s="735"/>
      <c r="NIS756" s="735"/>
      <c r="NIT756" s="735"/>
      <c r="NIU756" s="735"/>
      <c r="NIV756" s="735"/>
      <c r="NIW756" s="735"/>
      <c r="NIX756" s="735"/>
      <c r="NIY756" s="735"/>
      <c r="NIZ756" s="735"/>
      <c r="NJA756" s="735"/>
      <c r="NJB756" s="735"/>
      <c r="NJC756" s="735"/>
      <c r="NJD756" s="735"/>
      <c r="NJE756" s="735"/>
      <c r="NJF756" s="735"/>
      <c r="NJG756" s="735"/>
      <c r="NJH756" s="735"/>
      <c r="NJI756" s="735"/>
      <c r="NJJ756" s="735"/>
      <c r="NJK756" s="735"/>
      <c r="NJL756" s="735"/>
      <c r="NJM756" s="735"/>
      <c r="NJN756" s="735"/>
      <c r="NJO756" s="735"/>
      <c r="NJP756" s="735"/>
      <c r="NJQ756" s="735"/>
      <c r="NJR756" s="735"/>
      <c r="NJS756" s="735"/>
      <c r="NJT756" s="735"/>
      <c r="NJU756" s="735"/>
      <c r="NJV756" s="735"/>
      <c r="NJW756" s="735"/>
      <c r="NJX756" s="735"/>
      <c r="NJY756" s="735"/>
      <c r="NJZ756" s="735"/>
      <c r="NKA756" s="735"/>
      <c r="NKB756" s="735"/>
      <c r="NKC756" s="735"/>
      <c r="NKD756" s="735"/>
      <c r="NKE756" s="735"/>
      <c r="NKF756" s="735"/>
      <c r="NKG756" s="735"/>
      <c r="NKH756" s="735"/>
      <c r="NKI756" s="735"/>
      <c r="NKJ756" s="735"/>
      <c r="NKK756" s="735"/>
      <c r="NKL756" s="735"/>
      <c r="NKM756" s="735"/>
      <c r="NKN756" s="735"/>
      <c r="NKO756" s="735"/>
      <c r="NKP756" s="735"/>
      <c r="NKQ756" s="735"/>
      <c r="NKR756" s="735"/>
      <c r="NKS756" s="735"/>
      <c r="NKT756" s="735"/>
      <c r="NKU756" s="735"/>
      <c r="NKV756" s="735"/>
      <c r="NKW756" s="735"/>
      <c r="NKX756" s="735"/>
      <c r="NKY756" s="735"/>
      <c r="NKZ756" s="735"/>
      <c r="NLA756" s="735"/>
      <c r="NLB756" s="735"/>
      <c r="NLC756" s="735"/>
      <c r="NLD756" s="735"/>
      <c r="NLE756" s="735"/>
      <c r="NLF756" s="735"/>
      <c r="NLG756" s="735"/>
      <c r="NLH756" s="735"/>
      <c r="NLI756" s="735"/>
      <c r="NLJ756" s="735"/>
      <c r="NLK756" s="735"/>
      <c r="NLL756" s="735"/>
      <c r="NLM756" s="735"/>
      <c r="NLN756" s="735"/>
      <c r="NLO756" s="735"/>
      <c r="NLP756" s="735"/>
      <c r="NLQ756" s="735"/>
      <c r="NLR756" s="735"/>
      <c r="NLS756" s="735"/>
      <c r="NLT756" s="735"/>
      <c r="NLU756" s="735"/>
      <c r="NLV756" s="735"/>
      <c r="NLW756" s="735"/>
      <c r="NLX756" s="735"/>
      <c r="NLY756" s="735"/>
      <c r="NLZ756" s="735"/>
      <c r="NMA756" s="735"/>
      <c r="NMB756" s="735"/>
      <c r="NMC756" s="735"/>
      <c r="NMD756" s="735"/>
      <c r="NME756" s="735"/>
      <c r="NMF756" s="735"/>
      <c r="NMG756" s="735"/>
      <c r="NMH756" s="735"/>
      <c r="NMI756" s="735"/>
      <c r="NMJ756" s="735"/>
      <c r="NMK756" s="735"/>
      <c r="NML756" s="735"/>
      <c r="NMM756" s="735"/>
      <c r="NMN756" s="735"/>
      <c r="NMO756" s="735"/>
      <c r="NMP756" s="735"/>
      <c r="NMQ756" s="735"/>
      <c r="NMR756" s="735"/>
      <c r="NMS756" s="735"/>
      <c r="NMT756" s="735"/>
      <c r="NMU756" s="735"/>
      <c r="NMV756" s="735"/>
      <c r="NMW756" s="735"/>
      <c r="NMX756" s="735"/>
      <c r="NMY756" s="735"/>
      <c r="NMZ756" s="735"/>
      <c r="NNA756" s="735"/>
      <c r="NNB756" s="735"/>
      <c r="NNC756" s="735"/>
      <c r="NND756" s="735"/>
      <c r="NNE756" s="735"/>
      <c r="NNF756" s="735"/>
      <c r="NNG756" s="735"/>
      <c r="NNH756" s="735"/>
      <c r="NNI756" s="735"/>
      <c r="NNJ756" s="735"/>
      <c r="NNK756" s="735"/>
      <c r="NNL756" s="735"/>
      <c r="NNM756" s="735"/>
      <c r="NNN756" s="735"/>
      <c r="NNO756" s="735"/>
      <c r="NNP756" s="735"/>
      <c r="NNQ756" s="735"/>
      <c r="NNR756" s="735"/>
      <c r="NNS756" s="735"/>
      <c r="NNT756" s="735"/>
      <c r="NNU756" s="735"/>
      <c r="NNV756" s="735"/>
      <c r="NNW756" s="735"/>
      <c r="NNX756" s="735"/>
      <c r="NNY756" s="735"/>
      <c r="NNZ756" s="735"/>
      <c r="NOA756" s="735"/>
      <c r="NOB756" s="735"/>
      <c r="NOC756" s="735"/>
      <c r="NOD756" s="735"/>
      <c r="NOE756" s="735"/>
      <c r="NOF756" s="735"/>
      <c r="NOG756" s="735"/>
      <c r="NOH756" s="735"/>
      <c r="NOI756" s="735"/>
      <c r="NOJ756" s="735"/>
      <c r="NOK756" s="735"/>
      <c r="NOL756" s="735"/>
      <c r="NOM756" s="735"/>
      <c r="NON756" s="735"/>
      <c r="NOO756" s="735"/>
      <c r="NOP756" s="735"/>
      <c r="NOQ756" s="735"/>
      <c r="NOR756" s="735"/>
      <c r="NOS756" s="735"/>
      <c r="NOT756" s="735"/>
      <c r="NOU756" s="735"/>
      <c r="NOV756" s="735"/>
      <c r="NOW756" s="735"/>
      <c r="NOX756" s="735"/>
      <c r="NOY756" s="735"/>
      <c r="NOZ756" s="735"/>
      <c r="NPA756" s="735"/>
      <c r="NPB756" s="735"/>
      <c r="NPC756" s="735"/>
      <c r="NPD756" s="735"/>
      <c r="NPE756" s="735"/>
      <c r="NPF756" s="735"/>
      <c r="NPG756" s="735"/>
      <c r="NPH756" s="735"/>
      <c r="NPI756" s="735"/>
      <c r="NPJ756" s="735"/>
      <c r="NPK756" s="735"/>
      <c r="NPL756" s="735"/>
      <c r="NPM756" s="735"/>
      <c r="NPN756" s="735"/>
      <c r="NPO756" s="735"/>
      <c r="NPP756" s="735"/>
      <c r="NPQ756" s="735"/>
      <c r="NPR756" s="735"/>
      <c r="NPS756" s="735"/>
      <c r="NPT756" s="735"/>
      <c r="NPU756" s="735"/>
      <c r="NPV756" s="735"/>
      <c r="NPW756" s="735"/>
      <c r="NPX756" s="735"/>
      <c r="NPY756" s="735"/>
      <c r="NPZ756" s="735"/>
      <c r="NQA756" s="735"/>
      <c r="NQB756" s="735"/>
      <c r="NQC756" s="735"/>
      <c r="NQD756" s="735"/>
      <c r="NQE756" s="735"/>
      <c r="NQF756" s="735"/>
      <c r="NQG756" s="735"/>
      <c r="NQH756" s="735"/>
      <c r="NQI756" s="735"/>
      <c r="NQJ756" s="735"/>
      <c r="NQK756" s="735"/>
      <c r="NQL756" s="735"/>
      <c r="NQM756" s="735"/>
      <c r="NQN756" s="735"/>
      <c r="NQO756" s="735"/>
      <c r="NQP756" s="735"/>
      <c r="NQQ756" s="735"/>
      <c r="NQR756" s="735"/>
      <c r="NQS756" s="735"/>
      <c r="NQT756" s="735"/>
      <c r="NQU756" s="735"/>
      <c r="NQV756" s="735"/>
      <c r="NQW756" s="735"/>
      <c r="NQX756" s="735"/>
      <c r="NQY756" s="735"/>
      <c r="NQZ756" s="735"/>
      <c r="NRA756" s="735"/>
      <c r="NRB756" s="735"/>
      <c r="NRC756" s="735"/>
      <c r="NRD756" s="735"/>
      <c r="NRE756" s="735"/>
      <c r="NRF756" s="735"/>
      <c r="NRG756" s="735"/>
      <c r="NRH756" s="735"/>
      <c r="NRI756" s="735"/>
      <c r="NRJ756" s="735"/>
      <c r="NRK756" s="735"/>
      <c r="NRL756" s="735"/>
      <c r="NRM756" s="735"/>
      <c r="NRN756" s="735"/>
      <c r="NRO756" s="735"/>
      <c r="NRP756" s="735"/>
      <c r="NRQ756" s="735"/>
      <c r="NRR756" s="735"/>
      <c r="NRS756" s="735"/>
      <c r="NRT756" s="735"/>
      <c r="NRU756" s="735"/>
      <c r="NRV756" s="735"/>
      <c r="NRW756" s="735"/>
      <c r="NRX756" s="735"/>
      <c r="NRY756" s="735"/>
      <c r="NRZ756" s="735"/>
      <c r="NSA756" s="735"/>
      <c r="NSB756" s="735"/>
      <c r="NSC756" s="735"/>
      <c r="NSD756" s="735"/>
      <c r="NSE756" s="735"/>
      <c r="NSF756" s="735"/>
      <c r="NSG756" s="735"/>
      <c r="NSH756" s="735"/>
      <c r="NSI756" s="735"/>
      <c r="NSJ756" s="735"/>
      <c r="NSK756" s="735"/>
      <c r="NSL756" s="735"/>
      <c r="NSM756" s="735"/>
      <c r="NSN756" s="735"/>
      <c r="NSO756" s="735"/>
      <c r="NSP756" s="735"/>
      <c r="NSQ756" s="735"/>
      <c r="NSR756" s="735"/>
      <c r="NSS756" s="735"/>
      <c r="NST756" s="735"/>
      <c r="NSU756" s="735"/>
      <c r="NSV756" s="735"/>
      <c r="NSW756" s="735"/>
      <c r="NSX756" s="735"/>
      <c r="NSY756" s="735"/>
      <c r="NSZ756" s="735"/>
      <c r="NTA756" s="735"/>
      <c r="NTB756" s="735"/>
      <c r="NTC756" s="735"/>
      <c r="NTD756" s="735"/>
      <c r="NTE756" s="735"/>
      <c r="NTF756" s="735"/>
      <c r="NTG756" s="735"/>
      <c r="NTH756" s="735"/>
      <c r="NTI756" s="735"/>
      <c r="NTJ756" s="735"/>
      <c r="NTK756" s="735"/>
      <c r="NTL756" s="735"/>
      <c r="NTM756" s="735"/>
      <c r="NTN756" s="735"/>
      <c r="NTO756" s="735"/>
      <c r="NTP756" s="735"/>
      <c r="NTQ756" s="735"/>
      <c r="NTR756" s="735"/>
      <c r="NTS756" s="735"/>
      <c r="NTT756" s="735"/>
      <c r="NTU756" s="735"/>
      <c r="NTV756" s="735"/>
      <c r="NTW756" s="735"/>
      <c r="NTX756" s="735"/>
      <c r="NTY756" s="735"/>
      <c r="NTZ756" s="735"/>
      <c r="NUA756" s="735"/>
      <c r="NUB756" s="735"/>
      <c r="NUC756" s="735"/>
      <c r="NUD756" s="735"/>
      <c r="NUE756" s="735"/>
      <c r="NUF756" s="735"/>
      <c r="NUG756" s="735"/>
      <c r="NUH756" s="735"/>
      <c r="NUI756" s="735"/>
      <c r="NUJ756" s="735"/>
      <c r="NUK756" s="735"/>
      <c r="NUL756" s="735"/>
      <c r="NUM756" s="735"/>
      <c r="NUN756" s="735"/>
      <c r="NUO756" s="735"/>
      <c r="NUP756" s="735"/>
      <c r="NUQ756" s="735"/>
      <c r="NUR756" s="735"/>
      <c r="NUS756" s="735"/>
      <c r="NUT756" s="735"/>
      <c r="NUU756" s="735"/>
      <c r="NUV756" s="735"/>
      <c r="NUW756" s="735"/>
      <c r="NUX756" s="735"/>
      <c r="NUY756" s="735"/>
      <c r="NUZ756" s="735"/>
      <c r="NVA756" s="735"/>
      <c r="NVB756" s="735"/>
      <c r="NVC756" s="735"/>
      <c r="NVD756" s="735"/>
      <c r="NVE756" s="735"/>
      <c r="NVF756" s="735"/>
      <c r="NVG756" s="735"/>
      <c r="NVH756" s="735"/>
      <c r="NVI756" s="735"/>
      <c r="NVJ756" s="735"/>
      <c r="NVK756" s="735"/>
      <c r="NVL756" s="735"/>
      <c r="NVM756" s="735"/>
      <c r="NVN756" s="735"/>
      <c r="NVO756" s="735"/>
      <c r="NVP756" s="735"/>
      <c r="NVQ756" s="735"/>
      <c r="NVR756" s="735"/>
      <c r="NVS756" s="735"/>
      <c r="NVT756" s="735"/>
      <c r="NVU756" s="735"/>
      <c r="NVV756" s="735"/>
      <c r="NVW756" s="735"/>
      <c r="NVX756" s="735"/>
      <c r="NVY756" s="735"/>
      <c r="NVZ756" s="735"/>
      <c r="NWA756" s="735"/>
      <c r="NWB756" s="735"/>
      <c r="NWC756" s="735"/>
      <c r="NWD756" s="735"/>
      <c r="NWE756" s="735"/>
      <c r="NWF756" s="735"/>
      <c r="NWG756" s="735"/>
      <c r="NWH756" s="735"/>
      <c r="NWI756" s="735"/>
      <c r="NWJ756" s="735"/>
      <c r="NWK756" s="735"/>
      <c r="NWL756" s="735"/>
      <c r="NWM756" s="735"/>
      <c r="NWN756" s="735"/>
      <c r="NWO756" s="735"/>
      <c r="NWP756" s="735"/>
      <c r="NWQ756" s="735"/>
      <c r="NWR756" s="735"/>
      <c r="NWS756" s="735"/>
      <c r="NWT756" s="735"/>
      <c r="NWU756" s="735"/>
      <c r="NWV756" s="735"/>
      <c r="NWW756" s="735"/>
      <c r="NWX756" s="735"/>
      <c r="NWY756" s="735"/>
      <c r="NWZ756" s="735"/>
      <c r="NXA756" s="735"/>
      <c r="NXB756" s="735"/>
      <c r="NXC756" s="735"/>
      <c r="NXD756" s="735"/>
      <c r="NXE756" s="735"/>
      <c r="NXF756" s="735"/>
      <c r="NXG756" s="735"/>
      <c r="NXH756" s="735"/>
      <c r="NXI756" s="735"/>
      <c r="NXJ756" s="735"/>
      <c r="NXK756" s="735"/>
      <c r="NXL756" s="735"/>
      <c r="NXM756" s="735"/>
      <c r="NXN756" s="735"/>
      <c r="NXO756" s="735"/>
      <c r="NXP756" s="735"/>
      <c r="NXQ756" s="735"/>
      <c r="NXR756" s="735"/>
      <c r="NXS756" s="735"/>
      <c r="NXT756" s="735"/>
      <c r="NXU756" s="735"/>
      <c r="NXV756" s="735"/>
      <c r="NXW756" s="735"/>
      <c r="NXX756" s="735"/>
      <c r="NXY756" s="735"/>
      <c r="NXZ756" s="735"/>
      <c r="NYA756" s="735"/>
      <c r="NYB756" s="735"/>
      <c r="NYC756" s="735"/>
      <c r="NYD756" s="735"/>
      <c r="NYE756" s="735"/>
      <c r="NYF756" s="735"/>
      <c r="NYG756" s="735"/>
      <c r="NYH756" s="735"/>
      <c r="NYI756" s="735"/>
      <c r="NYJ756" s="735"/>
      <c r="NYK756" s="735"/>
      <c r="NYL756" s="735"/>
      <c r="NYM756" s="735"/>
      <c r="NYN756" s="735"/>
      <c r="NYO756" s="735"/>
      <c r="NYP756" s="735"/>
      <c r="NYQ756" s="735"/>
      <c r="NYR756" s="735"/>
      <c r="NYS756" s="735"/>
      <c r="NYT756" s="735"/>
      <c r="NYU756" s="735"/>
      <c r="NYV756" s="735"/>
      <c r="NYW756" s="735"/>
      <c r="NYX756" s="735"/>
      <c r="NYY756" s="735"/>
      <c r="NYZ756" s="735"/>
      <c r="NZA756" s="735"/>
      <c r="NZB756" s="735"/>
      <c r="NZC756" s="735"/>
      <c r="NZD756" s="735"/>
      <c r="NZE756" s="735"/>
      <c r="NZF756" s="735"/>
      <c r="NZG756" s="735"/>
      <c r="NZH756" s="735"/>
      <c r="NZI756" s="735"/>
      <c r="NZJ756" s="735"/>
      <c r="NZK756" s="735"/>
      <c r="NZL756" s="735"/>
      <c r="NZM756" s="735"/>
      <c r="NZN756" s="735"/>
      <c r="NZO756" s="735"/>
      <c r="NZP756" s="735"/>
      <c r="NZQ756" s="735"/>
      <c r="NZR756" s="735"/>
      <c r="NZS756" s="735"/>
      <c r="NZT756" s="735"/>
      <c r="NZU756" s="735"/>
      <c r="NZV756" s="735"/>
      <c r="NZW756" s="735"/>
      <c r="NZX756" s="735"/>
      <c r="NZY756" s="735"/>
      <c r="NZZ756" s="735"/>
      <c r="OAA756" s="735"/>
      <c r="OAB756" s="735"/>
      <c r="OAC756" s="735"/>
      <c r="OAD756" s="735"/>
      <c r="OAE756" s="735"/>
      <c r="OAF756" s="735"/>
      <c r="OAG756" s="735"/>
      <c r="OAH756" s="735"/>
      <c r="OAI756" s="735"/>
      <c r="OAJ756" s="735"/>
      <c r="OAK756" s="735"/>
      <c r="OAL756" s="735"/>
      <c r="OAM756" s="735"/>
      <c r="OAN756" s="735"/>
      <c r="OAO756" s="735"/>
      <c r="OAP756" s="735"/>
      <c r="OAQ756" s="735"/>
      <c r="OAR756" s="735"/>
      <c r="OAS756" s="735"/>
      <c r="OAT756" s="735"/>
      <c r="OAU756" s="735"/>
      <c r="OAV756" s="735"/>
      <c r="OAW756" s="735"/>
      <c r="OAX756" s="735"/>
      <c r="OAY756" s="735"/>
      <c r="OAZ756" s="735"/>
      <c r="OBA756" s="735"/>
      <c r="OBB756" s="735"/>
      <c r="OBC756" s="735"/>
      <c r="OBD756" s="735"/>
      <c r="OBE756" s="735"/>
      <c r="OBF756" s="735"/>
      <c r="OBG756" s="735"/>
      <c r="OBH756" s="735"/>
      <c r="OBI756" s="735"/>
      <c r="OBJ756" s="735"/>
      <c r="OBK756" s="735"/>
      <c r="OBL756" s="735"/>
      <c r="OBM756" s="735"/>
      <c r="OBN756" s="735"/>
      <c r="OBO756" s="735"/>
      <c r="OBP756" s="735"/>
      <c r="OBQ756" s="735"/>
      <c r="OBR756" s="735"/>
      <c r="OBS756" s="735"/>
      <c r="OBT756" s="735"/>
      <c r="OBU756" s="735"/>
      <c r="OBV756" s="735"/>
      <c r="OBW756" s="735"/>
      <c r="OBX756" s="735"/>
      <c r="OBY756" s="735"/>
      <c r="OBZ756" s="735"/>
      <c r="OCA756" s="735"/>
      <c r="OCB756" s="735"/>
      <c r="OCC756" s="735"/>
      <c r="OCD756" s="735"/>
      <c r="OCE756" s="735"/>
      <c r="OCF756" s="735"/>
      <c r="OCG756" s="735"/>
      <c r="OCH756" s="735"/>
      <c r="OCI756" s="735"/>
      <c r="OCJ756" s="735"/>
      <c r="OCK756" s="735"/>
      <c r="OCL756" s="735"/>
      <c r="OCM756" s="735"/>
      <c r="OCN756" s="735"/>
      <c r="OCO756" s="735"/>
      <c r="OCP756" s="735"/>
      <c r="OCQ756" s="735"/>
      <c r="OCR756" s="735"/>
      <c r="OCS756" s="735"/>
      <c r="OCT756" s="735"/>
      <c r="OCU756" s="735"/>
      <c r="OCV756" s="735"/>
      <c r="OCW756" s="735"/>
      <c r="OCX756" s="735"/>
      <c r="OCY756" s="735"/>
      <c r="OCZ756" s="735"/>
      <c r="ODA756" s="735"/>
      <c r="ODB756" s="735"/>
      <c r="ODC756" s="735"/>
      <c r="ODD756" s="735"/>
      <c r="ODE756" s="735"/>
      <c r="ODF756" s="735"/>
      <c r="ODG756" s="735"/>
      <c r="ODH756" s="735"/>
      <c r="ODI756" s="735"/>
      <c r="ODJ756" s="735"/>
      <c r="ODK756" s="735"/>
      <c r="ODL756" s="735"/>
      <c r="ODM756" s="735"/>
      <c r="ODN756" s="735"/>
      <c r="ODO756" s="735"/>
      <c r="ODP756" s="735"/>
      <c r="ODQ756" s="735"/>
      <c r="ODR756" s="735"/>
      <c r="ODS756" s="735"/>
      <c r="ODT756" s="735"/>
      <c r="ODU756" s="735"/>
      <c r="ODV756" s="735"/>
      <c r="ODW756" s="735"/>
      <c r="ODX756" s="735"/>
      <c r="ODY756" s="735"/>
      <c r="ODZ756" s="735"/>
      <c r="OEA756" s="735"/>
      <c r="OEB756" s="735"/>
      <c r="OEC756" s="735"/>
      <c r="OED756" s="735"/>
      <c r="OEE756" s="735"/>
      <c r="OEF756" s="735"/>
      <c r="OEG756" s="735"/>
      <c r="OEH756" s="735"/>
      <c r="OEI756" s="735"/>
      <c r="OEJ756" s="735"/>
      <c r="OEK756" s="735"/>
      <c r="OEL756" s="735"/>
      <c r="OEM756" s="735"/>
      <c r="OEN756" s="735"/>
      <c r="OEO756" s="735"/>
      <c r="OEP756" s="735"/>
      <c r="OEQ756" s="735"/>
      <c r="OER756" s="735"/>
      <c r="OES756" s="735"/>
      <c r="OET756" s="735"/>
      <c r="OEU756" s="735"/>
      <c r="OEV756" s="735"/>
      <c r="OEW756" s="735"/>
      <c r="OEX756" s="735"/>
      <c r="OEY756" s="735"/>
      <c r="OEZ756" s="735"/>
      <c r="OFA756" s="735"/>
      <c r="OFB756" s="735"/>
      <c r="OFC756" s="735"/>
      <c r="OFD756" s="735"/>
      <c r="OFE756" s="735"/>
      <c r="OFF756" s="735"/>
      <c r="OFG756" s="735"/>
      <c r="OFH756" s="735"/>
      <c r="OFI756" s="735"/>
      <c r="OFJ756" s="735"/>
      <c r="OFK756" s="735"/>
      <c r="OFL756" s="735"/>
      <c r="OFM756" s="735"/>
      <c r="OFN756" s="735"/>
      <c r="OFO756" s="735"/>
      <c r="OFP756" s="735"/>
      <c r="OFQ756" s="735"/>
      <c r="OFR756" s="735"/>
      <c r="OFS756" s="735"/>
      <c r="OFT756" s="735"/>
      <c r="OFU756" s="735"/>
      <c r="OFV756" s="735"/>
      <c r="OFW756" s="735"/>
      <c r="OFX756" s="735"/>
      <c r="OFY756" s="735"/>
      <c r="OFZ756" s="735"/>
      <c r="OGA756" s="735"/>
      <c r="OGB756" s="735"/>
      <c r="OGC756" s="735"/>
      <c r="OGD756" s="735"/>
      <c r="OGE756" s="735"/>
      <c r="OGF756" s="735"/>
      <c r="OGG756" s="735"/>
      <c r="OGH756" s="735"/>
      <c r="OGI756" s="735"/>
      <c r="OGJ756" s="735"/>
      <c r="OGK756" s="735"/>
      <c r="OGL756" s="735"/>
      <c r="OGM756" s="735"/>
      <c r="OGN756" s="735"/>
      <c r="OGO756" s="735"/>
      <c r="OGP756" s="735"/>
      <c r="OGQ756" s="735"/>
      <c r="OGR756" s="735"/>
      <c r="OGS756" s="735"/>
      <c r="OGT756" s="735"/>
      <c r="OGU756" s="735"/>
      <c r="OGV756" s="735"/>
      <c r="OGW756" s="735"/>
      <c r="OGX756" s="735"/>
      <c r="OGY756" s="735"/>
      <c r="OGZ756" s="735"/>
      <c r="OHA756" s="735"/>
      <c r="OHB756" s="735"/>
      <c r="OHC756" s="735"/>
      <c r="OHD756" s="735"/>
      <c r="OHE756" s="735"/>
      <c r="OHF756" s="735"/>
      <c r="OHG756" s="735"/>
      <c r="OHH756" s="735"/>
      <c r="OHI756" s="735"/>
      <c r="OHJ756" s="735"/>
      <c r="OHK756" s="735"/>
      <c r="OHL756" s="735"/>
      <c r="OHM756" s="735"/>
      <c r="OHN756" s="735"/>
      <c r="OHO756" s="735"/>
      <c r="OHP756" s="735"/>
      <c r="OHQ756" s="735"/>
      <c r="OHR756" s="735"/>
      <c r="OHS756" s="735"/>
      <c r="OHT756" s="735"/>
      <c r="OHU756" s="735"/>
      <c r="OHV756" s="735"/>
      <c r="OHW756" s="735"/>
      <c r="OHX756" s="735"/>
      <c r="OHY756" s="735"/>
      <c r="OHZ756" s="735"/>
      <c r="OIA756" s="735"/>
      <c r="OIB756" s="735"/>
      <c r="OIC756" s="735"/>
      <c r="OID756" s="735"/>
      <c r="OIE756" s="735"/>
      <c r="OIF756" s="735"/>
      <c r="OIG756" s="735"/>
      <c r="OIH756" s="735"/>
      <c r="OII756" s="735"/>
      <c r="OIJ756" s="735"/>
      <c r="OIK756" s="735"/>
      <c r="OIL756" s="735"/>
      <c r="OIM756" s="735"/>
      <c r="OIN756" s="735"/>
      <c r="OIO756" s="735"/>
      <c r="OIP756" s="735"/>
      <c r="OIQ756" s="735"/>
      <c r="OIR756" s="735"/>
      <c r="OIS756" s="735"/>
      <c r="OIT756" s="735"/>
      <c r="OIU756" s="735"/>
      <c r="OIV756" s="735"/>
      <c r="OIW756" s="735"/>
      <c r="OIX756" s="735"/>
      <c r="OIY756" s="735"/>
      <c r="OIZ756" s="735"/>
      <c r="OJA756" s="735"/>
      <c r="OJB756" s="735"/>
      <c r="OJC756" s="735"/>
      <c r="OJD756" s="735"/>
      <c r="OJE756" s="735"/>
      <c r="OJF756" s="735"/>
      <c r="OJG756" s="735"/>
      <c r="OJH756" s="735"/>
      <c r="OJI756" s="735"/>
      <c r="OJJ756" s="735"/>
      <c r="OJK756" s="735"/>
      <c r="OJL756" s="735"/>
      <c r="OJM756" s="735"/>
      <c r="OJN756" s="735"/>
      <c r="OJO756" s="735"/>
      <c r="OJP756" s="735"/>
      <c r="OJQ756" s="735"/>
      <c r="OJR756" s="735"/>
      <c r="OJS756" s="735"/>
      <c r="OJT756" s="735"/>
      <c r="OJU756" s="735"/>
      <c r="OJV756" s="735"/>
      <c r="OJW756" s="735"/>
      <c r="OJX756" s="735"/>
      <c r="OJY756" s="735"/>
      <c r="OJZ756" s="735"/>
      <c r="OKA756" s="735"/>
      <c r="OKB756" s="735"/>
      <c r="OKC756" s="735"/>
      <c r="OKD756" s="735"/>
      <c r="OKE756" s="735"/>
      <c r="OKF756" s="735"/>
      <c r="OKG756" s="735"/>
      <c r="OKH756" s="735"/>
      <c r="OKI756" s="735"/>
      <c r="OKJ756" s="735"/>
      <c r="OKK756" s="735"/>
      <c r="OKL756" s="735"/>
      <c r="OKM756" s="735"/>
      <c r="OKN756" s="735"/>
      <c r="OKO756" s="735"/>
      <c r="OKP756" s="735"/>
      <c r="OKQ756" s="735"/>
      <c r="OKR756" s="735"/>
      <c r="OKS756" s="735"/>
      <c r="OKT756" s="735"/>
      <c r="OKU756" s="735"/>
      <c r="OKV756" s="735"/>
      <c r="OKW756" s="735"/>
      <c r="OKX756" s="735"/>
      <c r="OKY756" s="735"/>
      <c r="OKZ756" s="735"/>
      <c r="OLA756" s="735"/>
      <c r="OLB756" s="735"/>
      <c r="OLC756" s="735"/>
      <c r="OLD756" s="735"/>
      <c r="OLE756" s="735"/>
      <c r="OLF756" s="735"/>
      <c r="OLG756" s="735"/>
      <c r="OLH756" s="735"/>
      <c r="OLI756" s="735"/>
      <c r="OLJ756" s="735"/>
      <c r="OLK756" s="735"/>
      <c r="OLL756" s="735"/>
      <c r="OLM756" s="735"/>
      <c r="OLN756" s="735"/>
      <c r="OLO756" s="735"/>
      <c r="OLP756" s="735"/>
      <c r="OLQ756" s="735"/>
      <c r="OLR756" s="735"/>
      <c r="OLS756" s="735"/>
      <c r="OLT756" s="735"/>
      <c r="OLU756" s="735"/>
      <c r="OLV756" s="735"/>
      <c r="OLW756" s="735"/>
      <c r="OLX756" s="735"/>
      <c r="OLY756" s="735"/>
      <c r="OLZ756" s="735"/>
      <c r="OMA756" s="735"/>
      <c r="OMB756" s="735"/>
      <c r="OMC756" s="735"/>
      <c r="OMD756" s="735"/>
      <c r="OME756" s="735"/>
      <c r="OMF756" s="735"/>
      <c r="OMG756" s="735"/>
      <c r="OMH756" s="735"/>
      <c r="OMI756" s="735"/>
      <c r="OMJ756" s="735"/>
      <c r="OMK756" s="735"/>
      <c r="OML756" s="735"/>
      <c r="OMM756" s="735"/>
      <c r="OMN756" s="735"/>
      <c r="OMO756" s="735"/>
      <c r="OMP756" s="735"/>
      <c r="OMQ756" s="735"/>
      <c r="OMR756" s="735"/>
      <c r="OMS756" s="735"/>
      <c r="OMT756" s="735"/>
      <c r="OMU756" s="735"/>
      <c r="OMV756" s="735"/>
      <c r="OMW756" s="735"/>
      <c r="OMX756" s="735"/>
      <c r="OMY756" s="735"/>
      <c r="OMZ756" s="735"/>
      <c r="ONA756" s="735"/>
      <c r="ONB756" s="735"/>
      <c r="ONC756" s="735"/>
      <c r="OND756" s="735"/>
      <c r="ONE756" s="735"/>
      <c r="ONF756" s="735"/>
      <c r="ONG756" s="735"/>
      <c r="ONH756" s="735"/>
      <c r="ONI756" s="735"/>
      <c r="ONJ756" s="735"/>
      <c r="ONK756" s="735"/>
      <c r="ONL756" s="735"/>
      <c r="ONM756" s="735"/>
      <c r="ONN756" s="735"/>
      <c r="ONO756" s="735"/>
      <c r="ONP756" s="735"/>
      <c r="ONQ756" s="735"/>
      <c r="ONR756" s="735"/>
      <c r="ONS756" s="735"/>
      <c r="ONT756" s="735"/>
      <c r="ONU756" s="735"/>
      <c r="ONV756" s="735"/>
      <c r="ONW756" s="735"/>
      <c r="ONX756" s="735"/>
      <c r="ONY756" s="735"/>
      <c r="ONZ756" s="735"/>
      <c r="OOA756" s="735"/>
      <c r="OOB756" s="735"/>
      <c r="OOC756" s="735"/>
      <c r="OOD756" s="735"/>
      <c r="OOE756" s="735"/>
      <c r="OOF756" s="735"/>
      <c r="OOG756" s="735"/>
      <c r="OOH756" s="735"/>
      <c r="OOI756" s="735"/>
      <c r="OOJ756" s="735"/>
      <c r="OOK756" s="735"/>
      <c r="OOL756" s="735"/>
      <c r="OOM756" s="735"/>
      <c r="OON756" s="735"/>
      <c r="OOO756" s="735"/>
      <c r="OOP756" s="735"/>
      <c r="OOQ756" s="735"/>
      <c r="OOR756" s="735"/>
      <c r="OOS756" s="735"/>
      <c r="OOT756" s="735"/>
      <c r="OOU756" s="735"/>
      <c r="OOV756" s="735"/>
      <c r="OOW756" s="735"/>
      <c r="OOX756" s="735"/>
      <c r="OOY756" s="735"/>
      <c r="OOZ756" s="735"/>
      <c r="OPA756" s="735"/>
      <c r="OPB756" s="735"/>
      <c r="OPC756" s="735"/>
      <c r="OPD756" s="735"/>
      <c r="OPE756" s="735"/>
      <c r="OPF756" s="735"/>
      <c r="OPG756" s="735"/>
      <c r="OPH756" s="735"/>
      <c r="OPI756" s="735"/>
      <c r="OPJ756" s="735"/>
      <c r="OPK756" s="735"/>
      <c r="OPL756" s="735"/>
      <c r="OPM756" s="735"/>
      <c r="OPN756" s="735"/>
      <c r="OPO756" s="735"/>
      <c r="OPP756" s="735"/>
      <c r="OPQ756" s="735"/>
      <c r="OPR756" s="735"/>
      <c r="OPS756" s="735"/>
      <c r="OPT756" s="735"/>
      <c r="OPU756" s="735"/>
      <c r="OPV756" s="735"/>
      <c r="OPW756" s="735"/>
      <c r="OPX756" s="735"/>
      <c r="OPY756" s="735"/>
      <c r="OPZ756" s="735"/>
      <c r="OQA756" s="735"/>
      <c r="OQB756" s="735"/>
      <c r="OQC756" s="735"/>
      <c r="OQD756" s="735"/>
      <c r="OQE756" s="735"/>
      <c r="OQF756" s="735"/>
      <c r="OQG756" s="735"/>
      <c r="OQH756" s="735"/>
      <c r="OQI756" s="735"/>
      <c r="OQJ756" s="735"/>
      <c r="OQK756" s="735"/>
      <c r="OQL756" s="735"/>
      <c r="OQM756" s="735"/>
      <c r="OQN756" s="735"/>
      <c r="OQO756" s="735"/>
      <c r="OQP756" s="735"/>
      <c r="OQQ756" s="735"/>
      <c r="OQR756" s="735"/>
      <c r="OQS756" s="735"/>
      <c r="OQT756" s="735"/>
      <c r="OQU756" s="735"/>
      <c r="OQV756" s="735"/>
      <c r="OQW756" s="735"/>
      <c r="OQX756" s="735"/>
      <c r="OQY756" s="735"/>
      <c r="OQZ756" s="735"/>
      <c r="ORA756" s="735"/>
      <c r="ORB756" s="735"/>
      <c r="ORC756" s="735"/>
      <c r="ORD756" s="735"/>
      <c r="ORE756" s="735"/>
      <c r="ORF756" s="735"/>
      <c r="ORG756" s="735"/>
      <c r="ORH756" s="735"/>
      <c r="ORI756" s="735"/>
      <c r="ORJ756" s="735"/>
      <c r="ORK756" s="735"/>
      <c r="ORL756" s="735"/>
      <c r="ORM756" s="735"/>
      <c r="ORN756" s="735"/>
      <c r="ORO756" s="735"/>
      <c r="ORP756" s="735"/>
      <c r="ORQ756" s="735"/>
      <c r="ORR756" s="735"/>
      <c r="ORS756" s="735"/>
      <c r="ORT756" s="735"/>
      <c r="ORU756" s="735"/>
      <c r="ORV756" s="735"/>
      <c r="ORW756" s="735"/>
      <c r="ORX756" s="735"/>
      <c r="ORY756" s="735"/>
      <c r="ORZ756" s="735"/>
      <c r="OSA756" s="735"/>
      <c r="OSB756" s="735"/>
      <c r="OSC756" s="735"/>
      <c r="OSD756" s="735"/>
      <c r="OSE756" s="735"/>
      <c r="OSF756" s="735"/>
      <c r="OSG756" s="735"/>
      <c r="OSH756" s="735"/>
      <c r="OSI756" s="735"/>
      <c r="OSJ756" s="735"/>
      <c r="OSK756" s="735"/>
      <c r="OSL756" s="735"/>
      <c r="OSM756" s="735"/>
      <c r="OSN756" s="735"/>
      <c r="OSO756" s="735"/>
      <c r="OSP756" s="735"/>
      <c r="OSQ756" s="735"/>
      <c r="OSR756" s="735"/>
      <c r="OSS756" s="735"/>
      <c r="OST756" s="735"/>
      <c r="OSU756" s="735"/>
      <c r="OSV756" s="735"/>
      <c r="OSW756" s="735"/>
      <c r="OSX756" s="735"/>
      <c r="OSY756" s="735"/>
      <c r="OSZ756" s="735"/>
      <c r="OTA756" s="735"/>
      <c r="OTB756" s="735"/>
      <c r="OTC756" s="735"/>
      <c r="OTD756" s="735"/>
      <c r="OTE756" s="735"/>
      <c r="OTF756" s="735"/>
      <c r="OTG756" s="735"/>
      <c r="OTH756" s="735"/>
      <c r="OTI756" s="735"/>
      <c r="OTJ756" s="735"/>
      <c r="OTK756" s="735"/>
      <c r="OTL756" s="735"/>
      <c r="OTM756" s="735"/>
      <c r="OTN756" s="735"/>
      <c r="OTO756" s="735"/>
      <c r="OTP756" s="735"/>
      <c r="OTQ756" s="735"/>
      <c r="OTR756" s="735"/>
      <c r="OTS756" s="735"/>
      <c r="OTT756" s="735"/>
      <c r="OTU756" s="735"/>
      <c r="OTV756" s="735"/>
      <c r="OTW756" s="735"/>
      <c r="OTX756" s="735"/>
      <c r="OTY756" s="735"/>
      <c r="OTZ756" s="735"/>
      <c r="OUA756" s="735"/>
      <c r="OUB756" s="735"/>
      <c r="OUC756" s="735"/>
      <c r="OUD756" s="735"/>
      <c r="OUE756" s="735"/>
      <c r="OUF756" s="735"/>
      <c r="OUG756" s="735"/>
      <c r="OUH756" s="735"/>
      <c r="OUI756" s="735"/>
      <c r="OUJ756" s="735"/>
      <c r="OUK756" s="735"/>
      <c r="OUL756" s="735"/>
      <c r="OUM756" s="735"/>
      <c r="OUN756" s="735"/>
      <c r="OUO756" s="735"/>
      <c r="OUP756" s="735"/>
      <c r="OUQ756" s="735"/>
      <c r="OUR756" s="735"/>
      <c r="OUS756" s="735"/>
      <c r="OUT756" s="735"/>
      <c r="OUU756" s="735"/>
      <c r="OUV756" s="735"/>
      <c r="OUW756" s="735"/>
      <c r="OUX756" s="735"/>
      <c r="OUY756" s="735"/>
      <c r="OUZ756" s="735"/>
      <c r="OVA756" s="735"/>
      <c r="OVB756" s="735"/>
      <c r="OVC756" s="735"/>
      <c r="OVD756" s="735"/>
      <c r="OVE756" s="735"/>
      <c r="OVF756" s="735"/>
      <c r="OVG756" s="735"/>
      <c r="OVH756" s="735"/>
      <c r="OVI756" s="735"/>
      <c r="OVJ756" s="735"/>
      <c r="OVK756" s="735"/>
      <c r="OVL756" s="735"/>
      <c r="OVM756" s="735"/>
      <c r="OVN756" s="735"/>
      <c r="OVO756" s="735"/>
      <c r="OVP756" s="735"/>
      <c r="OVQ756" s="735"/>
      <c r="OVR756" s="735"/>
      <c r="OVS756" s="735"/>
      <c r="OVT756" s="735"/>
      <c r="OVU756" s="735"/>
      <c r="OVV756" s="735"/>
      <c r="OVW756" s="735"/>
      <c r="OVX756" s="735"/>
      <c r="OVY756" s="735"/>
      <c r="OVZ756" s="735"/>
      <c r="OWA756" s="735"/>
      <c r="OWB756" s="735"/>
      <c r="OWC756" s="735"/>
      <c r="OWD756" s="735"/>
      <c r="OWE756" s="735"/>
      <c r="OWF756" s="735"/>
      <c r="OWG756" s="735"/>
      <c r="OWH756" s="735"/>
      <c r="OWI756" s="735"/>
      <c r="OWJ756" s="735"/>
      <c r="OWK756" s="735"/>
      <c r="OWL756" s="735"/>
      <c r="OWM756" s="735"/>
      <c r="OWN756" s="735"/>
      <c r="OWO756" s="735"/>
      <c r="OWP756" s="735"/>
      <c r="OWQ756" s="735"/>
      <c r="OWR756" s="735"/>
      <c r="OWS756" s="735"/>
      <c r="OWT756" s="735"/>
      <c r="OWU756" s="735"/>
      <c r="OWV756" s="735"/>
      <c r="OWW756" s="735"/>
      <c r="OWX756" s="735"/>
      <c r="OWY756" s="735"/>
      <c r="OWZ756" s="735"/>
      <c r="OXA756" s="735"/>
      <c r="OXB756" s="735"/>
      <c r="OXC756" s="735"/>
      <c r="OXD756" s="735"/>
      <c r="OXE756" s="735"/>
      <c r="OXF756" s="735"/>
      <c r="OXG756" s="735"/>
      <c r="OXH756" s="735"/>
      <c r="OXI756" s="735"/>
      <c r="OXJ756" s="735"/>
      <c r="OXK756" s="735"/>
      <c r="OXL756" s="735"/>
      <c r="OXM756" s="735"/>
      <c r="OXN756" s="735"/>
      <c r="OXO756" s="735"/>
      <c r="OXP756" s="735"/>
      <c r="OXQ756" s="735"/>
      <c r="OXR756" s="735"/>
      <c r="OXS756" s="735"/>
      <c r="OXT756" s="735"/>
      <c r="OXU756" s="735"/>
      <c r="OXV756" s="735"/>
      <c r="OXW756" s="735"/>
      <c r="OXX756" s="735"/>
      <c r="OXY756" s="735"/>
      <c r="OXZ756" s="735"/>
      <c r="OYA756" s="735"/>
      <c r="OYB756" s="735"/>
      <c r="OYC756" s="735"/>
      <c r="OYD756" s="735"/>
      <c r="OYE756" s="735"/>
      <c r="OYF756" s="735"/>
      <c r="OYG756" s="735"/>
      <c r="OYH756" s="735"/>
      <c r="OYI756" s="735"/>
      <c r="OYJ756" s="735"/>
      <c r="OYK756" s="735"/>
      <c r="OYL756" s="735"/>
      <c r="OYM756" s="735"/>
      <c r="OYN756" s="735"/>
      <c r="OYO756" s="735"/>
      <c r="OYP756" s="735"/>
      <c r="OYQ756" s="735"/>
      <c r="OYR756" s="735"/>
      <c r="OYS756" s="735"/>
      <c r="OYT756" s="735"/>
      <c r="OYU756" s="735"/>
      <c r="OYV756" s="735"/>
      <c r="OYW756" s="735"/>
      <c r="OYX756" s="735"/>
      <c r="OYY756" s="735"/>
      <c r="OYZ756" s="735"/>
      <c r="OZA756" s="735"/>
      <c r="OZB756" s="735"/>
      <c r="OZC756" s="735"/>
      <c r="OZD756" s="735"/>
      <c r="OZE756" s="735"/>
      <c r="OZF756" s="735"/>
      <c r="OZG756" s="735"/>
      <c r="OZH756" s="735"/>
      <c r="OZI756" s="735"/>
      <c r="OZJ756" s="735"/>
      <c r="OZK756" s="735"/>
      <c r="OZL756" s="735"/>
      <c r="OZM756" s="735"/>
      <c r="OZN756" s="735"/>
      <c r="OZO756" s="735"/>
      <c r="OZP756" s="735"/>
      <c r="OZQ756" s="735"/>
      <c r="OZR756" s="735"/>
      <c r="OZS756" s="735"/>
      <c r="OZT756" s="735"/>
      <c r="OZU756" s="735"/>
      <c r="OZV756" s="735"/>
      <c r="OZW756" s="735"/>
      <c r="OZX756" s="735"/>
      <c r="OZY756" s="735"/>
      <c r="OZZ756" s="735"/>
      <c r="PAA756" s="735"/>
      <c r="PAB756" s="735"/>
      <c r="PAC756" s="735"/>
      <c r="PAD756" s="735"/>
      <c r="PAE756" s="735"/>
      <c r="PAF756" s="735"/>
      <c r="PAG756" s="735"/>
      <c r="PAH756" s="735"/>
      <c r="PAI756" s="735"/>
      <c r="PAJ756" s="735"/>
      <c r="PAK756" s="735"/>
      <c r="PAL756" s="735"/>
      <c r="PAM756" s="735"/>
      <c r="PAN756" s="735"/>
      <c r="PAO756" s="735"/>
      <c r="PAP756" s="735"/>
      <c r="PAQ756" s="735"/>
      <c r="PAR756" s="735"/>
      <c r="PAS756" s="735"/>
      <c r="PAT756" s="735"/>
      <c r="PAU756" s="735"/>
      <c r="PAV756" s="735"/>
      <c r="PAW756" s="735"/>
      <c r="PAX756" s="735"/>
      <c r="PAY756" s="735"/>
      <c r="PAZ756" s="735"/>
      <c r="PBA756" s="735"/>
      <c r="PBB756" s="735"/>
      <c r="PBC756" s="735"/>
      <c r="PBD756" s="735"/>
      <c r="PBE756" s="735"/>
      <c r="PBF756" s="735"/>
      <c r="PBG756" s="735"/>
      <c r="PBH756" s="735"/>
      <c r="PBI756" s="735"/>
      <c r="PBJ756" s="735"/>
      <c r="PBK756" s="735"/>
      <c r="PBL756" s="735"/>
      <c r="PBM756" s="735"/>
      <c r="PBN756" s="735"/>
      <c r="PBO756" s="735"/>
      <c r="PBP756" s="735"/>
      <c r="PBQ756" s="735"/>
      <c r="PBR756" s="735"/>
      <c r="PBS756" s="735"/>
      <c r="PBT756" s="735"/>
      <c r="PBU756" s="735"/>
      <c r="PBV756" s="735"/>
      <c r="PBW756" s="735"/>
      <c r="PBX756" s="735"/>
      <c r="PBY756" s="735"/>
      <c r="PBZ756" s="735"/>
      <c r="PCA756" s="735"/>
      <c r="PCB756" s="735"/>
      <c r="PCC756" s="735"/>
      <c r="PCD756" s="735"/>
      <c r="PCE756" s="735"/>
      <c r="PCF756" s="735"/>
      <c r="PCG756" s="735"/>
      <c r="PCH756" s="735"/>
      <c r="PCI756" s="735"/>
      <c r="PCJ756" s="735"/>
      <c r="PCK756" s="735"/>
      <c r="PCL756" s="735"/>
      <c r="PCM756" s="735"/>
      <c r="PCN756" s="735"/>
      <c r="PCO756" s="735"/>
      <c r="PCP756" s="735"/>
      <c r="PCQ756" s="735"/>
      <c r="PCR756" s="735"/>
      <c r="PCS756" s="735"/>
      <c r="PCT756" s="735"/>
      <c r="PCU756" s="735"/>
      <c r="PCV756" s="735"/>
      <c r="PCW756" s="735"/>
      <c r="PCX756" s="735"/>
      <c r="PCY756" s="735"/>
      <c r="PCZ756" s="735"/>
      <c r="PDA756" s="735"/>
      <c r="PDB756" s="735"/>
      <c r="PDC756" s="735"/>
      <c r="PDD756" s="735"/>
      <c r="PDE756" s="735"/>
      <c r="PDF756" s="735"/>
      <c r="PDG756" s="735"/>
      <c r="PDH756" s="735"/>
      <c r="PDI756" s="735"/>
      <c r="PDJ756" s="735"/>
      <c r="PDK756" s="735"/>
      <c r="PDL756" s="735"/>
      <c r="PDM756" s="735"/>
      <c r="PDN756" s="735"/>
      <c r="PDO756" s="735"/>
      <c r="PDP756" s="735"/>
      <c r="PDQ756" s="735"/>
      <c r="PDR756" s="735"/>
      <c r="PDS756" s="735"/>
      <c r="PDT756" s="735"/>
      <c r="PDU756" s="735"/>
      <c r="PDV756" s="735"/>
      <c r="PDW756" s="735"/>
      <c r="PDX756" s="735"/>
      <c r="PDY756" s="735"/>
      <c r="PDZ756" s="735"/>
      <c r="PEA756" s="735"/>
      <c r="PEB756" s="735"/>
      <c r="PEC756" s="735"/>
      <c r="PED756" s="735"/>
      <c r="PEE756" s="735"/>
      <c r="PEF756" s="735"/>
      <c r="PEG756" s="735"/>
      <c r="PEH756" s="735"/>
      <c r="PEI756" s="735"/>
      <c r="PEJ756" s="735"/>
      <c r="PEK756" s="735"/>
      <c r="PEL756" s="735"/>
      <c r="PEM756" s="735"/>
      <c r="PEN756" s="735"/>
      <c r="PEO756" s="735"/>
      <c r="PEP756" s="735"/>
      <c r="PEQ756" s="735"/>
      <c r="PER756" s="735"/>
      <c r="PES756" s="735"/>
      <c r="PET756" s="735"/>
      <c r="PEU756" s="735"/>
      <c r="PEV756" s="735"/>
      <c r="PEW756" s="735"/>
      <c r="PEX756" s="735"/>
      <c r="PEY756" s="735"/>
      <c r="PEZ756" s="735"/>
      <c r="PFA756" s="735"/>
      <c r="PFB756" s="735"/>
      <c r="PFC756" s="735"/>
      <c r="PFD756" s="735"/>
      <c r="PFE756" s="735"/>
      <c r="PFF756" s="735"/>
      <c r="PFG756" s="735"/>
      <c r="PFH756" s="735"/>
      <c r="PFI756" s="735"/>
      <c r="PFJ756" s="735"/>
      <c r="PFK756" s="735"/>
      <c r="PFL756" s="735"/>
      <c r="PFM756" s="735"/>
      <c r="PFN756" s="735"/>
      <c r="PFO756" s="735"/>
      <c r="PFP756" s="735"/>
      <c r="PFQ756" s="735"/>
      <c r="PFR756" s="735"/>
      <c r="PFS756" s="735"/>
      <c r="PFT756" s="735"/>
      <c r="PFU756" s="735"/>
      <c r="PFV756" s="735"/>
      <c r="PFW756" s="735"/>
      <c r="PFX756" s="735"/>
      <c r="PFY756" s="735"/>
      <c r="PFZ756" s="735"/>
      <c r="PGA756" s="735"/>
      <c r="PGB756" s="735"/>
      <c r="PGC756" s="735"/>
      <c r="PGD756" s="735"/>
      <c r="PGE756" s="735"/>
      <c r="PGF756" s="735"/>
      <c r="PGG756" s="735"/>
      <c r="PGH756" s="735"/>
      <c r="PGI756" s="735"/>
      <c r="PGJ756" s="735"/>
      <c r="PGK756" s="735"/>
      <c r="PGL756" s="735"/>
      <c r="PGM756" s="735"/>
      <c r="PGN756" s="735"/>
      <c r="PGO756" s="735"/>
      <c r="PGP756" s="735"/>
      <c r="PGQ756" s="735"/>
      <c r="PGR756" s="735"/>
      <c r="PGS756" s="735"/>
      <c r="PGT756" s="735"/>
      <c r="PGU756" s="735"/>
      <c r="PGV756" s="735"/>
      <c r="PGW756" s="735"/>
      <c r="PGX756" s="735"/>
      <c r="PGY756" s="735"/>
      <c r="PGZ756" s="735"/>
      <c r="PHA756" s="735"/>
      <c r="PHB756" s="735"/>
      <c r="PHC756" s="735"/>
      <c r="PHD756" s="735"/>
      <c r="PHE756" s="735"/>
      <c r="PHF756" s="735"/>
      <c r="PHG756" s="735"/>
      <c r="PHH756" s="735"/>
      <c r="PHI756" s="735"/>
      <c r="PHJ756" s="735"/>
      <c r="PHK756" s="735"/>
      <c r="PHL756" s="735"/>
      <c r="PHM756" s="735"/>
      <c r="PHN756" s="735"/>
      <c r="PHO756" s="735"/>
      <c r="PHP756" s="735"/>
      <c r="PHQ756" s="735"/>
      <c r="PHR756" s="735"/>
      <c r="PHS756" s="735"/>
      <c r="PHT756" s="735"/>
      <c r="PHU756" s="735"/>
      <c r="PHV756" s="735"/>
      <c r="PHW756" s="735"/>
      <c r="PHX756" s="735"/>
      <c r="PHY756" s="735"/>
      <c r="PHZ756" s="735"/>
      <c r="PIA756" s="735"/>
      <c r="PIB756" s="735"/>
      <c r="PIC756" s="735"/>
      <c r="PID756" s="735"/>
      <c r="PIE756" s="735"/>
      <c r="PIF756" s="735"/>
      <c r="PIG756" s="735"/>
      <c r="PIH756" s="735"/>
      <c r="PII756" s="735"/>
      <c r="PIJ756" s="735"/>
      <c r="PIK756" s="735"/>
      <c r="PIL756" s="735"/>
      <c r="PIM756" s="735"/>
      <c r="PIN756" s="735"/>
      <c r="PIO756" s="735"/>
      <c r="PIP756" s="735"/>
      <c r="PIQ756" s="735"/>
      <c r="PIR756" s="735"/>
      <c r="PIS756" s="735"/>
      <c r="PIT756" s="735"/>
      <c r="PIU756" s="735"/>
      <c r="PIV756" s="735"/>
      <c r="PIW756" s="735"/>
      <c r="PIX756" s="735"/>
      <c r="PIY756" s="735"/>
      <c r="PIZ756" s="735"/>
      <c r="PJA756" s="735"/>
      <c r="PJB756" s="735"/>
      <c r="PJC756" s="735"/>
      <c r="PJD756" s="735"/>
      <c r="PJE756" s="735"/>
      <c r="PJF756" s="735"/>
      <c r="PJG756" s="735"/>
      <c r="PJH756" s="735"/>
      <c r="PJI756" s="735"/>
      <c r="PJJ756" s="735"/>
      <c r="PJK756" s="735"/>
      <c r="PJL756" s="735"/>
      <c r="PJM756" s="735"/>
      <c r="PJN756" s="735"/>
      <c r="PJO756" s="735"/>
      <c r="PJP756" s="735"/>
      <c r="PJQ756" s="735"/>
      <c r="PJR756" s="735"/>
      <c r="PJS756" s="735"/>
      <c r="PJT756" s="735"/>
      <c r="PJU756" s="735"/>
      <c r="PJV756" s="735"/>
      <c r="PJW756" s="735"/>
      <c r="PJX756" s="735"/>
      <c r="PJY756" s="735"/>
      <c r="PJZ756" s="735"/>
      <c r="PKA756" s="735"/>
      <c r="PKB756" s="735"/>
      <c r="PKC756" s="735"/>
      <c r="PKD756" s="735"/>
      <c r="PKE756" s="735"/>
      <c r="PKF756" s="735"/>
      <c r="PKG756" s="735"/>
      <c r="PKH756" s="735"/>
      <c r="PKI756" s="735"/>
      <c r="PKJ756" s="735"/>
      <c r="PKK756" s="735"/>
      <c r="PKL756" s="735"/>
      <c r="PKM756" s="735"/>
      <c r="PKN756" s="735"/>
      <c r="PKO756" s="735"/>
      <c r="PKP756" s="735"/>
      <c r="PKQ756" s="735"/>
      <c r="PKR756" s="735"/>
      <c r="PKS756" s="735"/>
      <c r="PKT756" s="735"/>
      <c r="PKU756" s="735"/>
      <c r="PKV756" s="735"/>
      <c r="PKW756" s="735"/>
      <c r="PKX756" s="735"/>
      <c r="PKY756" s="735"/>
      <c r="PKZ756" s="735"/>
      <c r="PLA756" s="735"/>
      <c r="PLB756" s="735"/>
      <c r="PLC756" s="735"/>
      <c r="PLD756" s="735"/>
      <c r="PLE756" s="735"/>
      <c r="PLF756" s="735"/>
      <c r="PLG756" s="735"/>
      <c r="PLH756" s="735"/>
      <c r="PLI756" s="735"/>
      <c r="PLJ756" s="735"/>
      <c r="PLK756" s="735"/>
      <c r="PLL756" s="735"/>
      <c r="PLM756" s="735"/>
      <c r="PLN756" s="735"/>
      <c r="PLO756" s="735"/>
      <c r="PLP756" s="735"/>
      <c r="PLQ756" s="735"/>
      <c r="PLR756" s="735"/>
      <c r="PLS756" s="735"/>
      <c r="PLT756" s="735"/>
      <c r="PLU756" s="735"/>
      <c r="PLV756" s="735"/>
      <c r="PLW756" s="735"/>
      <c r="PLX756" s="735"/>
      <c r="PLY756" s="735"/>
      <c r="PLZ756" s="735"/>
      <c r="PMA756" s="735"/>
      <c r="PMB756" s="735"/>
      <c r="PMC756" s="735"/>
      <c r="PMD756" s="735"/>
      <c r="PME756" s="735"/>
      <c r="PMF756" s="735"/>
      <c r="PMG756" s="735"/>
      <c r="PMH756" s="735"/>
      <c r="PMI756" s="735"/>
      <c r="PMJ756" s="735"/>
      <c r="PMK756" s="735"/>
      <c r="PML756" s="735"/>
      <c r="PMM756" s="735"/>
      <c r="PMN756" s="735"/>
      <c r="PMO756" s="735"/>
      <c r="PMP756" s="735"/>
      <c r="PMQ756" s="735"/>
      <c r="PMR756" s="735"/>
      <c r="PMS756" s="735"/>
      <c r="PMT756" s="735"/>
      <c r="PMU756" s="735"/>
      <c r="PMV756" s="735"/>
      <c r="PMW756" s="735"/>
      <c r="PMX756" s="735"/>
      <c r="PMY756" s="735"/>
      <c r="PMZ756" s="735"/>
      <c r="PNA756" s="735"/>
      <c r="PNB756" s="735"/>
      <c r="PNC756" s="735"/>
      <c r="PND756" s="735"/>
      <c r="PNE756" s="735"/>
      <c r="PNF756" s="735"/>
      <c r="PNG756" s="735"/>
      <c r="PNH756" s="735"/>
      <c r="PNI756" s="735"/>
      <c r="PNJ756" s="735"/>
      <c r="PNK756" s="735"/>
      <c r="PNL756" s="735"/>
      <c r="PNM756" s="735"/>
      <c r="PNN756" s="735"/>
      <c r="PNO756" s="735"/>
      <c r="PNP756" s="735"/>
      <c r="PNQ756" s="735"/>
      <c r="PNR756" s="735"/>
      <c r="PNS756" s="735"/>
      <c r="PNT756" s="735"/>
      <c r="PNU756" s="735"/>
      <c r="PNV756" s="735"/>
      <c r="PNW756" s="735"/>
      <c r="PNX756" s="735"/>
      <c r="PNY756" s="735"/>
      <c r="PNZ756" s="735"/>
      <c r="POA756" s="735"/>
      <c r="POB756" s="735"/>
      <c r="POC756" s="735"/>
      <c r="POD756" s="735"/>
      <c r="POE756" s="735"/>
      <c r="POF756" s="735"/>
      <c r="POG756" s="735"/>
      <c r="POH756" s="735"/>
      <c r="POI756" s="735"/>
      <c r="POJ756" s="735"/>
      <c r="POK756" s="735"/>
      <c r="POL756" s="735"/>
      <c r="POM756" s="735"/>
      <c r="PON756" s="735"/>
      <c r="POO756" s="735"/>
      <c r="POP756" s="735"/>
      <c r="POQ756" s="735"/>
      <c r="POR756" s="735"/>
      <c r="POS756" s="735"/>
      <c r="POT756" s="735"/>
      <c r="POU756" s="735"/>
      <c r="POV756" s="735"/>
      <c r="POW756" s="735"/>
      <c r="POX756" s="735"/>
      <c r="POY756" s="735"/>
      <c r="POZ756" s="735"/>
      <c r="PPA756" s="735"/>
      <c r="PPB756" s="735"/>
      <c r="PPC756" s="735"/>
      <c r="PPD756" s="735"/>
      <c r="PPE756" s="735"/>
      <c r="PPF756" s="735"/>
      <c r="PPG756" s="735"/>
      <c r="PPH756" s="735"/>
      <c r="PPI756" s="735"/>
      <c r="PPJ756" s="735"/>
      <c r="PPK756" s="735"/>
      <c r="PPL756" s="735"/>
      <c r="PPM756" s="735"/>
      <c r="PPN756" s="735"/>
      <c r="PPO756" s="735"/>
      <c r="PPP756" s="735"/>
      <c r="PPQ756" s="735"/>
      <c r="PPR756" s="735"/>
      <c r="PPS756" s="735"/>
      <c r="PPT756" s="735"/>
      <c r="PPU756" s="735"/>
      <c r="PPV756" s="735"/>
      <c r="PPW756" s="735"/>
      <c r="PPX756" s="735"/>
      <c r="PPY756" s="735"/>
      <c r="PPZ756" s="735"/>
      <c r="PQA756" s="735"/>
      <c r="PQB756" s="735"/>
      <c r="PQC756" s="735"/>
      <c r="PQD756" s="735"/>
      <c r="PQE756" s="735"/>
      <c r="PQF756" s="735"/>
      <c r="PQG756" s="735"/>
      <c r="PQH756" s="735"/>
      <c r="PQI756" s="735"/>
      <c r="PQJ756" s="735"/>
      <c r="PQK756" s="735"/>
      <c r="PQL756" s="735"/>
      <c r="PQM756" s="735"/>
      <c r="PQN756" s="735"/>
      <c r="PQO756" s="735"/>
      <c r="PQP756" s="735"/>
      <c r="PQQ756" s="735"/>
      <c r="PQR756" s="735"/>
      <c r="PQS756" s="735"/>
      <c r="PQT756" s="735"/>
      <c r="PQU756" s="735"/>
      <c r="PQV756" s="735"/>
      <c r="PQW756" s="735"/>
      <c r="PQX756" s="735"/>
      <c r="PQY756" s="735"/>
      <c r="PQZ756" s="735"/>
      <c r="PRA756" s="735"/>
      <c r="PRB756" s="735"/>
      <c r="PRC756" s="735"/>
      <c r="PRD756" s="735"/>
      <c r="PRE756" s="735"/>
      <c r="PRF756" s="735"/>
      <c r="PRG756" s="735"/>
      <c r="PRH756" s="735"/>
      <c r="PRI756" s="735"/>
      <c r="PRJ756" s="735"/>
      <c r="PRK756" s="735"/>
      <c r="PRL756" s="735"/>
      <c r="PRM756" s="735"/>
      <c r="PRN756" s="735"/>
      <c r="PRO756" s="735"/>
      <c r="PRP756" s="735"/>
      <c r="PRQ756" s="735"/>
      <c r="PRR756" s="735"/>
      <c r="PRS756" s="735"/>
      <c r="PRT756" s="735"/>
      <c r="PRU756" s="735"/>
      <c r="PRV756" s="735"/>
      <c r="PRW756" s="735"/>
      <c r="PRX756" s="735"/>
      <c r="PRY756" s="735"/>
      <c r="PRZ756" s="735"/>
      <c r="PSA756" s="735"/>
      <c r="PSB756" s="735"/>
      <c r="PSC756" s="735"/>
      <c r="PSD756" s="735"/>
      <c r="PSE756" s="735"/>
      <c r="PSF756" s="735"/>
      <c r="PSG756" s="735"/>
      <c r="PSH756" s="735"/>
      <c r="PSI756" s="735"/>
      <c r="PSJ756" s="735"/>
      <c r="PSK756" s="735"/>
      <c r="PSL756" s="735"/>
      <c r="PSM756" s="735"/>
      <c r="PSN756" s="735"/>
      <c r="PSO756" s="735"/>
      <c r="PSP756" s="735"/>
      <c r="PSQ756" s="735"/>
      <c r="PSR756" s="735"/>
      <c r="PSS756" s="735"/>
      <c r="PST756" s="735"/>
      <c r="PSU756" s="735"/>
      <c r="PSV756" s="735"/>
      <c r="PSW756" s="735"/>
      <c r="PSX756" s="735"/>
      <c r="PSY756" s="735"/>
      <c r="PSZ756" s="735"/>
      <c r="PTA756" s="735"/>
      <c r="PTB756" s="735"/>
      <c r="PTC756" s="735"/>
      <c r="PTD756" s="735"/>
      <c r="PTE756" s="735"/>
      <c r="PTF756" s="735"/>
      <c r="PTG756" s="735"/>
      <c r="PTH756" s="735"/>
      <c r="PTI756" s="735"/>
      <c r="PTJ756" s="735"/>
      <c r="PTK756" s="735"/>
      <c r="PTL756" s="735"/>
      <c r="PTM756" s="735"/>
      <c r="PTN756" s="735"/>
      <c r="PTO756" s="735"/>
      <c r="PTP756" s="735"/>
      <c r="PTQ756" s="735"/>
      <c r="PTR756" s="735"/>
      <c r="PTS756" s="735"/>
      <c r="PTT756" s="735"/>
      <c r="PTU756" s="735"/>
      <c r="PTV756" s="735"/>
      <c r="PTW756" s="735"/>
      <c r="PTX756" s="735"/>
      <c r="PTY756" s="735"/>
      <c r="PTZ756" s="735"/>
      <c r="PUA756" s="735"/>
      <c r="PUB756" s="735"/>
      <c r="PUC756" s="735"/>
      <c r="PUD756" s="735"/>
      <c r="PUE756" s="735"/>
      <c r="PUF756" s="735"/>
      <c r="PUG756" s="735"/>
      <c r="PUH756" s="735"/>
      <c r="PUI756" s="735"/>
      <c r="PUJ756" s="735"/>
      <c r="PUK756" s="735"/>
      <c r="PUL756" s="735"/>
      <c r="PUM756" s="735"/>
      <c r="PUN756" s="735"/>
      <c r="PUO756" s="735"/>
      <c r="PUP756" s="735"/>
      <c r="PUQ756" s="735"/>
      <c r="PUR756" s="735"/>
      <c r="PUS756" s="735"/>
      <c r="PUT756" s="735"/>
      <c r="PUU756" s="735"/>
      <c r="PUV756" s="735"/>
      <c r="PUW756" s="735"/>
      <c r="PUX756" s="735"/>
      <c r="PUY756" s="735"/>
      <c r="PUZ756" s="735"/>
      <c r="PVA756" s="735"/>
      <c r="PVB756" s="735"/>
      <c r="PVC756" s="735"/>
      <c r="PVD756" s="735"/>
      <c r="PVE756" s="735"/>
      <c r="PVF756" s="735"/>
      <c r="PVG756" s="735"/>
      <c r="PVH756" s="735"/>
      <c r="PVI756" s="735"/>
      <c r="PVJ756" s="735"/>
      <c r="PVK756" s="735"/>
      <c r="PVL756" s="735"/>
      <c r="PVM756" s="735"/>
      <c r="PVN756" s="735"/>
      <c r="PVO756" s="735"/>
      <c r="PVP756" s="735"/>
      <c r="PVQ756" s="735"/>
      <c r="PVR756" s="735"/>
      <c r="PVS756" s="735"/>
      <c r="PVT756" s="735"/>
      <c r="PVU756" s="735"/>
      <c r="PVV756" s="735"/>
      <c r="PVW756" s="735"/>
      <c r="PVX756" s="735"/>
      <c r="PVY756" s="735"/>
      <c r="PVZ756" s="735"/>
      <c r="PWA756" s="735"/>
      <c r="PWB756" s="735"/>
      <c r="PWC756" s="735"/>
      <c r="PWD756" s="735"/>
      <c r="PWE756" s="735"/>
      <c r="PWF756" s="735"/>
      <c r="PWG756" s="735"/>
      <c r="PWH756" s="735"/>
      <c r="PWI756" s="735"/>
      <c r="PWJ756" s="735"/>
      <c r="PWK756" s="735"/>
      <c r="PWL756" s="735"/>
      <c r="PWM756" s="735"/>
      <c r="PWN756" s="735"/>
      <c r="PWO756" s="735"/>
      <c r="PWP756" s="735"/>
      <c r="PWQ756" s="735"/>
      <c r="PWR756" s="735"/>
      <c r="PWS756" s="735"/>
      <c r="PWT756" s="735"/>
      <c r="PWU756" s="735"/>
      <c r="PWV756" s="735"/>
      <c r="PWW756" s="735"/>
      <c r="PWX756" s="735"/>
      <c r="PWY756" s="735"/>
      <c r="PWZ756" s="735"/>
      <c r="PXA756" s="735"/>
      <c r="PXB756" s="735"/>
      <c r="PXC756" s="735"/>
      <c r="PXD756" s="735"/>
      <c r="PXE756" s="735"/>
      <c r="PXF756" s="735"/>
      <c r="PXG756" s="735"/>
      <c r="PXH756" s="735"/>
      <c r="PXI756" s="735"/>
      <c r="PXJ756" s="735"/>
      <c r="PXK756" s="735"/>
      <c r="PXL756" s="735"/>
      <c r="PXM756" s="735"/>
      <c r="PXN756" s="735"/>
      <c r="PXO756" s="735"/>
      <c r="PXP756" s="735"/>
      <c r="PXQ756" s="735"/>
      <c r="PXR756" s="735"/>
      <c r="PXS756" s="735"/>
      <c r="PXT756" s="735"/>
      <c r="PXU756" s="735"/>
      <c r="PXV756" s="735"/>
      <c r="PXW756" s="735"/>
      <c r="PXX756" s="735"/>
      <c r="PXY756" s="735"/>
      <c r="PXZ756" s="735"/>
      <c r="PYA756" s="735"/>
      <c r="PYB756" s="735"/>
      <c r="PYC756" s="735"/>
      <c r="PYD756" s="735"/>
      <c r="PYE756" s="735"/>
      <c r="PYF756" s="735"/>
      <c r="PYG756" s="735"/>
      <c r="PYH756" s="735"/>
      <c r="PYI756" s="735"/>
      <c r="PYJ756" s="735"/>
      <c r="PYK756" s="735"/>
      <c r="PYL756" s="735"/>
      <c r="PYM756" s="735"/>
      <c r="PYN756" s="735"/>
      <c r="PYO756" s="735"/>
      <c r="PYP756" s="735"/>
      <c r="PYQ756" s="735"/>
      <c r="PYR756" s="735"/>
      <c r="PYS756" s="735"/>
      <c r="PYT756" s="735"/>
      <c r="PYU756" s="735"/>
      <c r="PYV756" s="735"/>
      <c r="PYW756" s="735"/>
      <c r="PYX756" s="735"/>
      <c r="PYY756" s="735"/>
      <c r="PYZ756" s="735"/>
      <c r="PZA756" s="735"/>
      <c r="PZB756" s="735"/>
      <c r="PZC756" s="735"/>
      <c r="PZD756" s="735"/>
      <c r="PZE756" s="735"/>
      <c r="PZF756" s="735"/>
      <c r="PZG756" s="735"/>
      <c r="PZH756" s="735"/>
      <c r="PZI756" s="735"/>
      <c r="PZJ756" s="735"/>
      <c r="PZK756" s="735"/>
      <c r="PZL756" s="735"/>
      <c r="PZM756" s="735"/>
      <c r="PZN756" s="735"/>
      <c r="PZO756" s="735"/>
      <c r="PZP756" s="735"/>
      <c r="PZQ756" s="735"/>
      <c r="PZR756" s="735"/>
      <c r="PZS756" s="735"/>
      <c r="PZT756" s="735"/>
      <c r="PZU756" s="735"/>
      <c r="PZV756" s="735"/>
      <c r="PZW756" s="735"/>
      <c r="PZX756" s="735"/>
      <c r="PZY756" s="735"/>
      <c r="PZZ756" s="735"/>
      <c r="QAA756" s="735"/>
      <c r="QAB756" s="735"/>
      <c r="QAC756" s="735"/>
      <c r="QAD756" s="735"/>
      <c r="QAE756" s="735"/>
      <c r="QAF756" s="735"/>
      <c r="QAG756" s="735"/>
      <c r="QAH756" s="735"/>
      <c r="QAI756" s="735"/>
      <c r="QAJ756" s="735"/>
      <c r="QAK756" s="735"/>
      <c r="QAL756" s="735"/>
      <c r="QAM756" s="735"/>
      <c r="QAN756" s="735"/>
      <c r="QAO756" s="735"/>
      <c r="QAP756" s="735"/>
      <c r="QAQ756" s="735"/>
      <c r="QAR756" s="735"/>
      <c r="QAS756" s="735"/>
      <c r="QAT756" s="735"/>
      <c r="QAU756" s="735"/>
      <c r="QAV756" s="735"/>
      <c r="QAW756" s="735"/>
      <c r="QAX756" s="735"/>
      <c r="QAY756" s="735"/>
      <c r="QAZ756" s="735"/>
      <c r="QBA756" s="735"/>
      <c r="QBB756" s="735"/>
      <c r="QBC756" s="735"/>
      <c r="QBD756" s="735"/>
      <c r="QBE756" s="735"/>
      <c r="QBF756" s="735"/>
      <c r="QBG756" s="735"/>
      <c r="QBH756" s="735"/>
      <c r="QBI756" s="735"/>
      <c r="QBJ756" s="735"/>
      <c r="QBK756" s="735"/>
      <c r="QBL756" s="735"/>
      <c r="QBM756" s="735"/>
      <c r="QBN756" s="735"/>
      <c r="QBO756" s="735"/>
      <c r="QBP756" s="735"/>
      <c r="QBQ756" s="735"/>
      <c r="QBR756" s="735"/>
      <c r="QBS756" s="735"/>
      <c r="QBT756" s="735"/>
      <c r="QBU756" s="735"/>
      <c r="QBV756" s="735"/>
      <c r="QBW756" s="735"/>
      <c r="QBX756" s="735"/>
      <c r="QBY756" s="735"/>
      <c r="QBZ756" s="735"/>
      <c r="QCA756" s="735"/>
      <c r="QCB756" s="735"/>
      <c r="QCC756" s="735"/>
      <c r="QCD756" s="735"/>
      <c r="QCE756" s="735"/>
      <c r="QCF756" s="735"/>
      <c r="QCG756" s="735"/>
      <c r="QCH756" s="735"/>
      <c r="QCI756" s="735"/>
      <c r="QCJ756" s="735"/>
      <c r="QCK756" s="735"/>
      <c r="QCL756" s="735"/>
      <c r="QCM756" s="735"/>
      <c r="QCN756" s="735"/>
      <c r="QCO756" s="735"/>
      <c r="QCP756" s="735"/>
      <c r="QCQ756" s="735"/>
      <c r="QCR756" s="735"/>
      <c r="QCS756" s="735"/>
      <c r="QCT756" s="735"/>
      <c r="QCU756" s="735"/>
      <c r="QCV756" s="735"/>
      <c r="QCW756" s="735"/>
      <c r="QCX756" s="735"/>
      <c r="QCY756" s="735"/>
      <c r="QCZ756" s="735"/>
      <c r="QDA756" s="735"/>
      <c r="QDB756" s="735"/>
      <c r="QDC756" s="735"/>
      <c r="QDD756" s="735"/>
      <c r="QDE756" s="735"/>
      <c r="QDF756" s="735"/>
      <c r="QDG756" s="735"/>
      <c r="QDH756" s="735"/>
      <c r="QDI756" s="735"/>
      <c r="QDJ756" s="735"/>
      <c r="QDK756" s="735"/>
      <c r="QDL756" s="735"/>
      <c r="QDM756" s="735"/>
      <c r="QDN756" s="735"/>
      <c r="QDO756" s="735"/>
      <c r="QDP756" s="735"/>
      <c r="QDQ756" s="735"/>
      <c r="QDR756" s="735"/>
      <c r="QDS756" s="735"/>
      <c r="QDT756" s="735"/>
      <c r="QDU756" s="735"/>
      <c r="QDV756" s="735"/>
      <c r="QDW756" s="735"/>
      <c r="QDX756" s="735"/>
      <c r="QDY756" s="735"/>
      <c r="QDZ756" s="735"/>
      <c r="QEA756" s="735"/>
      <c r="QEB756" s="735"/>
      <c r="QEC756" s="735"/>
      <c r="QED756" s="735"/>
      <c r="QEE756" s="735"/>
      <c r="QEF756" s="735"/>
      <c r="QEG756" s="735"/>
      <c r="QEH756" s="735"/>
      <c r="QEI756" s="735"/>
      <c r="QEJ756" s="735"/>
      <c r="QEK756" s="735"/>
      <c r="QEL756" s="735"/>
      <c r="QEM756" s="735"/>
      <c r="QEN756" s="735"/>
      <c r="QEO756" s="735"/>
      <c r="QEP756" s="735"/>
      <c r="QEQ756" s="735"/>
      <c r="QER756" s="735"/>
      <c r="QES756" s="735"/>
      <c r="QET756" s="735"/>
      <c r="QEU756" s="735"/>
      <c r="QEV756" s="735"/>
      <c r="QEW756" s="735"/>
      <c r="QEX756" s="735"/>
      <c r="QEY756" s="735"/>
      <c r="QEZ756" s="735"/>
      <c r="QFA756" s="735"/>
      <c r="QFB756" s="735"/>
      <c r="QFC756" s="735"/>
      <c r="QFD756" s="735"/>
      <c r="QFE756" s="735"/>
      <c r="QFF756" s="735"/>
      <c r="QFG756" s="735"/>
      <c r="QFH756" s="735"/>
      <c r="QFI756" s="735"/>
      <c r="QFJ756" s="735"/>
      <c r="QFK756" s="735"/>
      <c r="QFL756" s="735"/>
      <c r="QFM756" s="735"/>
      <c r="QFN756" s="735"/>
      <c r="QFO756" s="735"/>
      <c r="QFP756" s="735"/>
      <c r="QFQ756" s="735"/>
      <c r="QFR756" s="735"/>
      <c r="QFS756" s="735"/>
      <c r="QFT756" s="735"/>
      <c r="QFU756" s="735"/>
      <c r="QFV756" s="735"/>
      <c r="QFW756" s="735"/>
      <c r="QFX756" s="735"/>
      <c r="QFY756" s="735"/>
      <c r="QFZ756" s="735"/>
      <c r="QGA756" s="735"/>
      <c r="QGB756" s="735"/>
      <c r="QGC756" s="735"/>
      <c r="QGD756" s="735"/>
      <c r="QGE756" s="735"/>
      <c r="QGF756" s="735"/>
      <c r="QGG756" s="735"/>
      <c r="QGH756" s="735"/>
      <c r="QGI756" s="735"/>
      <c r="QGJ756" s="735"/>
      <c r="QGK756" s="735"/>
      <c r="QGL756" s="735"/>
      <c r="QGM756" s="735"/>
      <c r="QGN756" s="735"/>
      <c r="QGO756" s="735"/>
      <c r="QGP756" s="735"/>
      <c r="QGQ756" s="735"/>
      <c r="QGR756" s="735"/>
      <c r="QGS756" s="735"/>
      <c r="QGT756" s="735"/>
      <c r="QGU756" s="735"/>
      <c r="QGV756" s="735"/>
      <c r="QGW756" s="735"/>
      <c r="QGX756" s="735"/>
      <c r="QGY756" s="735"/>
      <c r="QGZ756" s="735"/>
      <c r="QHA756" s="735"/>
      <c r="QHB756" s="735"/>
      <c r="QHC756" s="735"/>
      <c r="QHD756" s="735"/>
      <c r="QHE756" s="735"/>
      <c r="QHF756" s="735"/>
      <c r="QHG756" s="735"/>
      <c r="QHH756" s="735"/>
      <c r="QHI756" s="735"/>
      <c r="QHJ756" s="735"/>
      <c r="QHK756" s="735"/>
      <c r="QHL756" s="735"/>
      <c r="QHM756" s="735"/>
      <c r="QHN756" s="735"/>
      <c r="QHO756" s="735"/>
      <c r="QHP756" s="735"/>
      <c r="QHQ756" s="735"/>
      <c r="QHR756" s="735"/>
      <c r="QHS756" s="735"/>
      <c r="QHT756" s="735"/>
      <c r="QHU756" s="735"/>
      <c r="QHV756" s="735"/>
      <c r="QHW756" s="735"/>
      <c r="QHX756" s="735"/>
      <c r="QHY756" s="735"/>
      <c r="QHZ756" s="735"/>
      <c r="QIA756" s="735"/>
      <c r="QIB756" s="735"/>
      <c r="QIC756" s="735"/>
      <c r="QID756" s="735"/>
      <c r="QIE756" s="735"/>
      <c r="QIF756" s="735"/>
      <c r="QIG756" s="735"/>
      <c r="QIH756" s="735"/>
      <c r="QII756" s="735"/>
      <c r="QIJ756" s="735"/>
      <c r="QIK756" s="735"/>
      <c r="QIL756" s="735"/>
      <c r="QIM756" s="735"/>
      <c r="QIN756" s="735"/>
      <c r="QIO756" s="735"/>
      <c r="QIP756" s="735"/>
      <c r="QIQ756" s="735"/>
      <c r="QIR756" s="735"/>
      <c r="QIS756" s="735"/>
      <c r="QIT756" s="735"/>
      <c r="QIU756" s="735"/>
      <c r="QIV756" s="735"/>
      <c r="QIW756" s="735"/>
      <c r="QIX756" s="735"/>
      <c r="QIY756" s="735"/>
      <c r="QIZ756" s="735"/>
      <c r="QJA756" s="735"/>
      <c r="QJB756" s="735"/>
      <c r="QJC756" s="735"/>
      <c r="QJD756" s="735"/>
      <c r="QJE756" s="735"/>
      <c r="QJF756" s="735"/>
      <c r="QJG756" s="735"/>
      <c r="QJH756" s="735"/>
      <c r="QJI756" s="735"/>
      <c r="QJJ756" s="735"/>
      <c r="QJK756" s="735"/>
      <c r="QJL756" s="735"/>
      <c r="QJM756" s="735"/>
      <c r="QJN756" s="735"/>
      <c r="QJO756" s="735"/>
      <c r="QJP756" s="735"/>
      <c r="QJQ756" s="735"/>
      <c r="QJR756" s="735"/>
      <c r="QJS756" s="735"/>
      <c r="QJT756" s="735"/>
      <c r="QJU756" s="735"/>
      <c r="QJV756" s="735"/>
      <c r="QJW756" s="735"/>
      <c r="QJX756" s="735"/>
      <c r="QJY756" s="735"/>
      <c r="QJZ756" s="735"/>
      <c r="QKA756" s="735"/>
      <c r="QKB756" s="735"/>
      <c r="QKC756" s="735"/>
      <c r="QKD756" s="735"/>
      <c r="QKE756" s="735"/>
      <c r="QKF756" s="735"/>
      <c r="QKG756" s="735"/>
      <c r="QKH756" s="735"/>
      <c r="QKI756" s="735"/>
      <c r="QKJ756" s="735"/>
      <c r="QKK756" s="735"/>
      <c r="QKL756" s="735"/>
      <c r="QKM756" s="735"/>
      <c r="QKN756" s="735"/>
      <c r="QKO756" s="735"/>
      <c r="QKP756" s="735"/>
      <c r="QKQ756" s="735"/>
      <c r="QKR756" s="735"/>
      <c r="QKS756" s="735"/>
      <c r="QKT756" s="735"/>
      <c r="QKU756" s="735"/>
      <c r="QKV756" s="735"/>
      <c r="QKW756" s="735"/>
      <c r="QKX756" s="735"/>
      <c r="QKY756" s="735"/>
      <c r="QKZ756" s="735"/>
      <c r="QLA756" s="735"/>
      <c r="QLB756" s="735"/>
      <c r="QLC756" s="735"/>
      <c r="QLD756" s="735"/>
      <c r="QLE756" s="735"/>
      <c r="QLF756" s="735"/>
      <c r="QLG756" s="735"/>
      <c r="QLH756" s="735"/>
      <c r="QLI756" s="735"/>
      <c r="QLJ756" s="735"/>
      <c r="QLK756" s="735"/>
      <c r="QLL756" s="735"/>
      <c r="QLM756" s="735"/>
      <c r="QLN756" s="735"/>
      <c r="QLO756" s="735"/>
      <c r="QLP756" s="735"/>
      <c r="QLQ756" s="735"/>
      <c r="QLR756" s="735"/>
      <c r="QLS756" s="735"/>
      <c r="QLT756" s="735"/>
      <c r="QLU756" s="735"/>
      <c r="QLV756" s="735"/>
      <c r="QLW756" s="735"/>
      <c r="QLX756" s="735"/>
      <c r="QLY756" s="735"/>
      <c r="QLZ756" s="735"/>
      <c r="QMA756" s="735"/>
      <c r="QMB756" s="735"/>
      <c r="QMC756" s="735"/>
      <c r="QMD756" s="735"/>
      <c r="QME756" s="735"/>
      <c r="QMF756" s="735"/>
      <c r="QMG756" s="735"/>
      <c r="QMH756" s="735"/>
      <c r="QMI756" s="735"/>
      <c r="QMJ756" s="735"/>
      <c r="QMK756" s="735"/>
      <c r="QML756" s="735"/>
      <c r="QMM756" s="735"/>
      <c r="QMN756" s="735"/>
      <c r="QMO756" s="735"/>
      <c r="QMP756" s="735"/>
      <c r="QMQ756" s="735"/>
      <c r="QMR756" s="735"/>
      <c r="QMS756" s="735"/>
      <c r="QMT756" s="735"/>
      <c r="QMU756" s="735"/>
      <c r="QMV756" s="735"/>
      <c r="QMW756" s="735"/>
      <c r="QMX756" s="735"/>
      <c r="QMY756" s="735"/>
      <c r="QMZ756" s="735"/>
      <c r="QNA756" s="735"/>
      <c r="QNB756" s="735"/>
      <c r="QNC756" s="735"/>
      <c r="QND756" s="735"/>
      <c r="QNE756" s="735"/>
      <c r="QNF756" s="735"/>
      <c r="QNG756" s="735"/>
      <c r="QNH756" s="735"/>
      <c r="QNI756" s="735"/>
      <c r="QNJ756" s="735"/>
      <c r="QNK756" s="735"/>
      <c r="QNL756" s="735"/>
      <c r="QNM756" s="735"/>
      <c r="QNN756" s="735"/>
      <c r="QNO756" s="735"/>
      <c r="QNP756" s="735"/>
      <c r="QNQ756" s="735"/>
      <c r="QNR756" s="735"/>
      <c r="QNS756" s="735"/>
      <c r="QNT756" s="735"/>
      <c r="QNU756" s="735"/>
      <c r="QNV756" s="735"/>
      <c r="QNW756" s="735"/>
      <c r="QNX756" s="735"/>
      <c r="QNY756" s="735"/>
      <c r="QNZ756" s="735"/>
      <c r="QOA756" s="735"/>
      <c r="QOB756" s="735"/>
      <c r="QOC756" s="735"/>
      <c r="QOD756" s="735"/>
      <c r="QOE756" s="735"/>
      <c r="QOF756" s="735"/>
      <c r="QOG756" s="735"/>
      <c r="QOH756" s="735"/>
      <c r="QOI756" s="735"/>
      <c r="QOJ756" s="735"/>
      <c r="QOK756" s="735"/>
      <c r="QOL756" s="735"/>
      <c r="QOM756" s="735"/>
      <c r="QON756" s="735"/>
      <c r="QOO756" s="735"/>
      <c r="QOP756" s="735"/>
      <c r="QOQ756" s="735"/>
      <c r="QOR756" s="735"/>
      <c r="QOS756" s="735"/>
      <c r="QOT756" s="735"/>
      <c r="QOU756" s="735"/>
      <c r="QOV756" s="735"/>
      <c r="QOW756" s="735"/>
      <c r="QOX756" s="735"/>
      <c r="QOY756" s="735"/>
      <c r="QOZ756" s="735"/>
      <c r="QPA756" s="735"/>
      <c r="QPB756" s="735"/>
      <c r="QPC756" s="735"/>
      <c r="QPD756" s="735"/>
      <c r="QPE756" s="735"/>
      <c r="QPF756" s="735"/>
      <c r="QPG756" s="735"/>
      <c r="QPH756" s="735"/>
      <c r="QPI756" s="735"/>
      <c r="QPJ756" s="735"/>
      <c r="QPK756" s="735"/>
      <c r="QPL756" s="735"/>
      <c r="QPM756" s="735"/>
      <c r="QPN756" s="735"/>
      <c r="QPO756" s="735"/>
      <c r="QPP756" s="735"/>
      <c r="QPQ756" s="735"/>
      <c r="QPR756" s="735"/>
      <c r="QPS756" s="735"/>
      <c r="QPT756" s="735"/>
      <c r="QPU756" s="735"/>
      <c r="QPV756" s="735"/>
      <c r="QPW756" s="735"/>
      <c r="QPX756" s="735"/>
      <c r="QPY756" s="735"/>
      <c r="QPZ756" s="735"/>
      <c r="QQA756" s="735"/>
      <c r="QQB756" s="735"/>
      <c r="QQC756" s="735"/>
      <c r="QQD756" s="735"/>
      <c r="QQE756" s="735"/>
      <c r="QQF756" s="735"/>
      <c r="QQG756" s="735"/>
      <c r="QQH756" s="735"/>
      <c r="QQI756" s="735"/>
      <c r="QQJ756" s="735"/>
      <c r="QQK756" s="735"/>
      <c r="QQL756" s="735"/>
      <c r="QQM756" s="735"/>
      <c r="QQN756" s="735"/>
      <c r="QQO756" s="735"/>
      <c r="QQP756" s="735"/>
      <c r="QQQ756" s="735"/>
      <c r="QQR756" s="735"/>
      <c r="QQS756" s="735"/>
      <c r="QQT756" s="735"/>
      <c r="QQU756" s="735"/>
      <c r="QQV756" s="735"/>
      <c r="QQW756" s="735"/>
      <c r="QQX756" s="735"/>
      <c r="QQY756" s="735"/>
      <c r="QQZ756" s="735"/>
      <c r="QRA756" s="735"/>
      <c r="QRB756" s="735"/>
      <c r="QRC756" s="735"/>
      <c r="QRD756" s="735"/>
      <c r="QRE756" s="735"/>
      <c r="QRF756" s="735"/>
      <c r="QRG756" s="735"/>
      <c r="QRH756" s="735"/>
      <c r="QRI756" s="735"/>
      <c r="QRJ756" s="735"/>
      <c r="QRK756" s="735"/>
      <c r="QRL756" s="735"/>
      <c r="QRM756" s="735"/>
      <c r="QRN756" s="735"/>
      <c r="QRO756" s="735"/>
      <c r="QRP756" s="735"/>
      <c r="QRQ756" s="735"/>
      <c r="QRR756" s="735"/>
      <c r="QRS756" s="735"/>
      <c r="QRT756" s="735"/>
      <c r="QRU756" s="735"/>
      <c r="QRV756" s="735"/>
      <c r="QRW756" s="735"/>
      <c r="QRX756" s="735"/>
      <c r="QRY756" s="735"/>
      <c r="QRZ756" s="735"/>
      <c r="QSA756" s="735"/>
      <c r="QSB756" s="735"/>
      <c r="QSC756" s="735"/>
      <c r="QSD756" s="735"/>
      <c r="QSE756" s="735"/>
      <c r="QSF756" s="735"/>
      <c r="QSG756" s="735"/>
      <c r="QSH756" s="735"/>
      <c r="QSI756" s="735"/>
      <c r="QSJ756" s="735"/>
      <c r="QSK756" s="735"/>
      <c r="QSL756" s="735"/>
      <c r="QSM756" s="735"/>
      <c r="QSN756" s="735"/>
      <c r="QSO756" s="735"/>
      <c r="QSP756" s="735"/>
      <c r="QSQ756" s="735"/>
      <c r="QSR756" s="735"/>
      <c r="QSS756" s="735"/>
      <c r="QST756" s="735"/>
      <c r="QSU756" s="735"/>
      <c r="QSV756" s="735"/>
      <c r="QSW756" s="735"/>
      <c r="QSX756" s="735"/>
      <c r="QSY756" s="735"/>
      <c r="QSZ756" s="735"/>
      <c r="QTA756" s="735"/>
      <c r="QTB756" s="735"/>
      <c r="QTC756" s="735"/>
      <c r="QTD756" s="735"/>
      <c r="QTE756" s="735"/>
      <c r="QTF756" s="735"/>
      <c r="QTG756" s="735"/>
      <c r="QTH756" s="735"/>
      <c r="QTI756" s="735"/>
      <c r="QTJ756" s="735"/>
      <c r="QTK756" s="735"/>
      <c r="QTL756" s="735"/>
      <c r="QTM756" s="735"/>
      <c r="QTN756" s="735"/>
      <c r="QTO756" s="735"/>
      <c r="QTP756" s="735"/>
      <c r="QTQ756" s="735"/>
      <c r="QTR756" s="735"/>
      <c r="QTS756" s="735"/>
      <c r="QTT756" s="735"/>
      <c r="QTU756" s="735"/>
      <c r="QTV756" s="735"/>
      <c r="QTW756" s="735"/>
      <c r="QTX756" s="735"/>
      <c r="QTY756" s="735"/>
      <c r="QTZ756" s="735"/>
      <c r="QUA756" s="735"/>
      <c r="QUB756" s="735"/>
      <c r="QUC756" s="735"/>
      <c r="QUD756" s="735"/>
      <c r="QUE756" s="735"/>
      <c r="QUF756" s="735"/>
      <c r="QUG756" s="735"/>
      <c r="QUH756" s="735"/>
      <c r="QUI756" s="735"/>
      <c r="QUJ756" s="735"/>
      <c r="QUK756" s="735"/>
      <c r="QUL756" s="735"/>
      <c r="QUM756" s="735"/>
      <c r="QUN756" s="735"/>
      <c r="QUO756" s="735"/>
      <c r="QUP756" s="735"/>
      <c r="QUQ756" s="735"/>
      <c r="QUR756" s="735"/>
      <c r="QUS756" s="735"/>
      <c r="QUT756" s="735"/>
      <c r="QUU756" s="735"/>
      <c r="QUV756" s="735"/>
      <c r="QUW756" s="735"/>
      <c r="QUX756" s="735"/>
      <c r="QUY756" s="735"/>
      <c r="QUZ756" s="735"/>
      <c r="QVA756" s="735"/>
      <c r="QVB756" s="735"/>
      <c r="QVC756" s="735"/>
      <c r="QVD756" s="735"/>
      <c r="QVE756" s="735"/>
      <c r="QVF756" s="735"/>
      <c r="QVG756" s="735"/>
      <c r="QVH756" s="735"/>
      <c r="QVI756" s="735"/>
      <c r="QVJ756" s="735"/>
      <c r="QVK756" s="735"/>
      <c r="QVL756" s="735"/>
      <c r="QVM756" s="735"/>
      <c r="QVN756" s="735"/>
      <c r="QVO756" s="735"/>
      <c r="QVP756" s="735"/>
      <c r="QVQ756" s="735"/>
      <c r="QVR756" s="735"/>
      <c r="QVS756" s="735"/>
      <c r="QVT756" s="735"/>
      <c r="QVU756" s="735"/>
      <c r="QVV756" s="735"/>
      <c r="QVW756" s="735"/>
      <c r="QVX756" s="735"/>
      <c r="QVY756" s="735"/>
      <c r="QVZ756" s="735"/>
      <c r="QWA756" s="735"/>
      <c r="QWB756" s="735"/>
      <c r="QWC756" s="735"/>
      <c r="QWD756" s="735"/>
      <c r="QWE756" s="735"/>
      <c r="QWF756" s="735"/>
      <c r="QWG756" s="735"/>
      <c r="QWH756" s="735"/>
      <c r="QWI756" s="735"/>
      <c r="QWJ756" s="735"/>
      <c r="QWK756" s="735"/>
      <c r="QWL756" s="735"/>
      <c r="QWM756" s="735"/>
      <c r="QWN756" s="735"/>
      <c r="QWO756" s="735"/>
      <c r="QWP756" s="735"/>
      <c r="QWQ756" s="735"/>
      <c r="QWR756" s="735"/>
      <c r="QWS756" s="735"/>
      <c r="QWT756" s="735"/>
      <c r="QWU756" s="735"/>
      <c r="QWV756" s="735"/>
      <c r="QWW756" s="735"/>
      <c r="QWX756" s="735"/>
      <c r="QWY756" s="735"/>
      <c r="QWZ756" s="735"/>
      <c r="QXA756" s="735"/>
      <c r="QXB756" s="735"/>
      <c r="QXC756" s="735"/>
      <c r="QXD756" s="735"/>
      <c r="QXE756" s="735"/>
      <c r="QXF756" s="735"/>
      <c r="QXG756" s="735"/>
      <c r="QXH756" s="735"/>
      <c r="QXI756" s="735"/>
      <c r="QXJ756" s="735"/>
      <c r="QXK756" s="735"/>
      <c r="QXL756" s="735"/>
      <c r="QXM756" s="735"/>
      <c r="QXN756" s="735"/>
      <c r="QXO756" s="735"/>
      <c r="QXP756" s="735"/>
      <c r="QXQ756" s="735"/>
      <c r="QXR756" s="735"/>
      <c r="QXS756" s="735"/>
      <c r="QXT756" s="735"/>
      <c r="QXU756" s="735"/>
      <c r="QXV756" s="735"/>
      <c r="QXW756" s="735"/>
      <c r="QXX756" s="735"/>
      <c r="QXY756" s="735"/>
      <c r="QXZ756" s="735"/>
      <c r="QYA756" s="735"/>
      <c r="QYB756" s="735"/>
      <c r="QYC756" s="735"/>
      <c r="QYD756" s="735"/>
      <c r="QYE756" s="735"/>
      <c r="QYF756" s="735"/>
      <c r="QYG756" s="735"/>
      <c r="QYH756" s="735"/>
      <c r="QYI756" s="735"/>
      <c r="QYJ756" s="735"/>
      <c r="QYK756" s="735"/>
      <c r="QYL756" s="735"/>
      <c r="QYM756" s="735"/>
      <c r="QYN756" s="735"/>
      <c r="QYO756" s="735"/>
      <c r="QYP756" s="735"/>
      <c r="QYQ756" s="735"/>
      <c r="QYR756" s="735"/>
      <c r="QYS756" s="735"/>
      <c r="QYT756" s="735"/>
      <c r="QYU756" s="735"/>
      <c r="QYV756" s="735"/>
      <c r="QYW756" s="735"/>
      <c r="QYX756" s="735"/>
      <c r="QYY756" s="735"/>
      <c r="QYZ756" s="735"/>
      <c r="QZA756" s="735"/>
      <c r="QZB756" s="735"/>
      <c r="QZC756" s="735"/>
      <c r="QZD756" s="735"/>
      <c r="QZE756" s="735"/>
      <c r="QZF756" s="735"/>
      <c r="QZG756" s="735"/>
      <c r="QZH756" s="735"/>
      <c r="QZI756" s="735"/>
      <c r="QZJ756" s="735"/>
      <c r="QZK756" s="735"/>
      <c r="QZL756" s="735"/>
      <c r="QZM756" s="735"/>
      <c r="QZN756" s="735"/>
      <c r="QZO756" s="735"/>
      <c r="QZP756" s="735"/>
      <c r="QZQ756" s="735"/>
      <c r="QZR756" s="735"/>
      <c r="QZS756" s="735"/>
      <c r="QZT756" s="735"/>
      <c r="QZU756" s="735"/>
      <c r="QZV756" s="735"/>
      <c r="QZW756" s="735"/>
      <c r="QZX756" s="735"/>
      <c r="QZY756" s="735"/>
      <c r="QZZ756" s="735"/>
      <c r="RAA756" s="735"/>
      <c r="RAB756" s="735"/>
      <c r="RAC756" s="735"/>
      <c r="RAD756" s="735"/>
      <c r="RAE756" s="735"/>
      <c r="RAF756" s="735"/>
      <c r="RAG756" s="735"/>
      <c r="RAH756" s="735"/>
      <c r="RAI756" s="735"/>
      <c r="RAJ756" s="735"/>
      <c r="RAK756" s="735"/>
      <c r="RAL756" s="735"/>
      <c r="RAM756" s="735"/>
      <c r="RAN756" s="735"/>
      <c r="RAO756" s="735"/>
      <c r="RAP756" s="735"/>
      <c r="RAQ756" s="735"/>
      <c r="RAR756" s="735"/>
      <c r="RAS756" s="735"/>
      <c r="RAT756" s="735"/>
      <c r="RAU756" s="735"/>
      <c r="RAV756" s="735"/>
      <c r="RAW756" s="735"/>
      <c r="RAX756" s="735"/>
      <c r="RAY756" s="735"/>
      <c r="RAZ756" s="735"/>
      <c r="RBA756" s="735"/>
      <c r="RBB756" s="735"/>
      <c r="RBC756" s="735"/>
      <c r="RBD756" s="735"/>
      <c r="RBE756" s="735"/>
      <c r="RBF756" s="735"/>
      <c r="RBG756" s="735"/>
      <c r="RBH756" s="735"/>
      <c r="RBI756" s="735"/>
      <c r="RBJ756" s="735"/>
      <c r="RBK756" s="735"/>
      <c r="RBL756" s="735"/>
      <c r="RBM756" s="735"/>
      <c r="RBN756" s="735"/>
      <c r="RBO756" s="735"/>
      <c r="RBP756" s="735"/>
      <c r="RBQ756" s="735"/>
      <c r="RBR756" s="735"/>
      <c r="RBS756" s="735"/>
      <c r="RBT756" s="735"/>
      <c r="RBU756" s="735"/>
      <c r="RBV756" s="735"/>
      <c r="RBW756" s="735"/>
      <c r="RBX756" s="735"/>
      <c r="RBY756" s="735"/>
      <c r="RBZ756" s="735"/>
      <c r="RCA756" s="735"/>
      <c r="RCB756" s="735"/>
      <c r="RCC756" s="735"/>
      <c r="RCD756" s="735"/>
      <c r="RCE756" s="735"/>
      <c r="RCF756" s="735"/>
      <c r="RCG756" s="735"/>
      <c r="RCH756" s="735"/>
      <c r="RCI756" s="735"/>
      <c r="RCJ756" s="735"/>
      <c r="RCK756" s="735"/>
      <c r="RCL756" s="735"/>
      <c r="RCM756" s="735"/>
      <c r="RCN756" s="735"/>
      <c r="RCO756" s="735"/>
      <c r="RCP756" s="735"/>
      <c r="RCQ756" s="735"/>
      <c r="RCR756" s="735"/>
      <c r="RCS756" s="735"/>
      <c r="RCT756" s="735"/>
      <c r="RCU756" s="735"/>
      <c r="RCV756" s="735"/>
      <c r="RCW756" s="735"/>
      <c r="RCX756" s="735"/>
      <c r="RCY756" s="735"/>
      <c r="RCZ756" s="735"/>
      <c r="RDA756" s="735"/>
      <c r="RDB756" s="735"/>
      <c r="RDC756" s="735"/>
      <c r="RDD756" s="735"/>
      <c r="RDE756" s="735"/>
      <c r="RDF756" s="735"/>
      <c r="RDG756" s="735"/>
      <c r="RDH756" s="735"/>
      <c r="RDI756" s="735"/>
      <c r="RDJ756" s="735"/>
      <c r="RDK756" s="735"/>
      <c r="RDL756" s="735"/>
      <c r="RDM756" s="735"/>
      <c r="RDN756" s="735"/>
      <c r="RDO756" s="735"/>
      <c r="RDP756" s="735"/>
      <c r="RDQ756" s="735"/>
      <c r="RDR756" s="735"/>
      <c r="RDS756" s="735"/>
      <c r="RDT756" s="735"/>
      <c r="RDU756" s="735"/>
      <c r="RDV756" s="735"/>
      <c r="RDW756" s="735"/>
      <c r="RDX756" s="735"/>
      <c r="RDY756" s="735"/>
      <c r="RDZ756" s="735"/>
      <c r="REA756" s="735"/>
      <c r="REB756" s="735"/>
      <c r="REC756" s="735"/>
      <c r="RED756" s="735"/>
      <c r="REE756" s="735"/>
      <c r="REF756" s="735"/>
      <c r="REG756" s="735"/>
      <c r="REH756" s="735"/>
      <c r="REI756" s="735"/>
      <c r="REJ756" s="735"/>
      <c r="REK756" s="735"/>
      <c r="REL756" s="735"/>
      <c r="REM756" s="735"/>
      <c r="REN756" s="735"/>
      <c r="REO756" s="735"/>
      <c r="REP756" s="735"/>
      <c r="REQ756" s="735"/>
      <c r="RER756" s="735"/>
      <c r="RES756" s="735"/>
      <c r="RET756" s="735"/>
      <c r="REU756" s="735"/>
      <c r="REV756" s="735"/>
      <c r="REW756" s="735"/>
      <c r="REX756" s="735"/>
      <c r="REY756" s="735"/>
      <c r="REZ756" s="735"/>
      <c r="RFA756" s="735"/>
      <c r="RFB756" s="735"/>
      <c r="RFC756" s="735"/>
      <c r="RFD756" s="735"/>
      <c r="RFE756" s="735"/>
      <c r="RFF756" s="735"/>
      <c r="RFG756" s="735"/>
      <c r="RFH756" s="735"/>
      <c r="RFI756" s="735"/>
      <c r="RFJ756" s="735"/>
      <c r="RFK756" s="735"/>
      <c r="RFL756" s="735"/>
      <c r="RFM756" s="735"/>
      <c r="RFN756" s="735"/>
      <c r="RFO756" s="735"/>
      <c r="RFP756" s="735"/>
      <c r="RFQ756" s="735"/>
      <c r="RFR756" s="735"/>
      <c r="RFS756" s="735"/>
      <c r="RFT756" s="735"/>
      <c r="RFU756" s="735"/>
      <c r="RFV756" s="735"/>
      <c r="RFW756" s="735"/>
      <c r="RFX756" s="735"/>
      <c r="RFY756" s="735"/>
      <c r="RFZ756" s="735"/>
      <c r="RGA756" s="735"/>
      <c r="RGB756" s="735"/>
      <c r="RGC756" s="735"/>
      <c r="RGD756" s="735"/>
      <c r="RGE756" s="735"/>
      <c r="RGF756" s="735"/>
      <c r="RGG756" s="735"/>
      <c r="RGH756" s="735"/>
      <c r="RGI756" s="735"/>
      <c r="RGJ756" s="735"/>
      <c r="RGK756" s="735"/>
      <c r="RGL756" s="735"/>
      <c r="RGM756" s="735"/>
      <c r="RGN756" s="735"/>
      <c r="RGO756" s="735"/>
      <c r="RGP756" s="735"/>
      <c r="RGQ756" s="735"/>
      <c r="RGR756" s="735"/>
      <c r="RGS756" s="735"/>
      <c r="RGT756" s="735"/>
      <c r="RGU756" s="735"/>
      <c r="RGV756" s="735"/>
      <c r="RGW756" s="735"/>
      <c r="RGX756" s="735"/>
      <c r="RGY756" s="735"/>
      <c r="RGZ756" s="735"/>
      <c r="RHA756" s="735"/>
      <c r="RHB756" s="735"/>
      <c r="RHC756" s="735"/>
      <c r="RHD756" s="735"/>
      <c r="RHE756" s="735"/>
      <c r="RHF756" s="735"/>
      <c r="RHG756" s="735"/>
      <c r="RHH756" s="735"/>
      <c r="RHI756" s="735"/>
      <c r="RHJ756" s="735"/>
      <c r="RHK756" s="735"/>
      <c r="RHL756" s="735"/>
      <c r="RHM756" s="735"/>
      <c r="RHN756" s="735"/>
      <c r="RHO756" s="735"/>
      <c r="RHP756" s="735"/>
      <c r="RHQ756" s="735"/>
      <c r="RHR756" s="735"/>
      <c r="RHS756" s="735"/>
      <c r="RHT756" s="735"/>
      <c r="RHU756" s="735"/>
      <c r="RHV756" s="735"/>
      <c r="RHW756" s="735"/>
      <c r="RHX756" s="735"/>
      <c r="RHY756" s="735"/>
      <c r="RHZ756" s="735"/>
      <c r="RIA756" s="735"/>
      <c r="RIB756" s="735"/>
      <c r="RIC756" s="735"/>
      <c r="RID756" s="735"/>
      <c r="RIE756" s="735"/>
      <c r="RIF756" s="735"/>
      <c r="RIG756" s="735"/>
      <c r="RIH756" s="735"/>
      <c r="RII756" s="735"/>
      <c r="RIJ756" s="735"/>
      <c r="RIK756" s="735"/>
      <c r="RIL756" s="735"/>
      <c r="RIM756" s="735"/>
      <c r="RIN756" s="735"/>
      <c r="RIO756" s="735"/>
      <c r="RIP756" s="735"/>
      <c r="RIQ756" s="735"/>
      <c r="RIR756" s="735"/>
      <c r="RIS756" s="735"/>
      <c r="RIT756" s="735"/>
      <c r="RIU756" s="735"/>
      <c r="RIV756" s="735"/>
      <c r="RIW756" s="735"/>
      <c r="RIX756" s="735"/>
      <c r="RIY756" s="735"/>
      <c r="RIZ756" s="735"/>
      <c r="RJA756" s="735"/>
      <c r="RJB756" s="735"/>
      <c r="RJC756" s="735"/>
      <c r="RJD756" s="735"/>
      <c r="RJE756" s="735"/>
      <c r="RJF756" s="735"/>
      <c r="RJG756" s="735"/>
      <c r="RJH756" s="735"/>
      <c r="RJI756" s="735"/>
      <c r="RJJ756" s="735"/>
      <c r="RJK756" s="735"/>
      <c r="RJL756" s="735"/>
      <c r="RJM756" s="735"/>
      <c r="RJN756" s="735"/>
      <c r="RJO756" s="735"/>
      <c r="RJP756" s="735"/>
      <c r="RJQ756" s="735"/>
      <c r="RJR756" s="735"/>
      <c r="RJS756" s="735"/>
      <c r="RJT756" s="735"/>
      <c r="RJU756" s="735"/>
      <c r="RJV756" s="735"/>
      <c r="RJW756" s="735"/>
      <c r="RJX756" s="735"/>
      <c r="RJY756" s="735"/>
      <c r="RJZ756" s="735"/>
      <c r="RKA756" s="735"/>
      <c r="RKB756" s="735"/>
      <c r="RKC756" s="735"/>
      <c r="RKD756" s="735"/>
      <c r="RKE756" s="735"/>
      <c r="RKF756" s="735"/>
      <c r="RKG756" s="735"/>
      <c r="RKH756" s="735"/>
      <c r="RKI756" s="735"/>
      <c r="RKJ756" s="735"/>
      <c r="RKK756" s="735"/>
      <c r="RKL756" s="735"/>
      <c r="RKM756" s="735"/>
      <c r="RKN756" s="735"/>
      <c r="RKO756" s="735"/>
      <c r="RKP756" s="735"/>
      <c r="RKQ756" s="735"/>
      <c r="RKR756" s="735"/>
      <c r="RKS756" s="735"/>
      <c r="RKT756" s="735"/>
      <c r="RKU756" s="735"/>
      <c r="RKV756" s="735"/>
      <c r="RKW756" s="735"/>
      <c r="RKX756" s="735"/>
      <c r="RKY756" s="735"/>
      <c r="RKZ756" s="735"/>
      <c r="RLA756" s="735"/>
      <c r="RLB756" s="735"/>
      <c r="RLC756" s="735"/>
      <c r="RLD756" s="735"/>
      <c r="RLE756" s="735"/>
      <c r="RLF756" s="735"/>
      <c r="RLG756" s="735"/>
      <c r="RLH756" s="735"/>
      <c r="RLI756" s="735"/>
      <c r="RLJ756" s="735"/>
      <c r="RLK756" s="735"/>
      <c r="RLL756" s="735"/>
      <c r="RLM756" s="735"/>
      <c r="RLN756" s="735"/>
      <c r="RLO756" s="735"/>
      <c r="RLP756" s="735"/>
      <c r="RLQ756" s="735"/>
      <c r="RLR756" s="735"/>
      <c r="RLS756" s="735"/>
      <c r="RLT756" s="735"/>
      <c r="RLU756" s="735"/>
      <c r="RLV756" s="735"/>
      <c r="RLW756" s="735"/>
      <c r="RLX756" s="735"/>
      <c r="RLY756" s="735"/>
      <c r="RLZ756" s="735"/>
      <c r="RMA756" s="735"/>
      <c r="RMB756" s="735"/>
      <c r="RMC756" s="735"/>
      <c r="RMD756" s="735"/>
      <c r="RME756" s="735"/>
      <c r="RMF756" s="735"/>
      <c r="RMG756" s="735"/>
      <c r="RMH756" s="735"/>
      <c r="RMI756" s="735"/>
      <c r="RMJ756" s="735"/>
      <c r="RMK756" s="735"/>
      <c r="RML756" s="735"/>
      <c r="RMM756" s="735"/>
      <c r="RMN756" s="735"/>
      <c r="RMO756" s="735"/>
      <c r="RMP756" s="735"/>
      <c r="RMQ756" s="735"/>
      <c r="RMR756" s="735"/>
      <c r="RMS756" s="735"/>
      <c r="RMT756" s="735"/>
      <c r="RMU756" s="735"/>
      <c r="RMV756" s="735"/>
      <c r="RMW756" s="735"/>
      <c r="RMX756" s="735"/>
      <c r="RMY756" s="735"/>
      <c r="RMZ756" s="735"/>
      <c r="RNA756" s="735"/>
      <c r="RNB756" s="735"/>
      <c r="RNC756" s="735"/>
      <c r="RND756" s="735"/>
      <c r="RNE756" s="735"/>
      <c r="RNF756" s="735"/>
      <c r="RNG756" s="735"/>
      <c r="RNH756" s="735"/>
      <c r="RNI756" s="735"/>
      <c r="RNJ756" s="735"/>
      <c r="RNK756" s="735"/>
      <c r="RNL756" s="735"/>
      <c r="RNM756" s="735"/>
      <c r="RNN756" s="735"/>
      <c r="RNO756" s="735"/>
      <c r="RNP756" s="735"/>
      <c r="RNQ756" s="735"/>
      <c r="RNR756" s="735"/>
      <c r="RNS756" s="735"/>
      <c r="RNT756" s="735"/>
      <c r="RNU756" s="735"/>
      <c r="RNV756" s="735"/>
      <c r="RNW756" s="735"/>
      <c r="RNX756" s="735"/>
      <c r="RNY756" s="735"/>
      <c r="RNZ756" s="735"/>
      <c r="ROA756" s="735"/>
      <c r="ROB756" s="735"/>
      <c r="ROC756" s="735"/>
      <c r="ROD756" s="735"/>
      <c r="ROE756" s="735"/>
      <c r="ROF756" s="735"/>
      <c r="ROG756" s="735"/>
      <c r="ROH756" s="735"/>
      <c r="ROI756" s="735"/>
      <c r="ROJ756" s="735"/>
      <c r="ROK756" s="735"/>
      <c r="ROL756" s="735"/>
      <c r="ROM756" s="735"/>
      <c r="RON756" s="735"/>
      <c r="ROO756" s="735"/>
      <c r="ROP756" s="735"/>
      <c r="ROQ756" s="735"/>
      <c r="ROR756" s="735"/>
      <c r="ROS756" s="735"/>
      <c r="ROT756" s="735"/>
      <c r="ROU756" s="735"/>
      <c r="ROV756" s="735"/>
      <c r="ROW756" s="735"/>
      <c r="ROX756" s="735"/>
      <c r="ROY756" s="735"/>
      <c r="ROZ756" s="735"/>
      <c r="RPA756" s="735"/>
      <c r="RPB756" s="735"/>
      <c r="RPC756" s="735"/>
      <c r="RPD756" s="735"/>
      <c r="RPE756" s="735"/>
      <c r="RPF756" s="735"/>
      <c r="RPG756" s="735"/>
      <c r="RPH756" s="735"/>
      <c r="RPI756" s="735"/>
      <c r="RPJ756" s="735"/>
      <c r="RPK756" s="735"/>
      <c r="RPL756" s="735"/>
      <c r="RPM756" s="735"/>
      <c r="RPN756" s="735"/>
      <c r="RPO756" s="735"/>
      <c r="RPP756" s="735"/>
      <c r="RPQ756" s="735"/>
      <c r="RPR756" s="735"/>
      <c r="RPS756" s="735"/>
      <c r="RPT756" s="735"/>
      <c r="RPU756" s="735"/>
      <c r="RPV756" s="735"/>
      <c r="RPW756" s="735"/>
      <c r="RPX756" s="735"/>
      <c r="RPY756" s="735"/>
      <c r="RPZ756" s="735"/>
      <c r="RQA756" s="735"/>
      <c r="RQB756" s="735"/>
      <c r="RQC756" s="735"/>
      <c r="RQD756" s="735"/>
      <c r="RQE756" s="735"/>
      <c r="RQF756" s="735"/>
      <c r="RQG756" s="735"/>
      <c r="RQH756" s="735"/>
      <c r="RQI756" s="735"/>
      <c r="RQJ756" s="735"/>
      <c r="RQK756" s="735"/>
      <c r="RQL756" s="735"/>
      <c r="RQM756" s="735"/>
      <c r="RQN756" s="735"/>
      <c r="RQO756" s="735"/>
      <c r="RQP756" s="735"/>
      <c r="RQQ756" s="735"/>
      <c r="RQR756" s="735"/>
      <c r="RQS756" s="735"/>
      <c r="RQT756" s="735"/>
      <c r="RQU756" s="735"/>
      <c r="RQV756" s="735"/>
      <c r="RQW756" s="735"/>
      <c r="RQX756" s="735"/>
      <c r="RQY756" s="735"/>
      <c r="RQZ756" s="735"/>
      <c r="RRA756" s="735"/>
      <c r="RRB756" s="735"/>
      <c r="RRC756" s="735"/>
      <c r="RRD756" s="735"/>
      <c r="RRE756" s="735"/>
      <c r="RRF756" s="735"/>
      <c r="RRG756" s="735"/>
      <c r="RRH756" s="735"/>
      <c r="RRI756" s="735"/>
      <c r="RRJ756" s="735"/>
      <c r="RRK756" s="735"/>
      <c r="RRL756" s="735"/>
      <c r="RRM756" s="735"/>
      <c r="RRN756" s="735"/>
      <c r="RRO756" s="735"/>
      <c r="RRP756" s="735"/>
      <c r="RRQ756" s="735"/>
      <c r="RRR756" s="735"/>
      <c r="RRS756" s="735"/>
      <c r="RRT756" s="735"/>
      <c r="RRU756" s="735"/>
      <c r="RRV756" s="735"/>
      <c r="RRW756" s="735"/>
      <c r="RRX756" s="735"/>
      <c r="RRY756" s="735"/>
      <c r="RRZ756" s="735"/>
      <c r="RSA756" s="735"/>
      <c r="RSB756" s="735"/>
      <c r="RSC756" s="735"/>
      <c r="RSD756" s="735"/>
      <c r="RSE756" s="735"/>
      <c r="RSF756" s="735"/>
      <c r="RSG756" s="735"/>
      <c r="RSH756" s="735"/>
      <c r="RSI756" s="735"/>
      <c r="RSJ756" s="735"/>
      <c r="RSK756" s="735"/>
      <c r="RSL756" s="735"/>
      <c r="RSM756" s="735"/>
      <c r="RSN756" s="735"/>
      <c r="RSO756" s="735"/>
      <c r="RSP756" s="735"/>
      <c r="RSQ756" s="735"/>
      <c r="RSR756" s="735"/>
      <c r="RSS756" s="735"/>
      <c r="RST756" s="735"/>
      <c r="RSU756" s="735"/>
      <c r="RSV756" s="735"/>
      <c r="RSW756" s="735"/>
      <c r="RSX756" s="735"/>
      <c r="RSY756" s="735"/>
      <c r="RSZ756" s="735"/>
      <c r="RTA756" s="735"/>
      <c r="RTB756" s="735"/>
      <c r="RTC756" s="735"/>
      <c r="RTD756" s="735"/>
      <c r="RTE756" s="735"/>
      <c r="RTF756" s="735"/>
      <c r="RTG756" s="735"/>
      <c r="RTH756" s="735"/>
      <c r="RTI756" s="735"/>
      <c r="RTJ756" s="735"/>
      <c r="RTK756" s="735"/>
      <c r="RTL756" s="735"/>
      <c r="RTM756" s="735"/>
      <c r="RTN756" s="735"/>
      <c r="RTO756" s="735"/>
      <c r="RTP756" s="735"/>
      <c r="RTQ756" s="735"/>
      <c r="RTR756" s="735"/>
      <c r="RTS756" s="735"/>
      <c r="RTT756" s="735"/>
      <c r="RTU756" s="735"/>
      <c r="RTV756" s="735"/>
      <c r="RTW756" s="735"/>
      <c r="RTX756" s="735"/>
      <c r="RTY756" s="735"/>
      <c r="RTZ756" s="735"/>
      <c r="RUA756" s="735"/>
      <c r="RUB756" s="735"/>
      <c r="RUC756" s="735"/>
      <c r="RUD756" s="735"/>
      <c r="RUE756" s="735"/>
      <c r="RUF756" s="735"/>
      <c r="RUG756" s="735"/>
      <c r="RUH756" s="735"/>
      <c r="RUI756" s="735"/>
      <c r="RUJ756" s="735"/>
      <c r="RUK756" s="735"/>
      <c r="RUL756" s="735"/>
      <c r="RUM756" s="735"/>
      <c r="RUN756" s="735"/>
      <c r="RUO756" s="735"/>
      <c r="RUP756" s="735"/>
      <c r="RUQ756" s="735"/>
      <c r="RUR756" s="735"/>
      <c r="RUS756" s="735"/>
      <c r="RUT756" s="735"/>
      <c r="RUU756" s="735"/>
      <c r="RUV756" s="735"/>
      <c r="RUW756" s="735"/>
      <c r="RUX756" s="735"/>
      <c r="RUY756" s="735"/>
      <c r="RUZ756" s="735"/>
      <c r="RVA756" s="735"/>
      <c r="RVB756" s="735"/>
      <c r="RVC756" s="735"/>
      <c r="RVD756" s="735"/>
      <c r="RVE756" s="735"/>
      <c r="RVF756" s="735"/>
      <c r="RVG756" s="735"/>
      <c r="RVH756" s="735"/>
      <c r="RVI756" s="735"/>
      <c r="RVJ756" s="735"/>
      <c r="RVK756" s="735"/>
      <c r="RVL756" s="735"/>
      <c r="RVM756" s="735"/>
      <c r="RVN756" s="735"/>
      <c r="RVO756" s="735"/>
      <c r="RVP756" s="735"/>
      <c r="RVQ756" s="735"/>
      <c r="RVR756" s="735"/>
      <c r="RVS756" s="735"/>
      <c r="RVT756" s="735"/>
      <c r="RVU756" s="735"/>
      <c r="RVV756" s="735"/>
      <c r="RVW756" s="735"/>
      <c r="RVX756" s="735"/>
      <c r="RVY756" s="735"/>
      <c r="RVZ756" s="735"/>
      <c r="RWA756" s="735"/>
      <c r="RWB756" s="735"/>
      <c r="RWC756" s="735"/>
      <c r="RWD756" s="735"/>
      <c r="RWE756" s="735"/>
      <c r="RWF756" s="735"/>
      <c r="RWG756" s="735"/>
      <c r="RWH756" s="735"/>
      <c r="RWI756" s="735"/>
      <c r="RWJ756" s="735"/>
      <c r="RWK756" s="735"/>
      <c r="RWL756" s="735"/>
      <c r="RWM756" s="735"/>
      <c r="RWN756" s="735"/>
      <c r="RWO756" s="735"/>
      <c r="RWP756" s="735"/>
      <c r="RWQ756" s="735"/>
      <c r="RWR756" s="735"/>
      <c r="RWS756" s="735"/>
      <c r="RWT756" s="735"/>
      <c r="RWU756" s="735"/>
      <c r="RWV756" s="735"/>
      <c r="RWW756" s="735"/>
      <c r="RWX756" s="735"/>
      <c r="RWY756" s="735"/>
      <c r="RWZ756" s="735"/>
      <c r="RXA756" s="735"/>
      <c r="RXB756" s="735"/>
      <c r="RXC756" s="735"/>
      <c r="RXD756" s="735"/>
      <c r="RXE756" s="735"/>
      <c r="RXF756" s="735"/>
      <c r="RXG756" s="735"/>
      <c r="RXH756" s="735"/>
      <c r="RXI756" s="735"/>
      <c r="RXJ756" s="735"/>
      <c r="RXK756" s="735"/>
      <c r="RXL756" s="735"/>
      <c r="RXM756" s="735"/>
      <c r="RXN756" s="735"/>
      <c r="RXO756" s="735"/>
      <c r="RXP756" s="735"/>
      <c r="RXQ756" s="735"/>
      <c r="RXR756" s="735"/>
      <c r="RXS756" s="735"/>
      <c r="RXT756" s="735"/>
      <c r="RXU756" s="735"/>
      <c r="RXV756" s="735"/>
      <c r="RXW756" s="735"/>
      <c r="RXX756" s="735"/>
      <c r="RXY756" s="735"/>
      <c r="RXZ756" s="735"/>
      <c r="RYA756" s="735"/>
      <c r="RYB756" s="735"/>
      <c r="RYC756" s="735"/>
      <c r="RYD756" s="735"/>
      <c r="RYE756" s="735"/>
      <c r="RYF756" s="735"/>
      <c r="RYG756" s="735"/>
      <c r="RYH756" s="735"/>
      <c r="RYI756" s="735"/>
      <c r="RYJ756" s="735"/>
      <c r="RYK756" s="735"/>
      <c r="RYL756" s="735"/>
      <c r="RYM756" s="735"/>
      <c r="RYN756" s="735"/>
      <c r="RYO756" s="735"/>
      <c r="RYP756" s="735"/>
      <c r="RYQ756" s="735"/>
      <c r="RYR756" s="735"/>
      <c r="RYS756" s="735"/>
      <c r="RYT756" s="735"/>
      <c r="RYU756" s="735"/>
      <c r="RYV756" s="735"/>
      <c r="RYW756" s="735"/>
      <c r="RYX756" s="735"/>
      <c r="RYY756" s="735"/>
      <c r="RYZ756" s="735"/>
      <c r="RZA756" s="735"/>
      <c r="RZB756" s="735"/>
      <c r="RZC756" s="735"/>
      <c r="RZD756" s="735"/>
      <c r="RZE756" s="735"/>
      <c r="RZF756" s="735"/>
      <c r="RZG756" s="735"/>
      <c r="RZH756" s="735"/>
      <c r="RZI756" s="735"/>
      <c r="RZJ756" s="735"/>
      <c r="RZK756" s="735"/>
      <c r="RZL756" s="735"/>
      <c r="RZM756" s="735"/>
      <c r="RZN756" s="735"/>
      <c r="RZO756" s="735"/>
      <c r="RZP756" s="735"/>
      <c r="RZQ756" s="735"/>
      <c r="RZR756" s="735"/>
      <c r="RZS756" s="735"/>
      <c r="RZT756" s="735"/>
      <c r="RZU756" s="735"/>
      <c r="RZV756" s="735"/>
      <c r="RZW756" s="735"/>
      <c r="RZX756" s="735"/>
      <c r="RZY756" s="735"/>
      <c r="RZZ756" s="735"/>
      <c r="SAA756" s="735"/>
      <c r="SAB756" s="735"/>
      <c r="SAC756" s="735"/>
      <c r="SAD756" s="735"/>
      <c r="SAE756" s="735"/>
      <c r="SAF756" s="735"/>
      <c r="SAG756" s="735"/>
      <c r="SAH756" s="735"/>
      <c r="SAI756" s="735"/>
      <c r="SAJ756" s="735"/>
      <c r="SAK756" s="735"/>
      <c r="SAL756" s="735"/>
      <c r="SAM756" s="735"/>
      <c r="SAN756" s="735"/>
      <c r="SAO756" s="735"/>
      <c r="SAP756" s="735"/>
      <c r="SAQ756" s="735"/>
      <c r="SAR756" s="735"/>
      <c r="SAS756" s="735"/>
      <c r="SAT756" s="735"/>
      <c r="SAU756" s="735"/>
      <c r="SAV756" s="735"/>
      <c r="SAW756" s="735"/>
      <c r="SAX756" s="735"/>
      <c r="SAY756" s="735"/>
      <c r="SAZ756" s="735"/>
      <c r="SBA756" s="735"/>
      <c r="SBB756" s="735"/>
      <c r="SBC756" s="735"/>
      <c r="SBD756" s="735"/>
      <c r="SBE756" s="735"/>
      <c r="SBF756" s="735"/>
      <c r="SBG756" s="735"/>
      <c r="SBH756" s="735"/>
      <c r="SBI756" s="735"/>
      <c r="SBJ756" s="735"/>
      <c r="SBK756" s="735"/>
      <c r="SBL756" s="735"/>
      <c r="SBM756" s="735"/>
      <c r="SBN756" s="735"/>
      <c r="SBO756" s="735"/>
      <c r="SBP756" s="735"/>
      <c r="SBQ756" s="735"/>
      <c r="SBR756" s="735"/>
      <c r="SBS756" s="735"/>
      <c r="SBT756" s="735"/>
      <c r="SBU756" s="735"/>
      <c r="SBV756" s="735"/>
      <c r="SBW756" s="735"/>
      <c r="SBX756" s="735"/>
      <c r="SBY756" s="735"/>
      <c r="SBZ756" s="735"/>
      <c r="SCA756" s="735"/>
      <c r="SCB756" s="735"/>
      <c r="SCC756" s="735"/>
      <c r="SCD756" s="735"/>
      <c r="SCE756" s="735"/>
      <c r="SCF756" s="735"/>
      <c r="SCG756" s="735"/>
      <c r="SCH756" s="735"/>
      <c r="SCI756" s="735"/>
      <c r="SCJ756" s="735"/>
      <c r="SCK756" s="735"/>
      <c r="SCL756" s="735"/>
      <c r="SCM756" s="735"/>
      <c r="SCN756" s="735"/>
      <c r="SCO756" s="735"/>
      <c r="SCP756" s="735"/>
      <c r="SCQ756" s="735"/>
      <c r="SCR756" s="735"/>
      <c r="SCS756" s="735"/>
      <c r="SCT756" s="735"/>
      <c r="SCU756" s="735"/>
      <c r="SCV756" s="735"/>
      <c r="SCW756" s="735"/>
      <c r="SCX756" s="735"/>
      <c r="SCY756" s="735"/>
      <c r="SCZ756" s="735"/>
      <c r="SDA756" s="735"/>
      <c r="SDB756" s="735"/>
      <c r="SDC756" s="735"/>
      <c r="SDD756" s="735"/>
      <c r="SDE756" s="735"/>
      <c r="SDF756" s="735"/>
      <c r="SDG756" s="735"/>
      <c r="SDH756" s="735"/>
      <c r="SDI756" s="735"/>
      <c r="SDJ756" s="735"/>
      <c r="SDK756" s="735"/>
      <c r="SDL756" s="735"/>
      <c r="SDM756" s="735"/>
      <c r="SDN756" s="735"/>
      <c r="SDO756" s="735"/>
      <c r="SDP756" s="735"/>
      <c r="SDQ756" s="735"/>
      <c r="SDR756" s="735"/>
      <c r="SDS756" s="735"/>
      <c r="SDT756" s="735"/>
      <c r="SDU756" s="735"/>
      <c r="SDV756" s="735"/>
      <c r="SDW756" s="735"/>
      <c r="SDX756" s="735"/>
      <c r="SDY756" s="735"/>
      <c r="SDZ756" s="735"/>
      <c r="SEA756" s="735"/>
      <c r="SEB756" s="735"/>
      <c r="SEC756" s="735"/>
      <c r="SED756" s="735"/>
      <c r="SEE756" s="735"/>
      <c r="SEF756" s="735"/>
      <c r="SEG756" s="735"/>
      <c r="SEH756" s="735"/>
      <c r="SEI756" s="735"/>
      <c r="SEJ756" s="735"/>
      <c r="SEK756" s="735"/>
      <c r="SEL756" s="735"/>
      <c r="SEM756" s="735"/>
      <c r="SEN756" s="735"/>
      <c r="SEO756" s="735"/>
      <c r="SEP756" s="735"/>
      <c r="SEQ756" s="735"/>
      <c r="SER756" s="735"/>
      <c r="SES756" s="735"/>
      <c r="SET756" s="735"/>
      <c r="SEU756" s="735"/>
      <c r="SEV756" s="735"/>
      <c r="SEW756" s="735"/>
      <c r="SEX756" s="735"/>
      <c r="SEY756" s="735"/>
      <c r="SEZ756" s="735"/>
      <c r="SFA756" s="735"/>
      <c r="SFB756" s="735"/>
      <c r="SFC756" s="735"/>
      <c r="SFD756" s="735"/>
      <c r="SFE756" s="735"/>
      <c r="SFF756" s="735"/>
      <c r="SFG756" s="735"/>
      <c r="SFH756" s="735"/>
      <c r="SFI756" s="735"/>
      <c r="SFJ756" s="735"/>
      <c r="SFK756" s="735"/>
      <c r="SFL756" s="735"/>
      <c r="SFM756" s="735"/>
      <c r="SFN756" s="735"/>
      <c r="SFO756" s="735"/>
      <c r="SFP756" s="735"/>
      <c r="SFQ756" s="735"/>
      <c r="SFR756" s="735"/>
      <c r="SFS756" s="735"/>
      <c r="SFT756" s="735"/>
      <c r="SFU756" s="735"/>
      <c r="SFV756" s="735"/>
      <c r="SFW756" s="735"/>
      <c r="SFX756" s="735"/>
      <c r="SFY756" s="735"/>
      <c r="SFZ756" s="735"/>
      <c r="SGA756" s="735"/>
      <c r="SGB756" s="735"/>
      <c r="SGC756" s="735"/>
      <c r="SGD756" s="735"/>
      <c r="SGE756" s="735"/>
      <c r="SGF756" s="735"/>
      <c r="SGG756" s="735"/>
      <c r="SGH756" s="735"/>
      <c r="SGI756" s="735"/>
      <c r="SGJ756" s="735"/>
      <c r="SGK756" s="735"/>
      <c r="SGL756" s="735"/>
      <c r="SGM756" s="735"/>
      <c r="SGN756" s="735"/>
      <c r="SGO756" s="735"/>
      <c r="SGP756" s="735"/>
      <c r="SGQ756" s="735"/>
      <c r="SGR756" s="735"/>
      <c r="SGS756" s="735"/>
      <c r="SGT756" s="735"/>
      <c r="SGU756" s="735"/>
      <c r="SGV756" s="735"/>
      <c r="SGW756" s="735"/>
      <c r="SGX756" s="735"/>
      <c r="SGY756" s="735"/>
      <c r="SGZ756" s="735"/>
      <c r="SHA756" s="735"/>
      <c r="SHB756" s="735"/>
      <c r="SHC756" s="735"/>
      <c r="SHD756" s="735"/>
      <c r="SHE756" s="735"/>
      <c r="SHF756" s="735"/>
      <c r="SHG756" s="735"/>
      <c r="SHH756" s="735"/>
      <c r="SHI756" s="735"/>
      <c r="SHJ756" s="735"/>
      <c r="SHK756" s="735"/>
      <c r="SHL756" s="735"/>
      <c r="SHM756" s="735"/>
      <c r="SHN756" s="735"/>
      <c r="SHO756" s="735"/>
      <c r="SHP756" s="735"/>
      <c r="SHQ756" s="735"/>
      <c r="SHR756" s="735"/>
      <c r="SHS756" s="735"/>
      <c r="SHT756" s="735"/>
      <c r="SHU756" s="735"/>
      <c r="SHV756" s="735"/>
      <c r="SHW756" s="735"/>
      <c r="SHX756" s="735"/>
      <c r="SHY756" s="735"/>
      <c r="SHZ756" s="735"/>
      <c r="SIA756" s="735"/>
      <c r="SIB756" s="735"/>
      <c r="SIC756" s="735"/>
      <c r="SID756" s="735"/>
      <c r="SIE756" s="735"/>
      <c r="SIF756" s="735"/>
      <c r="SIG756" s="735"/>
      <c r="SIH756" s="735"/>
      <c r="SII756" s="735"/>
      <c r="SIJ756" s="735"/>
      <c r="SIK756" s="735"/>
      <c r="SIL756" s="735"/>
      <c r="SIM756" s="735"/>
      <c r="SIN756" s="735"/>
      <c r="SIO756" s="735"/>
      <c r="SIP756" s="735"/>
      <c r="SIQ756" s="735"/>
      <c r="SIR756" s="735"/>
      <c r="SIS756" s="735"/>
      <c r="SIT756" s="735"/>
      <c r="SIU756" s="735"/>
      <c r="SIV756" s="735"/>
      <c r="SIW756" s="735"/>
      <c r="SIX756" s="735"/>
      <c r="SIY756" s="735"/>
      <c r="SIZ756" s="735"/>
      <c r="SJA756" s="735"/>
      <c r="SJB756" s="735"/>
      <c r="SJC756" s="735"/>
      <c r="SJD756" s="735"/>
      <c r="SJE756" s="735"/>
      <c r="SJF756" s="735"/>
      <c r="SJG756" s="735"/>
      <c r="SJH756" s="735"/>
      <c r="SJI756" s="735"/>
      <c r="SJJ756" s="735"/>
      <c r="SJK756" s="735"/>
      <c r="SJL756" s="735"/>
      <c r="SJM756" s="735"/>
      <c r="SJN756" s="735"/>
      <c r="SJO756" s="735"/>
      <c r="SJP756" s="735"/>
      <c r="SJQ756" s="735"/>
      <c r="SJR756" s="735"/>
      <c r="SJS756" s="735"/>
      <c r="SJT756" s="735"/>
      <c r="SJU756" s="735"/>
      <c r="SJV756" s="735"/>
      <c r="SJW756" s="735"/>
      <c r="SJX756" s="735"/>
      <c r="SJY756" s="735"/>
      <c r="SJZ756" s="735"/>
      <c r="SKA756" s="735"/>
      <c r="SKB756" s="735"/>
      <c r="SKC756" s="735"/>
      <c r="SKD756" s="735"/>
      <c r="SKE756" s="735"/>
      <c r="SKF756" s="735"/>
      <c r="SKG756" s="735"/>
      <c r="SKH756" s="735"/>
      <c r="SKI756" s="735"/>
      <c r="SKJ756" s="735"/>
      <c r="SKK756" s="735"/>
      <c r="SKL756" s="735"/>
      <c r="SKM756" s="735"/>
      <c r="SKN756" s="735"/>
      <c r="SKO756" s="735"/>
      <c r="SKP756" s="735"/>
      <c r="SKQ756" s="735"/>
      <c r="SKR756" s="735"/>
      <c r="SKS756" s="735"/>
      <c r="SKT756" s="735"/>
      <c r="SKU756" s="735"/>
      <c r="SKV756" s="735"/>
      <c r="SKW756" s="735"/>
      <c r="SKX756" s="735"/>
      <c r="SKY756" s="735"/>
      <c r="SKZ756" s="735"/>
      <c r="SLA756" s="735"/>
      <c r="SLB756" s="735"/>
      <c r="SLC756" s="735"/>
      <c r="SLD756" s="735"/>
      <c r="SLE756" s="735"/>
      <c r="SLF756" s="735"/>
      <c r="SLG756" s="735"/>
      <c r="SLH756" s="735"/>
      <c r="SLI756" s="735"/>
      <c r="SLJ756" s="735"/>
      <c r="SLK756" s="735"/>
      <c r="SLL756" s="735"/>
      <c r="SLM756" s="735"/>
      <c r="SLN756" s="735"/>
      <c r="SLO756" s="735"/>
      <c r="SLP756" s="735"/>
      <c r="SLQ756" s="735"/>
      <c r="SLR756" s="735"/>
      <c r="SLS756" s="735"/>
      <c r="SLT756" s="735"/>
      <c r="SLU756" s="735"/>
      <c r="SLV756" s="735"/>
      <c r="SLW756" s="735"/>
      <c r="SLX756" s="735"/>
      <c r="SLY756" s="735"/>
      <c r="SLZ756" s="735"/>
      <c r="SMA756" s="735"/>
      <c r="SMB756" s="735"/>
      <c r="SMC756" s="735"/>
      <c r="SMD756" s="735"/>
      <c r="SME756" s="735"/>
      <c r="SMF756" s="735"/>
      <c r="SMG756" s="735"/>
      <c r="SMH756" s="735"/>
      <c r="SMI756" s="735"/>
      <c r="SMJ756" s="735"/>
      <c r="SMK756" s="735"/>
      <c r="SML756" s="735"/>
      <c r="SMM756" s="735"/>
      <c r="SMN756" s="735"/>
      <c r="SMO756" s="735"/>
      <c r="SMP756" s="735"/>
      <c r="SMQ756" s="735"/>
      <c r="SMR756" s="735"/>
      <c r="SMS756" s="735"/>
      <c r="SMT756" s="735"/>
      <c r="SMU756" s="735"/>
      <c r="SMV756" s="735"/>
      <c r="SMW756" s="735"/>
      <c r="SMX756" s="735"/>
      <c r="SMY756" s="735"/>
      <c r="SMZ756" s="735"/>
      <c r="SNA756" s="735"/>
      <c r="SNB756" s="735"/>
      <c r="SNC756" s="735"/>
      <c r="SND756" s="735"/>
      <c r="SNE756" s="735"/>
      <c r="SNF756" s="735"/>
      <c r="SNG756" s="735"/>
      <c r="SNH756" s="735"/>
      <c r="SNI756" s="735"/>
      <c r="SNJ756" s="735"/>
      <c r="SNK756" s="735"/>
      <c r="SNL756" s="735"/>
      <c r="SNM756" s="735"/>
      <c r="SNN756" s="735"/>
      <c r="SNO756" s="735"/>
      <c r="SNP756" s="735"/>
      <c r="SNQ756" s="735"/>
      <c r="SNR756" s="735"/>
      <c r="SNS756" s="735"/>
      <c r="SNT756" s="735"/>
      <c r="SNU756" s="735"/>
      <c r="SNV756" s="735"/>
      <c r="SNW756" s="735"/>
      <c r="SNX756" s="735"/>
      <c r="SNY756" s="735"/>
      <c r="SNZ756" s="735"/>
      <c r="SOA756" s="735"/>
      <c r="SOB756" s="735"/>
      <c r="SOC756" s="735"/>
      <c r="SOD756" s="735"/>
      <c r="SOE756" s="735"/>
      <c r="SOF756" s="735"/>
      <c r="SOG756" s="735"/>
      <c r="SOH756" s="735"/>
      <c r="SOI756" s="735"/>
      <c r="SOJ756" s="735"/>
      <c r="SOK756" s="735"/>
      <c r="SOL756" s="735"/>
      <c r="SOM756" s="735"/>
      <c r="SON756" s="735"/>
      <c r="SOO756" s="735"/>
      <c r="SOP756" s="735"/>
      <c r="SOQ756" s="735"/>
      <c r="SOR756" s="735"/>
      <c r="SOS756" s="735"/>
      <c r="SOT756" s="735"/>
      <c r="SOU756" s="735"/>
      <c r="SOV756" s="735"/>
      <c r="SOW756" s="735"/>
      <c r="SOX756" s="735"/>
      <c r="SOY756" s="735"/>
      <c r="SOZ756" s="735"/>
      <c r="SPA756" s="735"/>
      <c r="SPB756" s="735"/>
      <c r="SPC756" s="735"/>
      <c r="SPD756" s="735"/>
      <c r="SPE756" s="735"/>
      <c r="SPF756" s="735"/>
      <c r="SPG756" s="735"/>
      <c r="SPH756" s="735"/>
      <c r="SPI756" s="735"/>
      <c r="SPJ756" s="735"/>
      <c r="SPK756" s="735"/>
      <c r="SPL756" s="735"/>
      <c r="SPM756" s="735"/>
      <c r="SPN756" s="735"/>
      <c r="SPO756" s="735"/>
      <c r="SPP756" s="735"/>
      <c r="SPQ756" s="735"/>
      <c r="SPR756" s="735"/>
      <c r="SPS756" s="735"/>
      <c r="SPT756" s="735"/>
      <c r="SPU756" s="735"/>
      <c r="SPV756" s="735"/>
      <c r="SPW756" s="735"/>
      <c r="SPX756" s="735"/>
      <c r="SPY756" s="735"/>
      <c r="SPZ756" s="735"/>
      <c r="SQA756" s="735"/>
      <c r="SQB756" s="735"/>
      <c r="SQC756" s="735"/>
      <c r="SQD756" s="735"/>
      <c r="SQE756" s="735"/>
      <c r="SQF756" s="735"/>
      <c r="SQG756" s="735"/>
      <c r="SQH756" s="735"/>
      <c r="SQI756" s="735"/>
      <c r="SQJ756" s="735"/>
      <c r="SQK756" s="735"/>
      <c r="SQL756" s="735"/>
      <c r="SQM756" s="735"/>
      <c r="SQN756" s="735"/>
      <c r="SQO756" s="735"/>
      <c r="SQP756" s="735"/>
      <c r="SQQ756" s="735"/>
      <c r="SQR756" s="735"/>
      <c r="SQS756" s="735"/>
      <c r="SQT756" s="735"/>
      <c r="SQU756" s="735"/>
      <c r="SQV756" s="735"/>
      <c r="SQW756" s="735"/>
      <c r="SQX756" s="735"/>
      <c r="SQY756" s="735"/>
      <c r="SQZ756" s="735"/>
      <c r="SRA756" s="735"/>
      <c r="SRB756" s="735"/>
      <c r="SRC756" s="735"/>
      <c r="SRD756" s="735"/>
      <c r="SRE756" s="735"/>
      <c r="SRF756" s="735"/>
      <c r="SRG756" s="735"/>
      <c r="SRH756" s="735"/>
      <c r="SRI756" s="735"/>
      <c r="SRJ756" s="735"/>
      <c r="SRK756" s="735"/>
      <c r="SRL756" s="735"/>
      <c r="SRM756" s="735"/>
      <c r="SRN756" s="735"/>
      <c r="SRO756" s="735"/>
      <c r="SRP756" s="735"/>
      <c r="SRQ756" s="735"/>
      <c r="SRR756" s="735"/>
      <c r="SRS756" s="735"/>
      <c r="SRT756" s="735"/>
      <c r="SRU756" s="735"/>
      <c r="SRV756" s="735"/>
      <c r="SRW756" s="735"/>
      <c r="SRX756" s="735"/>
      <c r="SRY756" s="735"/>
      <c r="SRZ756" s="735"/>
      <c r="SSA756" s="735"/>
      <c r="SSB756" s="735"/>
      <c r="SSC756" s="735"/>
      <c r="SSD756" s="735"/>
      <c r="SSE756" s="735"/>
      <c r="SSF756" s="735"/>
      <c r="SSG756" s="735"/>
      <c r="SSH756" s="735"/>
      <c r="SSI756" s="735"/>
      <c r="SSJ756" s="735"/>
      <c r="SSK756" s="735"/>
      <c r="SSL756" s="735"/>
      <c r="SSM756" s="735"/>
      <c r="SSN756" s="735"/>
      <c r="SSO756" s="735"/>
      <c r="SSP756" s="735"/>
      <c r="SSQ756" s="735"/>
      <c r="SSR756" s="735"/>
      <c r="SSS756" s="735"/>
      <c r="SST756" s="735"/>
      <c r="SSU756" s="735"/>
      <c r="SSV756" s="735"/>
      <c r="SSW756" s="735"/>
      <c r="SSX756" s="735"/>
      <c r="SSY756" s="735"/>
      <c r="SSZ756" s="735"/>
      <c r="STA756" s="735"/>
      <c r="STB756" s="735"/>
      <c r="STC756" s="735"/>
      <c r="STD756" s="735"/>
      <c r="STE756" s="735"/>
      <c r="STF756" s="735"/>
      <c r="STG756" s="735"/>
      <c r="STH756" s="735"/>
      <c r="STI756" s="735"/>
      <c r="STJ756" s="735"/>
      <c r="STK756" s="735"/>
      <c r="STL756" s="735"/>
      <c r="STM756" s="735"/>
      <c r="STN756" s="735"/>
      <c r="STO756" s="735"/>
      <c r="STP756" s="735"/>
      <c r="STQ756" s="735"/>
      <c r="STR756" s="735"/>
      <c r="STS756" s="735"/>
      <c r="STT756" s="735"/>
      <c r="STU756" s="735"/>
      <c r="STV756" s="735"/>
      <c r="STW756" s="735"/>
      <c r="STX756" s="735"/>
      <c r="STY756" s="735"/>
      <c r="STZ756" s="735"/>
      <c r="SUA756" s="735"/>
      <c r="SUB756" s="735"/>
      <c r="SUC756" s="735"/>
      <c r="SUD756" s="735"/>
      <c r="SUE756" s="735"/>
      <c r="SUF756" s="735"/>
      <c r="SUG756" s="735"/>
      <c r="SUH756" s="735"/>
      <c r="SUI756" s="735"/>
      <c r="SUJ756" s="735"/>
      <c r="SUK756" s="735"/>
      <c r="SUL756" s="735"/>
      <c r="SUM756" s="735"/>
      <c r="SUN756" s="735"/>
      <c r="SUO756" s="735"/>
      <c r="SUP756" s="735"/>
      <c r="SUQ756" s="735"/>
      <c r="SUR756" s="735"/>
      <c r="SUS756" s="735"/>
      <c r="SUT756" s="735"/>
      <c r="SUU756" s="735"/>
      <c r="SUV756" s="735"/>
      <c r="SUW756" s="735"/>
      <c r="SUX756" s="735"/>
      <c r="SUY756" s="735"/>
      <c r="SUZ756" s="735"/>
      <c r="SVA756" s="735"/>
      <c r="SVB756" s="735"/>
      <c r="SVC756" s="735"/>
      <c r="SVD756" s="735"/>
      <c r="SVE756" s="735"/>
      <c r="SVF756" s="735"/>
      <c r="SVG756" s="735"/>
      <c r="SVH756" s="735"/>
      <c r="SVI756" s="735"/>
      <c r="SVJ756" s="735"/>
      <c r="SVK756" s="735"/>
      <c r="SVL756" s="735"/>
      <c r="SVM756" s="735"/>
      <c r="SVN756" s="735"/>
      <c r="SVO756" s="735"/>
      <c r="SVP756" s="735"/>
      <c r="SVQ756" s="735"/>
      <c r="SVR756" s="735"/>
      <c r="SVS756" s="735"/>
      <c r="SVT756" s="735"/>
      <c r="SVU756" s="735"/>
      <c r="SVV756" s="735"/>
      <c r="SVW756" s="735"/>
      <c r="SVX756" s="735"/>
      <c r="SVY756" s="735"/>
      <c r="SVZ756" s="735"/>
      <c r="SWA756" s="735"/>
      <c r="SWB756" s="735"/>
      <c r="SWC756" s="735"/>
      <c r="SWD756" s="735"/>
      <c r="SWE756" s="735"/>
      <c r="SWF756" s="735"/>
      <c r="SWG756" s="735"/>
      <c r="SWH756" s="735"/>
      <c r="SWI756" s="735"/>
      <c r="SWJ756" s="735"/>
      <c r="SWK756" s="735"/>
      <c r="SWL756" s="735"/>
      <c r="SWM756" s="735"/>
      <c r="SWN756" s="735"/>
      <c r="SWO756" s="735"/>
      <c r="SWP756" s="735"/>
      <c r="SWQ756" s="735"/>
      <c r="SWR756" s="735"/>
      <c r="SWS756" s="735"/>
      <c r="SWT756" s="735"/>
      <c r="SWU756" s="735"/>
      <c r="SWV756" s="735"/>
      <c r="SWW756" s="735"/>
      <c r="SWX756" s="735"/>
      <c r="SWY756" s="735"/>
      <c r="SWZ756" s="735"/>
      <c r="SXA756" s="735"/>
      <c r="SXB756" s="735"/>
      <c r="SXC756" s="735"/>
      <c r="SXD756" s="735"/>
      <c r="SXE756" s="735"/>
      <c r="SXF756" s="735"/>
      <c r="SXG756" s="735"/>
      <c r="SXH756" s="735"/>
      <c r="SXI756" s="735"/>
      <c r="SXJ756" s="735"/>
      <c r="SXK756" s="735"/>
      <c r="SXL756" s="735"/>
      <c r="SXM756" s="735"/>
      <c r="SXN756" s="735"/>
      <c r="SXO756" s="735"/>
      <c r="SXP756" s="735"/>
      <c r="SXQ756" s="735"/>
      <c r="SXR756" s="735"/>
      <c r="SXS756" s="735"/>
      <c r="SXT756" s="735"/>
      <c r="SXU756" s="735"/>
      <c r="SXV756" s="735"/>
      <c r="SXW756" s="735"/>
      <c r="SXX756" s="735"/>
      <c r="SXY756" s="735"/>
      <c r="SXZ756" s="735"/>
      <c r="SYA756" s="735"/>
      <c r="SYB756" s="735"/>
      <c r="SYC756" s="735"/>
      <c r="SYD756" s="735"/>
      <c r="SYE756" s="735"/>
      <c r="SYF756" s="735"/>
      <c r="SYG756" s="735"/>
      <c r="SYH756" s="735"/>
      <c r="SYI756" s="735"/>
      <c r="SYJ756" s="735"/>
      <c r="SYK756" s="735"/>
      <c r="SYL756" s="735"/>
      <c r="SYM756" s="735"/>
      <c r="SYN756" s="735"/>
      <c r="SYO756" s="735"/>
      <c r="SYP756" s="735"/>
      <c r="SYQ756" s="735"/>
      <c r="SYR756" s="735"/>
      <c r="SYS756" s="735"/>
      <c r="SYT756" s="735"/>
      <c r="SYU756" s="735"/>
      <c r="SYV756" s="735"/>
      <c r="SYW756" s="735"/>
      <c r="SYX756" s="735"/>
      <c r="SYY756" s="735"/>
      <c r="SYZ756" s="735"/>
      <c r="SZA756" s="735"/>
      <c r="SZB756" s="735"/>
      <c r="SZC756" s="735"/>
      <c r="SZD756" s="735"/>
      <c r="SZE756" s="735"/>
      <c r="SZF756" s="735"/>
      <c r="SZG756" s="735"/>
      <c r="SZH756" s="735"/>
      <c r="SZI756" s="735"/>
      <c r="SZJ756" s="735"/>
      <c r="SZK756" s="735"/>
      <c r="SZL756" s="735"/>
      <c r="SZM756" s="735"/>
      <c r="SZN756" s="735"/>
      <c r="SZO756" s="735"/>
      <c r="SZP756" s="735"/>
      <c r="SZQ756" s="735"/>
      <c r="SZR756" s="735"/>
      <c r="SZS756" s="735"/>
      <c r="SZT756" s="735"/>
    </row>
    <row r="757" spans="1:13540">
      <c r="A757" s="749" t="s">
        <v>2995</v>
      </c>
      <c r="B757" s="749"/>
      <c r="C757" s="749"/>
      <c r="D757" s="749"/>
      <c r="E757" s="749"/>
      <c r="F757" s="749"/>
      <c r="G757" s="749"/>
      <c r="H757" s="749"/>
      <c r="I757" s="749"/>
      <c r="J757" s="749"/>
      <c r="K757" s="749"/>
      <c r="L757" s="749"/>
      <c r="M757" s="749"/>
      <c r="N757" s="749"/>
      <c r="O757" s="749"/>
      <c r="P757" s="749"/>
      <c r="Q757" s="749"/>
      <c r="R757" s="749"/>
      <c r="S757" s="749"/>
      <c r="T757" s="749"/>
      <c r="U757" s="749"/>
      <c r="V757" s="749"/>
      <c r="W757" s="749"/>
      <c r="X757" s="749"/>
      <c r="Y757" s="749"/>
      <c r="Z757" s="749"/>
    </row>
    <row r="759" spans="1:13540">
      <c r="X759" s="521"/>
    </row>
    <row r="761" spans="1:13540">
      <c r="Y761" s="521"/>
    </row>
  </sheetData>
  <mergeCells count="719">
    <mergeCell ref="A757:Z757"/>
    <mergeCell ref="A1:Z1"/>
    <mergeCell ref="A4:C6"/>
    <mergeCell ref="D4:M4"/>
    <mergeCell ref="N4:W4"/>
    <mergeCell ref="X4:Z5"/>
    <mergeCell ref="D5:H5"/>
    <mergeCell ref="I5:M5"/>
    <mergeCell ref="N5:R5"/>
    <mergeCell ref="S5:W5"/>
    <mergeCell ref="A2:Z2"/>
    <mergeCell ref="A39:C39"/>
    <mergeCell ref="A40:A43"/>
    <mergeCell ref="A44:C44"/>
    <mergeCell ref="A45:A49"/>
    <mergeCell ref="B45:B47"/>
    <mergeCell ref="B48:B49"/>
    <mergeCell ref="A7:C7"/>
    <mergeCell ref="A8:A38"/>
    <mergeCell ref="B8:B14"/>
    <mergeCell ref="B15:B23"/>
    <mergeCell ref="B25:B32"/>
    <mergeCell ref="B34:B37"/>
    <mergeCell ref="A58:A60"/>
    <mergeCell ref="B59:B60"/>
    <mergeCell ref="A61:C61"/>
    <mergeCell ref="A62:A71"/>
    <mergeCell ref="B62:B63"/>
    <mergeCell ref="B64:B71"/>
    <mergeCell ref="A50:C50"/>
    <mergeCell ref="A51:A53"/>
    <mergeCell ref="B52:B53"/>
    <mergeCell ref="A54:C54"/>
    <mergeCell ref="A55:A56"/>
    <mergeCell ref="A57:C57"/>
    <mergeCell ref="A72:C72"/>
    <mergeCell ref="A73:A74"/>
    <mergeCell ref="A75:C75"/>
    <mergeCell ref="A76:A101"/>
    <mergeCell ref="B76:B78"/>
    <mergeCell ref="B80:B82"/>
    <mergeCell ref="B83:B84"/>
    <mergeCell ref="B85:B86"/>
    <mergeCell ref="B87:B89"/>
    <mergeCell ref="B90:B92"/>
    <mergeCell ref="A111:C111"/>
    <mergeCell ref="A112:A132"/>
    <mergeCell ref="B112:B118"/>
    <mergeCell ref="B119:B124"/>
    <mergeCell ref="B126:B132"/>
    <mergeCell ref="A133:C133"/>
    <mergeCell ref="B93:B99"/>
    <mergeCell ref="B100:B101"/>
    <mergeCell ref="A102:C102"/>
    <mergeCell ref="A103:A109"/>
    <mergeCell ref="B103:B109"/>
    <mergeCell ref="A110:C110"/>
    <mergeCell ref="A150:C150"/>
    <mergeCell ref="A151:A157"/>
    <mergeCell ref="B152:B157"/>
    <mergeCell ref="A158:C158"/>
    <mergeCell ref="A159:A165"/>
    <mergeCell ref="B159:B160"/>
    <mergeCell ref="B161:B165"/>
    <mergeCell ref="A134:A143"/>
    <mergeCell ref="B134:B140"/>
    <mergeCell ref="B142:B143"/>
    <mergeCell ref="A144:C144"/>
    <mergeCell ref="A145:A149"/>
    <mergeCell ref="B145:B148"/>
    <mergeCell ref="A177:A194"/>
    <mergeCell ref="B177:B183"/>
    <mergeCell ref="B186:B187"/>
    <mergeCell ref="B188:B193"/>
    <mergeCell ref="A195:C195"/>
    <mergeCell ref="A196:A197"/>
    <mergeCell ref="A166:C166"/>
    <mergeCell ref="A167:A172"/>
    <mergeCell ref="B167:B171"/>
    <mergeCell ref="A173:C173"/>
    <mergeCell ref="A174:A175"/>
    <mergeCell ref="A176:C176"/>
    <mergeCell ref="A198:C198"/>
    <mergeCell ref="A199:A204"/>
    <mergeCell ref="B199:B200"/>
    <mergeCell ref="B201:B204"/>
    <mergeCell ref="A205:C205"/>
    <mergeCell ref="A206:A230"/>
    <mergeCell ref="B206:B210"/>
    <mergeCell ref="B212:B213"/>
    <mergeCell ref="B214:B218"/>
    <mergeCell ref="B219:B221"/>
    <mergeCell ref="A248:C248"/>
    <mergeCell ref="A249:A265"/>
    <mergeCell ref="B249:B250"/>
    <mergeCell ref="B251:B252"/>
    <mergeCell ref="B256:B257"/>
    <mergeCell ref="B258:B260"/>
    <mergeCell ref="B261:B265"/>
    <mergeCell ref="B222:B227"/>
    <mergeCell ref="B229:B230"/>
    <mergeCell ref="A231:C231"/>
    <mergeCell ref="A232:A247"/>
    <mergeCell ref="B234:B237"/>
    <mergeCell ref="B238:B243"/>
    <mergeCell ref="B244:B247"/>
    <mergeCell ref="A266:C266"/>
    <mergeCell ref="A267:A276"/>
    <mergeCell ref="B267:B268"/>
    <mergeCell ref="B272:B273"/>
    <mergeCell ref="A277:C277"/>
    <mergeCell ref="A278:A287"/>
    <mergeCell ref="B278:B279"/>
    <mergeCell ref="B281:B283"/>
    <mergeCell ref="B285:B286"/>
    <mergeCell ref="A313:C313"/>
    <mergeCell ref="A314:A317"/>
    <mergeCell ref="B316:B317"/>
    <mergeCell ref="A318:C318"/>
    <mergeCell ref="A319:A326"/>
    <mergeCell ref="B319:B320"/>
    <mergeCell ref="B324:B326"/>
    <mergeCell ref="A288:C288"/>
    <mergeCell ref="A289:A312"/>
    <mergeCell ref="B289:B294"/>
    <mergeCell ref="B295:B302"/>
    <mergeCell ref="B304:B305"/>
    <mergeCell ref="B306:B312"/>
    <mergeCell ref="A346:C346"/>
    <mergeCell ref="A347:A355"/>
    <mergeCell ref="B347:B354"/>
    <mergeCell ref="A356:C356"/>
    <mergeCell ref="A357:A364"/>
    <mergeCell ref="B357:B360"/>
    <mergeCell ref="B361:B363"/>
    <mergeCell ref="A327:C327"/>
    <mergeCell ref="A328:A332"/>
    <mergeCell ref="B328:B332"/>
    <mergeCell ref="A333:C333"/>
    <mergeCell ref="A334:A345"/>
    <mergeCell ref="B334:B336"/>
    <mergeCell ref="B342:B345"/>
    <mergeCell ref="A374:C374"/>
    <mergeCell ref="A375:A376"/>
    <mergeCell ref="B375:B376"/>
    <mergeCell ref="A377:C377"/>
    <mergeCell ref="A378:A379"/>
    <mergeCell ref="A380:C380"/>
    <mergeCell ref="A365:C365"/>
    <mergeCell ref="A366:C366"/>
    <mergeCell ref="A367:C367"/>
    <mergeCell ref="A368:A373"/>
    <mergeCell ref="B368:B369"/>
    <mergeCell ref="B370:B371"/>
    <mergeCell ref="B372:B373"/>
    <mergeCell ref="A381:A390"/>
    <mergeCell ref="B381:B384"/>
    <mergeCell ref="B385:B387"/>
    <mergeCell ref="B388:B390"/>
    <mergeCell ref="A391:C391"/>
    <mergeCell ref="A392:A405"/>
    <mergeCell ref="B392:B394"/>
    <mergeCell ref="B395:B398"/>
    <mergeCell ref="B399:B403"/>
    <mergeCell ref="B404:B405"/>
    <mergeCell ref="A406:C406"/>
    <mergeCell ref="A407:A412"/>
    <mergeCell ref="B407:B408"/>
    <mergeCell ref="B410:B411"/>
    <mergeCell ref="A413:C413"/>
    <mergeCell ref="A414:A461"/>
    <mergeCell ref="B414:B422"/>
    <mergeCell ref="B423:B426"/>
    <mergeCell ref="B427:B435"/>
    <mergeCell ref="B436:B444"/>
    <mergeCell ref="B486:B494"/>
    <mergeCell ref="B495:B497"/>
    <mergeCell ref="B498:B499"/>
    <mergeCell ref="A500:C500"/>
    <mergeCell ref="A501:A512"/>
    <mergeCell ref="B503:B509"/>
    <mergeCell ref="B510:B511"/>
    <mergeCell ref="B445:B446"/>
    <mergeCell ref="B447:B453"/>
    <mergeCell ref="B454:B460"/>
    <mergeCell ref="A462:C462"/>
    <mergeCell ref="A463:A499"/>
    <mergeCell ref="B463:B464"/>
    <mergeCell ref="B465:B471"/>
    <mergeCell ref="B473:B475"/>
    <mergeCell ref="B476:B480"/>
    <mergeCell ref="B481:B485"/>
    <mergeCell ref="A530:C530"/>
    <mergeCell ref="A531:A537"/>
    <mergeCell ref="B531:B532"/>
    <mergeCell ref="B533:B537"/>
    <mergeCell ref="A538:C538"/>
    <mergeCell ref="A539:A540"/>
    <mergeCell ref="A517:C517"/>
    <mergeCell ref="A518:A525"/>
    <mergeCell ref="B518:B522"/>
    <mergeCell ref="A526:C526"/>
    <mergeCell ref="A527:A529"/>
    <mergeCell ref="B528:B529"/>
    <mergeCell ref="A552:A558"/>
    <mergeCell ref="B552:B556"/>
    <mergeCell ref="B557:B558"/>
    <mergeCell ref="A559:C559"/>
    <mergeCell ref="A560:A564"/>
    <mergeCell ref="B560:B563"/>
    <mergeCell ref="A541:C541"/>
    <mergeCell ref="A542:A545"/>
    <mergeCell ref="A546:C546"/>
    <mergeCell ref="A547:A550"/>
    <mergeCell ref="B548:B549"/>
    <mergeCell ref="A551:C551"/>
    <mergeCell ref="A578:C578"/>
    <mergeCell ref="A579:A582"/>
    <mergeCell ref="B579:B580"/>
    <mergeCell ref="B581:B582"/>
    <mergeCell ref="A583:C583"/>
    <mergeCell ref="A584:A590"/>
    <mergeCell ref="B584:B585"/>
    <mergeCell ref="B588:B590"/>
    <mergeCell ref="A565:C565"/>
    <mergeCell ref="A566:A567"/>
    <mergeCell ref="A568:C568"/>
    <mergeCell ref="A569:A572"/>
    <mergeCell ref="A573:C573"/>
    <mergeCell ref="A574:A577"/>
    <mergeCell ref="B574:B577"/>
    <mergeCell ref="A604:C604"/>
    <mergeCell ref="A605:A608"/>
    <mergeCell ref="B607:B608"/>
    <mergeCell ref="A609:C609"/>
    <mergeCell ref="A610:A612"/>
    <mergeCell ref="B610:B611"/>
    <mergeCell ref="A591:C591"/>
    <mergeCell ref="A592:A595"/>
    <mergeCell ref="B592:B593"/>
    <mergeCell ref="A596:C596"/>
    <mergeCell ref="A597:A603"/>
    <mergeCell ref="B597:B599"/>
    <mergeCell ref="B600:B602"/>
    <mergeCell ref="A621:C621"/>
    <mergeCell ref="A622:A624"/>
    <mergeCell ref="B622:B623"/>
    <mergeCell ref="A625:C625"/>
    <mergeCell ref="A626:A628"/>
    <mergeCell ref="B626:B627"/>
    <mergeCell ref="A613:C613"/>
    <mergeCell ref="A614:A616"/>
    <mergeCell ref="B615:B616"/>
    <mergeCell ref="A617:C617"/>
    <mergeCell ref="A618:A620"/>
    <mergeCell ref="B618:B619"/>
    <mergeCell ref="A648:C648"/>
    <mergeCell ref="A649:A651"/>
    <mergeCell ref="A652:C652"/>
    <mergeCell ref="A653:A655"/>
    <mergeCell ref="B653:B654"/>
    <mergeCell ref="A656:C656"/>
    <mergeCell ref="A629:C629"/>
    <mergeCell ref="A630:A633"/>
    <mergeCell ref="A634:C634"/>
    <mergeCell ref="A635:C635"/>
    <mergeCell ref="A636:A647"/>
    <mergeCell ref="B636:B637"/>
    <mergeCell ref="B638:B640"/>
    <mergeCell ref="B641:B646"/>
    <mergeCell ref="A674:C674"/>
    <mergeCell ref="A675:A677"/>
    <mergeCell ref="B675:B676"/>
    <mergeCell ref="A678:C678"/>
    <mergeCell ref="A679:A689"/>
    <mergeCell ref="B681:B682"/>
    <mergeCell ref="B683:B684"/>
    <mergeCell ref="B685:B688"/>
    <mergeCell ref="A657:A659"/>
    <mergeCell ref="A660:C660"/>
    <mergeCell ref="A661:A665"/>
    <mergeCell ref="B662:B664"/>
    <mergeCell ref="A666:C666"/>
    <mergeCell ref="A667:A673"/>
    <mergeCell ref="B667:B668"/>
    <mergeCell ref="B671:B673"/>
    <mergeCell ref="A702:A704"/>
    <mergeCell ref="B703:B704"/>
    <mergeCell ref="A705:C705"/>
    <mergeCell ref="A706:A709"/>
    <mergeCell ref="B706:B709"/>
    <mergeCell ref="A710:C710"/>
    <mergeCell ref="A690:C690"/>
    <mergeCell ref="A691:A695"/>
    <mergeCell ref="B692:B694"/>
    <mergeCell ref="A696:C696"/>
    <mergeCell ref="A697:A700"/>
    <mergeCell ref="A701:C701"/>
    <mergeCell ref="A724:C724"/>
    <mergeCell ref="A725:A730"/>
    <mergeCell ref="B725:B726"/>
    <mergeCell ref="B728:B730"/>
    <mergeCell ref="A731:C731"/>
    <mergeCell ref="A732:A739"/>
    <mergeCell ref="B732:B733"/>
    <mergeCell ref="B734:B739"/>
    <mergeCell ref="A711:A714"/>
    <mergeCell ref="B711:B714"/>
    <mergeCell ref="A715:C715"/>
    <mergeCell ref="A716:C716"/>
    <mergeCell ref="A717:A723"/>
    <mergeCell ref="B717:B720"/>
    <mergeCell ref="B721:B723"/>
    <mergeCell ref="A752:C752"/>
    <mergeCell ref="A753:C753"/>
    <mergeCell ref="A754:Z754"/>
    <mergeCell ref="A756:Z756"/>
    <mergeCell ref="A740:C740"/>
    <mergeCell ref="A741:A747"/>
    <mergeCell ref="B741:B747"/>
    <mergeCell ref="A748:C748"/>
    <mergeCell ref="A749:C749"/>
    <mergeCell ref="A750:A751"/>
    <mergeCell ref="A755:Z755"/>
    <mergeCell ref="IC756:JK756"/>
    <mergeCell ref="JL756:KT756"/>
    <mergeCell ref="KU756:MC756"/>
    <mergeCell ref="MD756:NL756"/>
    <mergeCell ref="NM756:OU756"/>
    <mergeCell ref="OV756:QD756"/>
    <mergeCell ref="AA756:BI756"/>
    <mergeCell ref="BJ756:CR756"/>
    <mergeCell ref="CS756:EA756"/>
    <mergeCell ref="EB756:FJ756"/>
    <mergeCell ref="FK756:GS756"/>
    <mergeCell ref="GT756:IB756"/>
    <mergeCell ref="YG756:ZO756"/>
    <mergeCell ref="ZP756:AAX756"/>
    <mergeCell ref="AAY756:ACG756"/>
    <mergeCell ref="ACH756:ADP756"/>
    <mergeCell ref="ADQ756:AEY756"/>
    <mergeCell ref="AEZ756:AGH756"/>
    <mergeCell ref="QE756:RM756"/>
    <mergeCell ref="RN756:SV756"/>
    <mergeCell ref="SW756:UE756"/>
    <mergeCell ref="UF756:VN756"/>
    <mergeCell ref="VO756:WW756"/>
    <mergeCell ref="WX756:YF756"/>
    <mergeCell ref="AOK756:APS756"/>
    <mergeCell ref="APT756:ARB756"/>
    <mergeCell ref="ARC756:ASK756"/>
    <mergeCell ref="ASL756:ATT756"/>
    <mergeCell ref="ATU756:AVC756"/>
    <mergeCell ref="AVD756:AWL756"/>
    <mergeCell ref="AGI756:AHQ756"/>
    <mergeCell ref="AHR756:AIZ756"/>
    <mergeCell ref="AJA756:AKI756"/>
    <mergeCell ref="AKJ756:ALR756"/>
    <mergeCell ref="ALS756:ANA756"/>
    <mergeCell ref="ANB756:AOJ756"/>
    <mergeCell ref="BEO756:BFW756"/>
    <mergeCell ref="BFX756:BHF756"/>
    <mergeCell ref="BHG756:BIO756"/>
    <mergeCell ref="BIP756:BJX756"/>
    <mergeCell ref="BJY756:BLG756"/>
    <mergeCell ref="BLH756:BMP756"/>
    <mergeCell ref="AWM756:AXU756"/>
    <mergeCell ref="AXV756:AZD756"/>
    <mergeCell ref="AZE756:BAM756"/>
    <mergeCell ref="BAN756:BBV756"/>
    <mergeCell ref="BBW756:BDE756"/>
    <mergeCell ref="BDF756:BEN756"/>
    <mergeCell ref="BUS756:BWA756"/>
    <mergeCell ref="BWB756:BXJ756"/>
    <mergeCell ref="BXK756:BYS756"/>
    <mergeCell ref="BYT756:CAB756"/>
    <mergeCell ref="CAC756:CBK756"/>
    <mergeCell ref="CBL756:CCT756"/>
    <mergeCell ref="BMQ756:BNY756"/>
    <mergeCell ref="BNZ756:BPH756"/>
    <mergeCell ref="BPI756:BQQ756"/>
    <mergeCell ref="BQR756:BRZ756"/>
    <mergeCell ref="BSA756:BTI756"/>
    <mergeCell ref="BTJ756:BUR756"/>
    <mergeCell ref="CKW756:CME756"/>
    <mergeCell ref="CMF756:CNN756"/>
    <mergeCell ref="CNO756:COW756"/>
    <mergeCell ref="COX756:CQF756"/>
    <mergeCell ref="CQG756:CRO756"/>
    <mergeCell ref="CRP756:CSX756"/>
    <mergeCell ref="CCU756:CEC756"/>
    <mergeCell ref="CED756:CFL756"/>
    <mergeCell ref="CFM756:CGU756"/>
    <mergeCell ref="CGV756:CID756"/>
    <mergeCell ref="CIE756:CJM756"/>
    <mergeCell ref="CJN756:CKV756"/>
    <mergeCell ref="DBA756:DCI756"/>
    <mergeCell ref="DCJ756:DDR756"/>
    <mergeCell ref="DDS756:DFA756"/>
    <mergeCell ref="DFB756:DGJ756"/>
    <mergeCell ref="DGK756:DHS756"/>
    <mergeCell ref="DHT756:DJB756"/>
    <mergeCell ref="CSY756:CUG756"/>
    <mergeCell ref="CUH756:CVP756"/>
    <mergeCell ref="CVQ756:CWY756"/>
    <mergeCell ref="CWZ756:CYH756"/>
    <mergeCell ref="CYI756:CZQ756"/>
    <mergeCell ref="CZR756:DAZ756"/>
    <mergeCell ref="DRE756:DSM756"/>
    <mergeCell ref="DSN756:DTV756"/>
    <mergeCell ref="DTW756:DVE756"/>
    <mergeCell ref="DVF756:DWN756"/>
    <mergeCell ref="DWO756:DXW756"/>
    <mergeCell ref="DXX756:DZF756"/>
    <mergeCell ref="DJC756:DKK756"/>
    <mergeCell ref="DKL756:DLT756"/>
    <mergeCell ref="DLU756:DNC756"/>
    <mergeCell ref="DND756:DOL756"/>
    <mergeCell ref="DOM756:DPU756"/>
    <mergeCell ref="DPV756:DRD756"/>
    <mergeCell ref="EHI756:EIQ756"/>
    <mergeCell ref="EIR756:EJZ756"/>
    <mergeCell ref="EKA756:ELI756"/>
    <mergeCell ref="ELJ756:EMR756"/>
    <mergeCell ref="EMS756:EOA756"/>
    <mergeCell ref="EOB756:EPJ756"/>
    <mergeCell ref="DZG756:EAO756"/>
    <mergeCell ref="EAP756:EBX756"/>
    <mergeCell ref="EBY756:EDG756"/>
    <mergeCell ref="EDH756:EEP756"/>
    <mergeCell ref="EEQ756:EFY756"/>
    <mergeCell ref="EFZ756:EHH756"/>
    <mergeCell ref="EXM756:EYU756"/>
    <mergeCell ref="EYV756:FAD756"/>
    <mergeCell ref="FAE756:FBM756"/>
    <mergeCell ref="FBN756:FCV756"/>
    <mergeCell ref="FCW756:FEE756"/>
    <mergeCell ref="FEF756:FFN756"/>
    <mergeCell ref="EPK756:EQS756"/>
    <mergeCell ref="EQT756:ESB756"/>
    <mergeCell ref="ESC756:ETK756"/>
    <mergeCell ref="ETL756:EUT756"/>
    <mergeCell ref="EUU756:EWC756"/>
    <mergeCell ref="EWD756:EXL756"/>
    <mergeCell ref="FNQ756:FOY756"/>
    <mergeCell ref="FOZ756:FQH756"/>
    <mergeCell ref="FQI756:FRQ756"/>
    <mergeCell ref="FRR756:FSZ756"/>
    <mergeCell ref="FTA756:FUI756"/>
    <mergeCell ref="FUJ756:FVR756"/>
    <mergeCell ref="FFO756:FGW756"/>
    <mergeCell ref="FGX756:FIF756"/>
    <mergeCell ref="FIG756:FJO756"/>
    <mergeCell ref="FJP756:FKX756"/>
    <mergeCell ref="FKY756:FMG756"/>
    <mergeCell ref="FMH756:FNP756"/>
    <mergeCell ref="GDU756:GFC756"/>
    <mergeCell ref="GFD756:GGL756"/>
    <mergeCell ref="GGM756:GHU756"/>
    <mergeCell ref="GHV756:GJD756"/>
    <mergeCell ref="GJE756:GKM756"/>
    <mergeCell ref="GKN756:GLV756"/>
    <mergeCell ref="FVS756:FXA756"/>
    <mergeCell ref="FXB756:FYJ756"/>
    <mergeCell ref="FYK756:FZS756"/>
    <mergeCell ref="FZT756:GBB756"/>
    <mergeCell ref="GBC756:GCK756"/>
    <mergeCell ref="GCL756:GDT756"/>
    <mergeCell ref="GTY756:GVG756"/>
    <mergeCell ref="GVH756:GWP756"/>
    <mergeCell ref="GWQ756:GXY756"/>
    <mergeCell ref="GXZ756:GZH756"/>
    <mergeCell ref="GZI756:HAQ756"/>
    <mergeCell ref="HAR756:HBZ756"/>
    <mergeCell ref="GLW756:GNE756"/>
    <mergeCell ref="GNF756:GON756"/>
    <mergeCell ref="GOO756:GPW756"/>
    <mergeCell ref="GPX756:GRF756"/>
    <mergeCell ref="GRG756:GSO756"/>
    <mergeCell ref="GSP756:GTX756"/>
    <mergeCell ref="HKC756:HLK756"/>
    <mergeCell ref="HLL756:HMT756"/>
    <mergeCell ref="HMU756:HOC756"/>
    <mergeCell ref="HOD756:HPL756"/>
    <mergeCell ref="HPM756:HQU756"/>
    <mergeCell ref="HQV756:HSD756"/>
    <mergeCell ref="HCA756:HDI756"/>
    <mergeCell ref="HDJ756:HER756"/>
    <mergeCell ref="HES756:HGA756"/>
    <mergeCell ref="HGB756:HHJ756"/>
    <mergeCell ref="HHK756:HIS756"/>
    <mergeCell ref="HIT756:HKB756"/>
    <mergeCell ref="IAG756:IBO756"/>
    <mergeCell ref="IBP756:ICX756"/>
    <mergeCell ref="ICY756:IEG756"/>
    <mergeCell ref="IEH756:IFP756"/>
    <mergeCell ref="IFQ756:IGY756"/>
    <mergeCell ref="IGZ756:IIH756"/>
    <mergeCell ref="HSE756:HTM756"/>
    <mergeCell ref="HTN756:HUV756"/>
    <mergeCell ref="HUW756:HWE756"/>
    <mergeCell ref="HWF756:HXN756"/>
    <mergeCell ref="HXO756:HYW756"/>
    <mergeCell ref="HYX756:IAF756"/>
    <mergeCell ref="IQK756:IRS756"/>
    <mergeCell ref="IRT756:ITB756"/>
    <mergeCell ref="ITC756:IUK756"/>
    <mergeCell ref="IUL756:IVT756"/>
    <mergeCell ref="IVU756:IXC756"/>
    <mergeCell ref="IXD756:IYL756"/>
    <mergeCell ref="III756:IJQ756"/>
    <mergeCell ref="IJR756:IKZ756"/>
    <mergeCell ref="ILA756:IMI756"/>
    <mergeCell ref="IMJ756:INR756"/>
    <mergeCell ref="INS756:IPA756"/>
    <mergeCell ref="IPB756:IQJ756"/>
    <mergeCell ref="JGO756:JHW756"/>
    <mergeCell ref="JHX756:JJF756"/>
    <mergeCell ref="JJG756:JKO756"/>
    <mergeCell ref="JKP756:JLX756"/>
    <mergeCell ref="JLY756:JNG756"/>
    <mergeCell ref="JNH756:JOP756"/>
    <mergeCell ref="IYM756:IZU756"/>
    <mergeCell ref="IZV756:JBD756"/>
    <mergeCell ref="JBE756:JCM756"/>
    <mergeCell ref="JCN756:JDV756"/>
    <mergeCell ref="JDW756:JFE756"/>
    <mergeCell ref="JFF756:JGN756"/>
    <mergeCell ref="JWS756:JYA756"/>
    <mergeCell ref="JYB756:JZJ756"/>
    <mergeCell ref="JZK756:KAS756"/>
    <mergeCell ref="KAT756:KCB756"/>
    <mergeCell ref="KCC756:KDK756"/>
    <mergeCell ref="KDL756:KET756"/>
    <mergeCell ref="JOQ756:JPY756"/>
    <mergeCell ref="JPZ756:JRH756"/>
    <mergeCell ref="JRI756:JSQ756"/>
    <mergeCell ref="JSR756:JTZ756"/>
    <mergeCell ref="JUA756:JVI756"/>
    <mergeCell ref="JVJ756:JWR756"/>
    <mergeCell ref="KMW756:KOE756"/>
    <mergeCell ref="KOF756:KPN756"/>
    <mergeCell ref="KPO756:KQW756"/>
    <mergeCell ref="KQX756:KSF756"/>
    <mergeCell ref="KSG756:KTO756"/>
    <mergeCell ref="KTP756:KUX756"/>
    <mergeCell ref="KEU756:KGC756"/>
    <mergeCell ref="KGD756:KHL756"/>
    <mergeCell ref="KHM756:KIU756"/>
    <mergeCell ref="KIV756:KKD756"/>
    <mergeCell ref="KKE756:KLM756"/>
    <mergeCell ref="KLN756:KMV756"/>
    <mergeCell ref="LDA756:LEI756"/>
    <mergeCell ref="LEJ756:LFR756"/>
    <mergeCell ref="LFS756:LHA756"/>
    <mergeCell ref="LHB756:LIJ756"/>
    <mergeCell ref="LIK756:LJS756"/>
    <mergeCell ref="LJT756:LLB756"/>
    <mergeCell ref="KUY756:KWG756"/>
    <mergeCell ref="KWH756:KXP756"/>
    <mergeCell ref="KXQ756:KYY756"/>
    <mergeCell ref="KYZ756:LAH756"/>
    <mergeCell ref="LAI756:LBQ756"/>
    <mergeCell ref="LBR756:LCZ756"/>
    <mergeCell ref="LTE756:LUM756"/>
    <mergeCell ref="LUN756:LVV756"/>
    <mergeCell ref="LVW756:LXE756"/>
    <mergeCell ref="LXF756:LYN756"/>
    <mergeCell ref="LYO756:LZW756"/>
    <mergeCell ref="LZX756:MBF756"/>
    <mergeCell ref="LLC756:LMK756"/>
    <mergeCell ref="LML756:LNT756"/>
    <mergeCell ref="LNU756:LPC756"/>
    <mergeCell ref="LPD756:LQL756"/>
    <mergeCell ref="LQM756:LRU756"/>
    <mergeCell ref="LRV756:LTD756"/>
    <mergeCell ref="MJI756:MKQ756"/>
    <mergeCell ref="MKR756:MLZ756"/>
    <mergeCell ref="MMA756:MNI756"/>
    <mergeCell ref="MNJ756:MOR756"/>
    <mergeCell ref="MOS756:MQA756"/>
    <mergeCell ref="MQB756:MRJ756"/>
    <mergeCell ref="MBG756:MCO756"/>
    <mergeCell ref="MCP756:MDX756"/>
    <mergeCell ref="MDY756:MFG756"/>
    <mergeCell ref="MFH756:MGP756"/>
    <mergeCell ref="MGQ756:MHY756"/>
    <mergeCell ref="MHZ756:MJH756"/>
    <mergeCell ref="MZM756:NAU756"/>
    <mergeCell ref="NAV756:NCD756"/>
    <mergeCell ref="NCE756:NDM756"/>
    <mergeCell ref="NDN756:NEV756"/>
    <mergeCell ref="NEW756:NGE756"/>
    <mergeCell ref="NGF756:NHN756"/>
    <mergeCell ref="MRK756:MSS756"/>
    <mergeCell ref="MST756:MUB756"/>
    <mergeCell ref="MUC756:MVK756"/>
    <mergeCell ref="MVL756:MWT756"/>
    <mergeCell ref="MWU756:MYC756"/>
    <mergeCell ref="MYD756:MZL756"/>
    <mergeCell ref="NPQ756:NQY756"/>
    <mergeCell ref="NQZ756:NSH756"/>
    <mergeCell ref="NSI756:NTQ756"/>
    <mergeCell ref="NTR756:NUZ756"/>
    <mergeCell ref="NVA756:NWI756"/>
    <mergeCell ref="NWJ756:NXR756"/>
    <mergeCell ref="NHO756:NIW756"/>
    <mergeCell ref="NIX756:NKF756"/>
    <mergeCell ref="NKG756:NLO756"/>
    <mergeCell ref="NLP756:NMX756"/>
    <mergeCell ref="NMY756:NOG756"/>
    <mergeCell ref="NOH756:NPP756"/>
    <mergeCell ref="OFU756:OHC756"/>
    <mergeCell ref="OHD756:OIL756"/>
    <mergeCell ref="OIM756:OJU756"/>
    <mergeCell ref="OJV756:OLD756"/>
    <mergeCell ref="OLE756:OMM756"/>
    <mergeCell ref="OMN756:ONV756"/>
    <mergeCell ref="NXS756:NZA756"/>
    <mergeCell ref="NZB756:OAJ756"/>
    <mergeCell ref="OAK756:OBS756"/>
    <mergeCell ref="OBT756:ODB756"/>
    <mergeCell ref="ODC756:OEK756"/>
    <mergeCell ref="OEL756:OFT756"/>
    <mergeCell ref="OVY756:OXG756"/>
    <mergeCell ref="OXH756:OYP756"/>
    <mergeCell ref="OYQ756:OZY756"/>
    <mergeCell ref="OZZ756:PBH756"/>
    <mergeCell ref="PBI756:PCQ756"/>
    <mergeCell ref="PCR756:PDZ756"/>
    <mergeCell ref="ONW756:OPE756"/>
    <mergeCell ref="OPF756:OQN756"/>
    <mergeCell ref="OQO756:ORW756"/>
    <mergeCell ref="ORX756:OTF756"/>
    <mergeCell ref="OTG756:OUO756"/>
    <mergeCell ref="OUP756:OVX756"/>
    <mergeCell ref="PMC756:PNK756"/>
    <mergeCell ref="PNL756:POT756"/>
    <mergeCell ref="POU756:PQC756"/>
    <mergeCell ref="PQD756:PRL756"/>
    <mergeCell ref="PRM756:PSU756"/>
    <mergeCell ref="PSV756:PUD756"/>
    <mergeCell ref="PEA756:PFI756"/>
    <mergeCell ref="PFJ756:PGR756"/>
    <mergeCell ref="PGS756:PIA756"/>
    <mergeCell ref="PIB756:PJJ756"/>
    <mergeCell ref="PJK756:PKS756"/>
    <mergeCell ref="PKT756:PMB756"/>
    <mergeCell ref="QCG756:QDO756"/>
    <mergeCell ref="QDP756:QEX756"/>
    <mergeCell ref="QEY756:QGG756"/>
    <mergeCell ref="QGH756:QHP756"/>
    <mergeCell ref="QHQ756:QIY756"/>
    <mergeCell ref="QIZ756:QKH756"/>
    <mergeCell ref="PUE756:PVM756"/>
    <mergeCell ref="PVN756:PWV756"/>
    <mergeCell ref="PWW756:PYE756"/>
    <mergeCell ref="PYF756:PZN756"/>
    <mergeCell ref="PZO756:QAW756"/>
    <mergeCell ref="QAX756:QCF756"/>
    <mergeCell ref="QSK756:QTS756"/>
    <mergeCell ref="QTT756:QVB756"/>
    <mergeCell ref="QVC756:QWK756"/>
    <mergeCell ref="QWL756:QXT756"/>
    <mergeCell ref="QXU756:QZC756"/>
    <mergeCell ref="QZD756:RAL756"/>
    <mergeCell ref="QKI756:QLQ756"/>
    <mergeCell ref="QLR756:QMZ756"/>
    <mergeCell ref="QNA756:QOI756"/>
    <mergeCell ref="QOJ756:QPR756"/>
    <mergeCell ref="QPS756:QRA756"/>
    <mergeCell ref="QRB756:QSJ756"/>
    <mergeCell ref="RIO756:RJW756"/>
    <mergeCell ref="RJX756:RLF756"/>
    <mergeCell ref="RLG756:RMO756"/>
    <mergeCell ref="RMP756:RNX756"/>
    <mergeCell ref="RNY756:RPG756"/>
    <mergeCell ref="RPH756:RQP756"/>
    <mergeCell ref="RAM756:RBU756"/>
    <mergeCell ref="RBV756:RDD756"/>
    <mergeCell ref="RDE756:REM756"/>
    <mergeCell ref="REN756:RFV756"/>
    <mergeCell ref="RFW756:RHE756"/>
    <mergeCell ref="RHF756:RIN756"/>
    <mergeCell ref="SAB756:SBJ756"/>
    <mergeCell ref="SBK756:SCS756"/>
    <mergeCell ref="SCT756:SEB756"/>
    <mergeCell ref="SEC756:SFK756"/>
    <mergeCell ref="SFL756:SGT756"/>
    <mergeCell ref="RQQ756:RRY756"/>
    <mergeCell ref="RRZ756:RTH756"/>
    <mergeCell ref="RTI756:RUQ756"/>
    <mergeCell ref="RUR756:RVZ756"/>
    <mergeCell ref="RWA756:RXI756"/>
    <mergeCell ref="RXJ756:RYR756"/>
    <mergeCell ref="S515:W515"/>
    <mergeCell ref="SWY756:SYG756"/>
    <mergeCell ref="SYH756:SZP756"/>
    <mergeCell ref="SZQ756:SZT756"/>
    <mergeCell ref="A514:C516"/>
    <mergeCell ref="D514:M514"/>
    <mergeCell ref="N514:W514"/>
    <mergeCell ref="X514:Z515"/>
    <mergeCell ref="D515:H515"/>
    <mergeCell ref="I515:M515"/>
    <mergeCell ref="N515:R515"/>
    <mergeCell ref="SOW756:SQE756"/>
    <mergeCell ref="SQF756:SRN756"/>
    <mergeCell ref="SRO756:SSW756"/>
    <mergeCell ref="SSX756:SUF756"/>
    <mergeCell ref="SUG756:SVO756"/>
    <mergeCell ref="SVP756:SWX756"/>
    <mergeCell ref="SGU756:SIC756"/>
    <mergeCell ref="SID756:SJL756"/>
    <mergeCell ref="SJM756:SKU756"/>
    <mergeCell ref="SKV756:SMD756"/>
    <mergeCell ref="SME756:SNM756"/>
    <mergeCell ref="SNN756:SOV756"/>
    <mergeCell ref="RYS756:SAA756"/>
  </mergeCells>
  <printOptions horizontalCentered="1" verticalCentered="1"/>
  <pageMargins left="0.23622047244094491" right="0" top="0" bottom="0" header="0" footer="0"/>
  <pageSetup paperSize="9" scale="57" orientation="landscape" r:id="rId1"/>
  <rowBreaks count="1" manualBreakCount="1">
    <brk id="512" max="29" man="1"/>
  </rowBreaks>
  <ignoredErrors>
    <ignoredError sqref="D6:G6 D516:G516 S6:V6 N6:Q6 I6:L6 I516:L516 N516:Q516 S516:V516" numberStoredAsText="1"/>
    <ignoredError sqref="X39:Z101 X103:Z355 X357:Z500 X526:Z537 X538:Z541 I542:M628 I538:M541 I630:M709 Y629:Z629 I711:M739 I741:M749 X740:Z740 N542:R628 N538:R541 N630:R709 N711:R739 N741:R749 S542:W628 S538:W541 S630:W709 S711:W739 S741:W749 X542:Z628 X630:Z709 X711:Z739 X741:Z749" formula="1"/>
    <ignoredError sqref="X102:Z102 X356:Z356 I629:M629 I710:M710 I740:M740 N629:R629 N710:R710 N740:R740 S629:W629 S710:W710 S740:W740 X629 X710:Z710" formula="1" formulaRange="1"/>
    <ignoredError sqref="D102:H102 I102:M102 N102:R102 S102:W102 D356:H356 I356:M356 N356:R356 S356:W356 D629:H629 D710:H710 D740:H740" formulaRange="1"/>
  </ignoredErrors>
</worksheet>
</file>

<file path=xl/worksheets/sheet7.xml><?xml version="1.0" encoding="utf-8"?>
<worksheet xmlns="http://schemas.openxmlformats.org/spreadsheetml/2006/main" xmlns:r="http://schemas.openxmlformats.org/officeDocument/2006/relationships">
  <dimension ref="A1:M754"/>
  <sheetViews>
    <sheetView showGridLines="0" workbookViewId="0">
      <pane xSplit="3" ySplit="6" topLeftCell="D690" activePane="bottomRight" state="frozen"/>
      <selection activeCell="A30" sqref="A30:I33"/>
      <selection pane="topRight" activeCell="A30" sqref="A30:I33"/>
      <selection pane="bottomLeft" activeCell="A30" sqref="A30:I33"/>
      <selection pane="bottomRight" sqref="A1:J1"/>
    </sheetView>
  </sheetViews>
  <sheetFormatPr defaultColWidth="9.140625" defaultRowHeight="12" outlineLevelRow="1"/>
  <cols>
    <col min="1" max="1" width="16.5703125" style="524" customWidth="1"/>
    <col min="2" max="2" width="9.42578125" style="524" customWidth="1"/>
    <col min="3" max="3" width="22.5703125" style="524" customWidth="1"/>
    <col min="4" max="5" width="8.5703125" style="538" customWidth="1"/>
    <col min="6" max="7" width="8.42578125" style="538" customWidth="1"/>
    <col min="8" max="10" width="8" style="538" customWidth="1"/>
    <col min="11" max="16384" width="9.140625" style="524"/>
  </cols>
  <sheetData>
    <row r="1" spans="1:13" ht="38.25" customHeight="1">
      <c r="A1" s="773" t="s">
        <v>3191</v>
      </c>
      <c r="B1" s="773"/>
      <c r="C1" s="773"/>
      <c r="D1" s="773"/>
      <c r="E1" s="773"/>
      <c r="F1" s="773"/>
      <c r="G1" s="773"/>
      <c r="H1" s="773"/>
      <c r="I1" s="773"/>
      <c r="J1" s="773"/>
    </row>
    <row r="2" spans="1:13" ht="35.25" customHeight="1">
      <c r="A2" s="769" t="s">
        <v>3038</v>
      </c>
      <c r="B2" s="769"/>
      <c r="C2" s="769"/>
      <c r="D2" s="769"/>
      <c r="E2" s="769"/>
      <c r="F2" s="769"/>
      <c r="G2" s="769"/>
      <c r="H2" s="769"/>
      <c r="I2" s="769"/>
      <c r="J2" s="769"/>
    </row>
    <row r="3" spans="1:13" ht="18.75" customHeight="1">
      <c r="A3" s="525"/>
      <c r="B3" s="525"/>
      <c r="C3" s="525"/>
      <c r="D3" s="526"/>
      <c r="E3" s="526"/>
      <c r="F3" s="526"/>
      <c r="G3" s="526"/>
      <c r="H3" s="526"/>
      <c r="I3" s="767" t="s">
        <v>2951</v>
      </c>
      <c r="J3" s="767"/>
    </row>
    <row r="4" spans="1:13" ht="30" customHeight="1">
      <c r="A4" s="680" t="s">
        <v>3149</v>
      </c>
      <c r="B4" s="680"/>
      <c r="C4" s="680"/>
      <c r="D4" s="770" t="s">
        <v>3150</v>
      </c>
      <c r="E4" s="770"/>
      <c r="F4" s="770" t="s">
        <v>3151</v>
      </c>
      <c r="G4" s="770"/>
      <c r="H4" s="771" t="s">
        <v>3152</v>
      </c>
      <c r="I4" s="771"/>
      <c r="J4" s="771"/>
    </row>
    <row r="5" spans="1:13" ht="30" customHeight="1">
      <c r="A5" s="681"/>
      <c r="B5" s="681"/>
      <c r="C5" s="681"/>
      <c r="D5" s="770"/>
      <c r="E5" s="770"/>
      <c r="F5" s="770"/>
      <c r="G5" s="770"/>
      <c r="H5" s="772"/>
      <c r="I5" s="772"/>
      <c r="J5" s="772"/>
    </row>
    <row r="6" spans="1:13" ht="30" customHeight="1">
      <c r="A6" s="732"/>
      <c r="B6" s="732"/>
      <c r="C6" s="732"/>
      <c r="D6" s="527" t="s">
        <v>3080</v>
      </c>
      <c r="E6" s="527" t="s">
        <v>3081</v>
      </c>
      <c r="F6" s="527" t="s">
        <v>3080</v>
      </c>
      <c r="G6" s="527" t="s">
        <v>3081</v>
      </c>
      <c r="H6" s="527" t="s">
        <v>3080</v>
      </c>
      <c r="I6" s="528" t="s">
        <v>3081</v>
      </c>
      <c r="J6" s="528" t="s">
        <v>2934</v>
      </c>
    </row>
    <row r="7" spans="1:13" ht="21" customHeight="1">
      <c r="A7" s="748" t="s">
        <v>1</v>
      </c>
      <c r="B7" s="748"/>
      <c r="C7" s="748"/>
      <c r="D7" s="529">
        <f t="shared" ref="D7:J7" si="0">SUM(D8:D38)</f>
        <v>0</v>
      </c>
      <c r="E7" s="529">
        <f t="shared" si="0"/>
        <v>0</v>
      </c>
      <c r="F7" s="529">
        <f t="shared" si="0"/>
        <v>0</v>
      </c>
      <c r="G7" s="529">
        <f t="shared" si="0"/>
        <v>0</v>
      </c>
      <c r="H7" s="530">
        <f t="shared" si="0"/>
        <v>0</v>
      </c>
      <c r="I7" s="530">
        <f t="shared" si="0"/>
        <v>0</v>
      </c>
      <c r="J7" s="530">
        <f t="shared" si="0"/>
        <v>0</v>
      </c>
      <c r="K7" s="539"/>
      <c r="L7" s="539"/>
      <c r="M7" s="539"/>
    </row>
    <row r="8" spans="1:13" ht="36" hidden="1" outlineLevel="1">
      <c r="A8" s="762" t="s">
        <v>1</v>
      </c>
      <c r="B8" s="762" t="s">
        <v>2</v>
      </c>
      <c r="C8" s="531" t="s">
        <v>3</v>
      </c>
      <c r="D8" s="532">
        <v>0</v>
      </c>
      <c r="E8" s="532">
        <v>0</v>
      </c>
      <c r="F8" s="532">
        <v>0</v>
      </c>
      <c r="G8" s="532">
        <v>0</v>
      </c>
      <c r="H8" s="533">
        <v>0</v>
      </c>
      <c r="I8" s="533">
        <v>0</v>
      </c>
      <c r="J8" s="533">
        <v>0</v>
      </c>
      <c r="K8" s="539"/>
      <c r="L8" s="539"/>
      <c r="M8" s="539"/>
    </row>
    <row r="9" spans="1:13" ht="24" hidden="1" outlineLevel="1">
      <c r="A9" s="762"/>
      <c r="B9" s="762"/>
      <c r="C9" s="531" t="s">
        <v>4</v>
      </c>
      <c r="D9" s="532">
        <v>0</v>
      </c>
      <c r="E9" s="532">
        <v>0</v>
      </c>
      <c r="F9" s="532">
        <v>0</v>
      </c>
      <c r="G9" s="532">
        <v>0</v>
      </c>
      <c r="H9" s="533">
        <v>0</v>
      </c>
      <c r="I9" s="533">
        <v>0</v>
      </c>
      <c r="J9" s="533">
        <v>0</v>
      </c>
      <c r="K9" s="539"/>
      <c r="L9" s="539"/>
      <c r="M9" s="539"/>
    </row>
    <row r="10" spans="1:13" ht="36" hidden="1" outlineLevel="1">
      <c r="A10" s="762"/>
      <c r="B10" s="762"/>
      <c r="C10" s="531" t="s">
        <v>5</v>
      </c>
      <c r="D10" s="532">
        <v>0</v>
      </c>
      <c r="E10" s="532">
        <v>0</v>
      </c>
      <c r="F10" s="532">
        <v>0</v>
      </c>
      <c r="G10" s="532">
        <v>0</v>
      </c>
      <c r="H10" s="533">
        <v>0</v>
      </c>
      <c r="I10" s="533">
        <v>0</v>
      </c>
      <c r="J10" s="533">
        <v>0</v>
      </c>
      <c r="K10" s="539"/>
      <c r="L10" s="539"/>
      <c r="M10" s="539"/>
    </row>
    <row r="11" spans="1:13" hidden="1" outlineLevel="1">
      <c r="A11" s="762"/>
      <c r="B11" s="762"/>
      <c r="C11" s="531" t="s">
        <v>6</v>
      </c>
      <c r="D11" s="532">
        <v>0</v>
      </c>
      <c r="E11" s="532">
        <v>0</v>
      </c>
      <c r="F11" s="532">
        <v>0</v>
      </c>
      <c r="G11" s="532">
        <v>0</v>
      </c>
      <c r="H11" s="533">
        <v>0</v>
      </c>
      <c r="I11" s="533">
        <v>0</v>
      </c>
      <c r="J11" s="533">
        <v>0</v>
      </c>
      <c r="K11" s="539"/>
      <c r="L11" s="539"/>
      <c r="M11" s="539"/>
    </row>
    <row r="12" spans="1:13" hidden="1" outlineLevel="1">
      <c r="A12" s="762"/>
      <c r="B12" s="762"/>
      <c r="C12" s="531" t="s">
        <v>7</v>
      </c>
      <c r="D12" s="532">
        <v>0</v>
      </c>
      <c r="E12" s="532">
        <v>0</v>
      </c>
      <c r="F12" s="532">
        <v>0</v>
      </c>
      <c r="G12" s="532">
        <v>0</v>
      </c>
      <c r="H12" s="533">
        <v>0</v>
      </c>
      <c r="I12" s="533">
        <v>0</v>
      </c>
      <c r="J12" s="533">
        <v>0</v>
      </c>
      <c r="K12" s="539"/>
      <c r="L12" s="539"/>
      <c r="M12" s="539"/>
    </row>
    <row r="13" spans="1:13" hidden="1" outlineLevel="1">
      <c r="A13" s="762"/>
      <c r="B13" s="762"/>
      <c r="C13" s="531" t="s">
        <v>8</v>
      </c>
      <c r="D13" s="532">
        <v>0</v>
      </c>
      <c r="E13" s="532">
        <v>0</v>
      </c>
      <c r="F13" s="532">
        <v>0</v>
      </c>
      <c r="G13" s="532">
        <v>0</v>
      </c>
      <c r="H13" s="533">
        <v>0</v>
      </c>
      <c r="I13" s="533">
        <v>0</v>
      </c>
      <c r="J13" s="533">
        <v>0</v>
      </c>
      <c r="K13" s="539"/>
      <c r="L13" s="539"/>
      <c r="M13" s="539"/>
    </row>
    <row r="14" spans="1:13" ht="36" hidden="1" outlineLevel="1">
      <c r="A14" s="762"/>
      <c r="B14" s="762"/>
      <c r="C14" s="531" t="s">
        <v>9</v>
      </c>
      <c r="D14" s="532">
        <v>0</v>
      </c>
      <c r="E14" s="532">
        <v>0</v>
      </c>
      <c r="F14" s="532">
        <v>0</v>
      </c>
      <c r="G14" s="532">
        <v>0</v>
      </c>
      <c r="H14" s="533">
        <v>0</v>
      </c>
      <c r="I14" s="533">
        <v>0</v>
      </c>
      <c r="J14" s="533">
        <v>0</v>
      </c>
      <c r="K14" s="539"/>
      <c r="L14" s="539"/>
      <c r="M14" s="539"/>
    </row>
    <row r="15" spans="1:13" hidden="1" outlineLevel="1">
      <c r="A15" s="762"/>
      <c r="B15" s="762" t="s">
        <v>10</v>
      </c>
      <c r="C15" s="531" t="s">
        <v>11</v>
      </c>
      <c r="D15" s="532">
        <v>0</v>
      </c>
      <c r="E15" s="532">
        <v>0</v>
      </c>
      <c r="F15" s="532">
        <v>0</v>
      </c>
      <c r="G15" s="532">
        <v>0</v>
      </c>
      <c r="H15" s="533">
        <v>0</v>
      </c>
      <c r="I15" s="533">
        <v>0</v>
      </c>
      <c r="J15" s="533">
        <v>0</v>
      </c>
      <c r="K15" s="539"/>
      <c r="L15" s="539"/>
      <c r="M15" s="539"/>
    </row>
    <row r="16" spans="1:13" ht="24" hidden="1" outlineLevel="1">
      <c r="A16" s="762"/>
      <c r="B16" s="762"/>
      <c r="C16" s="531" t="s">
        <v>12</v>
      </c>
      <c r="D16" s="532">
        <v>0</v>
      </c>
      <c r="E16" s="532">
        <v>0</v>
      </c>
      <c r="F16" s="532">
        <v>0</v>
      </c>
      <c r="G16" s="532">
        <v>0</v>
      </c>
      <c r="H16" s="533">
        <v>0</v>
      </c>
      <c r="I16" s="533">
        <v>0</v>
      </c>
      <c r="J16" s="533">
        <v>0</v>
      </c>
      <c r="K16" s="539"/>
      <c r="L16" s="539"/>
      <c r="M16" s="539"/>
    </row>
    <row r="17" spans="1:13" hidden="1" outlineLevel="1">
      <c r="A17" s="762"/>
      <c r="B17" s="762"/>
      <c r="C17" s="531" t="s">
        <v>13</v>
      </c>
      <c r="D17" s="532">
        <v>0</v>
      </c>
      <c r="E17" s="532">
        <v>0</v>
      </c>
      <c r="F17" s="532">
        <v>0</v>
      </c>
      <c r="G17" s="532">
        <v>0</v>
      </c>
      <c r="H17" s="533">
        <v>0</v>
      </c>
      <c r="I17" s="533">
        <v>0</v>
      </c>
      <c r="J17" s="533">
        <v>0</v>
      </c>
      <c r="K17" s="539"/>
      <c r="L17" s="539"/>
      <c r="M17" s="539"/>
    </row>
    <row r="18" spans="1:13" ht="36" hidden="1" outlineLevel="1">
      <c r="A18" s="762"/>
      <c r="B18" s="762"/>
      <c r="C18" s="531" t="s">
        <v>14</v>
      </c>
      <c r="D18" s="532">
        <v>0</v>
      </c>
      <c r="E18" s="532">
        <v>0</v>
      </c>
      <c r="F18" s="532">
        <v>0</v>
      </c>
      <c r="G18" s="532">
        <v>0</v>
      </c>
      <c r="H18" s="533">
        <v>0</v>
      </c>
      <c r="I18" s="533">
        <v>0</v>
      </c>
      <c r="J18" s="533">
        <v>0</v>
      </c>
      <c r="K18" s="539"/>
      <c r="L18" s="539"/>
      <c r="M18" s="539"/>
    </row>
    <row r="19" spans="1:13" ht="36" hidden="1" outlineLevel="1">
      <c r="A19" s="762"/>
      <c r="B19" s="762"/>
      <c r="C19" s="531" t="s">
        <v>15</v>
      </c>
      <c r="D19" s="532">
        <v>0</v>
      </c>
      <c r="E19" s="532">
        <v>0</v>
      </c>
      <c r="F19" s="532">
        <v>0</v>
      </c>
      <c r="G19" s="532">
        <v>0</v>
      </c>
      <c r="H19" s="533">
        <v>0</v>
      </c>
      <c r="I19" s="533">
        <v>0</v>
      </c>
      <c r="J19" s="533">
        <v>0</v>
      </c>
      <c r="K19" s="539"/>
      <c r="L19" s="539"/>
      <c r="M19" s="539"/>
    </row>
    <row r="20" spans="1:13" ht="24" hidden="1" outlineLevel="1">
      <c r="A20" s="762"/>
      <c r="B20" s="762"/>
      <c r="C20" s="531" t="s">
        <v>16</v>
      </c>
      <c r="D20" s="532">
        <v>0</v>
      </c>
      <c r="E20" s="532">
        <v>0</v>
      </c>
      <c r="F20" s="532">
        <v>0</v>
      </c>
      <c r="G20" s="532">
        <v>0</v>
      </c>
      <c r="H20" s="533">
        <v>0</v>
      </c>
      <c r="I20" s="533">
        <v>0</v>
      </c>
      <c r="J20" s="533">
        <v>0</v>
      </c>
      <c r="K20" s="539"/>
      <c r="L20" s="539"/>
      <c r="M20" s="539"/>
    </row>
    <row r="21" spans="1:13" ht="24" hidden="1" outlineLevel="1">
      <c r="A21" s="762"/>
      <c r="B21" s="762"/>
      <c r="C21" s="531" t="s">
        <v>17</v>
      </c>
      <c r="D21" s="532">
        <v>0</v>
      </c>
      <c r="E21" s="532">
        <v>0</v>
      </c>
      <c r="F21" s="532">
        <v>0</v>
      </c>
      <c r="G21" s="532">
        <v>0</v>
      </c>
      <c r="H21" s="533">
        <v>0</v>
      </c>
      <c r="I21" s="533">
        <v>0</v>
      </c>
      <c r="J21" s="533">
        <v>0</v>
      </c>
      <c r="K21" s="539"/>
      <c r="L21" s="539"/>
      <c r="M21" s="539"/>
    </row>
    <row r="22" spans="1:13" ht="48" hidden="1" outlineLevel="1">
      <c r="A22" s="762"/>
      <c r="B22" s="762"/>
      <c r="C22" s="531" t="s">
        <v>18</v>
      </c>
      <c r="D22" s="532">
        <v>0</v>
      </c>
      <c r="E22" s="532">
        <v>0</v>
      </c>
      <c r="F22" s="532">
        <v>0</v>
      </c>
      <c r="G22" s="532">
        <v>0</v>
      </c>
      <c r="H22" s="533">
        <v>0</v>
      </c>
      <c r="I22" s="533">
        <v>0</v>
      </c>
      <c r="J22" s="533">
        <v>0</v>
      </c>
      <c r="K22" s="539"/>
      <c r="L22" s="539"/>
      <c r="M22" s="539"/>
    </row>
    <row r="23" spans="1:13" ht="36" hidden="1" outlineLevel="1">
      <c r="A23" s="762"/>
      <c r="B23" s="762"/>
      <c r="C23" s="531" t="s">
        <v>19</v>
      </c>
      <c r="D23" s="532">
        <v>0</v>
      </c>
      <c r="E23" s="532">
        <v>0</v>
      </c>
      <c r="F23" s="532">
        <v>0</v>
      </c>
      <c r="G23" s="532">
        <v>0</v>
      </c>
      <c r="H23" s="533">
        <v>0</v>
      </c>
      <c r="I23" s="533">
        <v>0</v>
      </c>
      <c r="J23" s="533">
        <v>0</v>
      </c>
      <c r="K23" s="539"/>
      <c r="L23" s="539"/>
      <c r="M23" s="539"/>
    </row>
    <row r="24" spans="1:13" ht="48" hidden="1" outlineLevel="1">
      <c r="A24" s="762"/>
      <c r="B24" s="531" t="s">
        <v>20</v>
      </c>
      <c r="C24" s="531" t="s">
        <v>21</v>
      </c>
      <c r="D24" s="532">
        <v>0</v>
      </c>
      <c r="E24" s="532">
        <v>0</v>
      </c>
      <c r="F24" s="532">
        <v>0</v>
      </c>
      <c r="G24" s="532">
        <v>0</v>
      </c>
      <c r="H24" s="533">
        <v>0</v>
      </c>
      <c r="I24" s="533">
        <v>0</v>
      </c>
      <c r="J24" s="533">
        <v>0</v>
      </c>
      <c r="K24" s="539"/>
      <c r="L24" s="539"/>
      <c r="M24" s="539"/>
    </row>
    <row r="25" spans="1:13" ht="24" hidden="1" outlineLevel="1">
      <c r="A25" s="762"/>
      <c r="B25" s="762" t="s">
        <v>22</v>
      </c>
      <c r="C25" s="531" t="s">
        <v>23</v>
      </c>
      <c r="D25" s="532">
        <v>0</v>
      </c>
      <c r="E25" s="532">
        <v>0</v>
      </c>
      <c r="F25" s="532">
        <v>0</v>
      </c>
      <c r="G25" s="532">
        <v>0</v>
      </c>
      <c r="H25" s="533">
        <v>0</v>
      </c>
      <c r="I25" s="533">
        <v>0</v>
      </c>
      <c r="J25" s="533">
        <v>0</v>
      </c>
      <c r="K25" s="539"/>
      <c r="L25" s="539"/>
      <c r="M25" s="539"/>
    </row>
    <row r="26" spans="1:13" ht="24" hidden="1" outlineLevel="1">
      <c r="A26" s="762"/>
      <c r="B26" s="762"/>
      <c r="C26" s="531" t="s">
        <v>24</v>
      </c>
      <c r="D26" s="532">
        <v>0</v>
      </c>
      <c r="E26" s="532">
        <v>0</v>
      </c>
      <c r="F26" s="532">
        <v>0</v>
      </c>
      <c r="G26" s="532">
        <v>0</v>
      </c>
      <c r="H26" s="533">
        <v>0</v>
      </c>
      <c r="I26" s="533">
        <v>0</v>
      </c>
      <c r="J26" s="533">
        <v>0</v>
      </c>
      <c r="K26" s="539"/>
      <c r="L26" s="539"/>
      <c r="M26" s="539"/>
    </row>
    <row r="27" spans="1:13" ht="24" hidden="1" outlineLevel="1">
      <c r="A27" s="762"/>
      <c r="B27" s="762"/>
      <c r="C27" s="531" t="s">
        <v>25</v>
      </c>
      <c r="D27" s="532">
        <v>0</v>
      </c>
      <c r="E27" s="532">
        <v>0</v>
      </c>
      <c r="F27" s="532">
        <v>0</v>
      </c>
      <c r="G27" s="532">
        <v>0</v>
      </c>
      <c r="H27" s="533">
        <v>0</v>
      </c>
      <c r="I27" s="533">
        <v>0</v>
      </c>
      <c r="J27" s="533">
        <v>0</v>
      </c>
      <c r="K27" s="539"/>
      <c r="L27" s="539"/>
      <c r="M27" s="539"/>
    </row>
    <row r="28" spans="1:13" ht="24" hidden="1" outlineLevel="1">
      <c r="A28" s="762"/>
      <c r="B28" s="762"/>
      <c r="C28" s="531" t="s">
        <v>26</v>
      </c>
      <c r="D28" s="532">
        <v>0</v>
      </c>
      <c r="E28" s="532">
        <v>0</v>
      </c>
      <c r="F28" s="532">
        <v>0</v>
      </c>
      <c r="G28" s="532">
        <v>0</v>
      </c>
      <c r="H28" s="533">
        <v>0</v>
      </c>
      <c r="I28" s="533">
        <v>0</v>
      </c>
      <c r="J28" s="533">
        <v>0</v>
      </c>
      <c r="K28" s="539"/>
      <c r="L28" s="539"/>
      <c r="M28" s="539"/>
    </row>
    <row r="29" spans="1:13" hidden="1" outlineLevel="1">
      <c r="A29" s="762"/>
      <c r="B29" s="762"/>
      <c r="C29" s="531" t="s">
        <v>27</v>
      </c>
      <c r="D29" s="532">
        <v>0</v>
      </c>
      <c r="E29" s="532">
        <v>0</v>
      </c>
      <c r="F29" s="532">
        <v>0</v>
      </c>
      <c r="G29" s="532">
        <v>0</v>
      </c>
      <c r="H29" s="533">
        <v>0</v>
      </c>
      <c r="I29" s="533">
        <v>0</v>
      </c>
      <c r="J29" s="533">
        <v>0</v>
      </c>
      <c r="K29" s="539"/>
      <c r="L29" s="539"/>
      <c r="M29" s="539"/>
    </row>
    <row r="30" spans="1:13" hidden="1" outlineLevel="1">
      <c r="A30" s="762"/>
      <c r="B30" s="762"/>
      <c r="C30" s="531" t="s">
        <v>28</v>
      </c>
      <c r="D30" s="532">
        <v>0</v>
      </c>
      <c r="E30" s="532">
        <v>0</v>
      </c>
      <c r="F30" s="532">
        <v>0</v>
      </c>
      <c r="G30" s="532">
        <v>0</v>
      </c>
      <c r="H30" s="533">
        <v>0</v>
      </c>
      <c r="I30" s="533">
        <v>0</v>
      </c>
      <c r="J30" s="533">
        <v>0</v>
      </c>
      <c r="K30" s="539"/>
      <c r="L30" s="539"/>
      <c r="M30" s="539"/>
    </row>
    <row r="31" spans="1:13" ht="24" hidden="1" outlineLevel="1">
      <c r="A31" s="762"/>
      <c r="B31" s="762"/>
      <c r="C31" s="531" t="s">
        <v>29</v>
      </c>
      <c r="D31" s="532">
        <v>0</v>
      </c>
      <c r="E31" s="532">
        <v>0</v>
      </c>
      <c r="F31" s="532">
        <v>0</v>
      </c>
      <c r="G31" s="532">
        <v>0</v>
      </c>
      <c r="H31" s="533">
        <v>0</v>
      </c>
      <c r="I31" s="533">
        <v>0</v>
      </c>
      <c r="J31" s="533">
        <v>0</v>
      </c>
      <c r="K31" s="539"/>
      <c r="L31" s="539"/>
      <c r="M31" s="539"/>
    </row>
    <row r="32" spans="1:13" hidden="1" outlineLevel="1">
      <c r="A32" s="762"/>
      <c r="B32" s="762"/>
      <c r="C32" s="531" t="s">
        <v>30</v>
      </c>
      <c r="D32" s="532">
        <v>0</v>
      </c>
      <c r="E32" s="532">
        <v>0</v>
      </c>
      <c r="F32" s="532">
        <v>0</v>
      </c>
      <c r="G32" s="532">
        <v>0</v>
      </c>
      <c r="H32" s="533">
        <v>0</v>
      </c>
      <c r="I32" s="533">
        <v>0</v>
      </c>
      <c r="J32" s="533">
        <v>0</v>
      </c>
      <c r="K32" s="539"/>
      <c r="L32" s="539"/>
      <c r="M32" s="539"/>
    </row>
    <row r="33" spans="1:13" ht="24" hidden="1" outlineLevel="1">
      <c r="A33" s="762"/>
      <c r="B33" s="531" t="s">
        <v>31</v>
      </c>
      <c r="C33" s="531" t="s">
        <v>32</v>
      </c>
      <c r="D33" s="532">
        <v>0</v>
      </c>
      <c r="E33" s="532">
        <v>0</v>
      </c>
      <c r="F33" s="532">
        <v>0</v>
      </c>
      <c r="G33" s="532">
        <v>0</v>
      </c>
      <c r="H33" s="533">
        <v>0</v>
      </c>
      <c r="I33" s="533">
        <v>0</v>
      </c>
      <c r="J33" s="533">
        <v>0</v>
      </c>
      <c r="K33" s="539"/>
      <c r="L33" s="539"/>
      <c r="M33" s="539"/>
    </row>
    <row r="34" spans="1:13" ht="24" hidden="1" outlineLevel="1">
      <c r="A34" s="762"/>
      <c r="B34" s="762" t="s">
        <v>33</v>
      </c>
      <c r="C34" s="531" t="s">
        <v>34</v>
      </c>
      <c r="D34" s="532">
        <v>0</v>
      </c>
      <c r="E34" s="532">
        <v>0</v>
      </c>
      <c r="F34" s="532">
        <v>0</v>
      </c>
      <c r="G34" s="532">
        <v>0</v>
      </c>
      <c r="H34" s="533">
        <v>0</v>
      </c>
      <c r="I34" s="533">
        <v>0</v>
      </c>
      <c r="J34" s="533">
        <v>0</v>
      </c>
      <c r="K34" s="539"/>
      <c r="L34" s="539"/>
      <c r="M34" s="539"/>
    </row>
    <row r="35" spans="1:13" ht="24" hidden="1" outlineLevel="1">
      <c r="A35" s="762"/>
      <c r="B35" s="762"/>
      <c r="C35" s="531" t="s">
        <v>35</v>
      </c>
      <c r="D35" s="532">
        <v>0</v>
      </c>
      <c r="E35" s="532">
        <v>0</v>
      </c>
      <c r="F35" s="532">
        <v>0</v>
      </c>
      <c r="G35" s="532">
        <v>0</v>
      </c>
      <c r="H35" s="533">
        <v>0</v>
      </c>
      <c r="I35" s="533">
        <v>0</v>
      </c>
      <c r="J35" s="533">
        <v>0</v>
      </c>
      <c r="K35" s="539"/>
      <c r="L35" s="539"/>
      <c r="M35" s="539"/>
    </row>
    <row r="36" spans="1:13" ht="24" hidden="1" outlineLevel="1">
      <c r="A36" s="762"/>
      <c r="B36" s="762"/>
      <c r="C36" s="531" t="s">
        <v>36</v>
      </c>
      <c r="D36" s="532">
        <v>0</v>
      </c>
      <c r="E36" s="532">
        <v>0</v>
      </c>
      <c r="F36" s="532">
        <v>0</v>
      </c>
      <c r="G36" s="532">
        <v>0</v>
      </c>
      <c r="H36" s="533">
        <v>0</v>
      </c>
      <c r="I36" s="533">
        <v>0</v>
      </c>
      <c r="J36" s="533">
        <v>0</v>
      </c>
      <c r="K36" s="539"/>
      <c r="L36" s="539"/>
      <c r="M36" s="539"/>
    </row>
    <row r="37" spans="1:13" ht="24" hidden="1" outlineLevel="1">
      <c r="A37" s="762"/>
      <c r="B37" s="762"/>
      <c r="C37" s="531" t="s">
        <v>37</v>
      </c>
      <c r="D37" s="532">
        <v>0</v>
      </c>
      <c r="E37" s="532">
        <v>0</v>
      </c>
      <c r="F37" s="532">
        <v>0</v>
      </c>
      <c r="G37" s="532">
        <v>0</v>
      </c>
      <c r="H37" s="533">
        <v>0</v>
      </c>
      <c r="I37" s="533">
        <v>0</v>
      </c>
      <c r="J37" s="533">
        <v>0</v>
      </c>
      <c r="K37" s="539"/>
      <c r="L37" s="539"/>
      <c r="M37" s="539"/>
    </row>
    <row r="38" spans="1:13" ht="60" hidden="1" outlineLevel="1">
      <c r="A38" s="762"/>
      <c r="B38" s="531" t="s">
        <v>38</v>
      </c>
      <c r="C38" s="531" t="s">
        <v>39</v>
      </c>
      <c r="D38" s="532">
        <v>0</v>
      </c>
      <c r="E38" s="532">
        <v>0</v>
      </c>
      <c r="F38" s="532">
        <v>0</v>
      </c>
      <c r="G38" s="532">
        <v>0</v>
      </c>
      <c r="H38" s="533">
        <v>0</v>
      </c>
      <c r="I38" s="533">
        <v>0</v>
      </c>
      <c r="J38" s="533">
        <v>0</v>
      </c>
      <c r="K38" s="539"/>
      <c r="L38" s="539"/>
      <c r="M38" s="539"/>
    </row>
    <row r="39" spans="1:13" ht="15" customHeight="1" collapsed="1">
      <c r="A39" s="748" t="s">
        <v>40</v>
      </c>
      <c r="B39" s="748"/>
      <c r="C39" s="748"/>
      <c r="D39" s="529">
        <f t="shared" ref="D39:J39" si="1">SUM(D40:D43)</f>
        <v>0</v>
      </c>
      <c r="E39" s="529">
        <f t="shared" si="1"/>
        <v>0</v>
      </c>
      <c r="F39" s="529">
        <f t="shared" si="1"/>
        <v>0</v>
      </c>
      <c r="G39" s="529">
        <f t="shared" si="1"/>
        <v>0</v>
      </c>
      <c r="H39" s="530">
        <f t="shared" si="1"/>
        <v>0</v>
      </c>
      <c r="I39" s="530">
        <f t="shared" si="1"/>
        <v>0</v>
      </c>
      <c r="J39" s="530">
        <f t="shared" si="1"/>
        <v>0</v>
      </c>
      <c r="K39" s="539"/>
      <c r="L39" s="539"/>
      <c r="M39" s="539"/>
    </row>
    <row r="40" spans="1:13" ht="72" hidden="1" outlineLevel="1">
      <c r="A40" s="762" t="s">
        <v>40</v>
      </c>
      <c r="B40" s="531" t="s">
        <v>41</v>
      </c>
      <c r="C40" s="531" t="s">
        <v>42</v>
      </c>
      <c r="D40" s="532">
        <v>0</v>
      </c>
      <c r="E40" s="532">
        <v>0</v>
      </c>
      <c r="F40" s="532">
        <v>0</v>
      </c>
      <c r="G40" s="532">
        <v>0</v>
      </c>
      <c r="H40" s="533">
        <v>0</v>
      </c>
      <c r="I40" s="533">
        <v>0</v>
      </c>
      <c r="J40" s="533">
        <v>0</v>
      </c>
      <c r="K40" s="539"/>
      <c r="L40" s="539"/>
      <c r="M40" s="539"/>
    </row>
    <row r="41" spans="1:13" ht="36" hidden="1" outlineLevel="1">
      <c r="A41" s="762"/>
      <c r="B41" s="531" t="s">
        <v>43</v>
      </c>
      <c r="C41" s="531" t="s">
        <v>44</v>
      </c>
      <c r="D41" s="532">
        <v>0</v>
      </c>
      <c r="E41" s="532">
        <v>0</v>
      </c>
      <c r="F41" s="532">
        <v>0</v>
      </c>
      <c r="G41" s="532">
        <v>0</v>
      </c>
      <c r="H41" s="533">
        <v>0</v>
      </c>
      <c r="I41" s="533">
        <v>0</v>
      </c>
      <c r="J41" s="533">
        <v>0</v>
      </c>
      <c r="K41" s="539"/>
      <c r="L41" s="539"/>
      <c r="M41" s="539"/>
    </row>
    <row r="42" spans="1:13" ht="84" hidden="1" outlineLevel="1">
      <c r="A42" s="762"/>
      <c r="B42" s="531" t="s">
        <v>45</v>
      </c>
      <c r="C42" s="531" t="s">
        <v>46</v>
      </c>
      <c r="D42" s="532">
        <v>0</v>
      </c>
      <c r="E42" s="532">
        <v>0</v>
      </c>
      <c r="F42" s="532">
        <v>0</v>
      </c>
      <c r="G42" s="532">
        <v>0</v>
      </c>
      <c r="H42" s="533">
        <v>0</v>
      </c>
      <c r="I42" s="533">
        <v>0</v>
      </c>
      <c r="J42" s="533">
        <v>0</v>
      </c>
      <c r="K42" s="539"/>
      <c r="L42" s="539"/>
      <c r="M42" s="539"/>
    </row>
    <row r="43" spans="1:13" ht="60" hidden="1" outlineLevel="1">
      <c r="A43" s="762"/>
      <c r="B43" s="531" t="s">
        <v>47</v>
      </c>
      <c r="C43" s="531" t="s">
        <v>48</v>
      </c>
      <c r="D43" s="532">
        <v>0</v>
      </c>
      <c r="E43" s="532">
        <v>0</v>
      </c>
      <c r="F43" s="532">
        <v>0</v>
      </c>
      <c r="G43" s="532">
        <v>0</v>
      </c>
      <c r="H43" s="533">
        <v>0</v>
      </c>
      <c r="I43" s="533">
        <v>0</v>
      </c>
      <c r="J43" s="533">
        <v>0</v>
      </c>
      <c r="K43" s="539"/>
      <c r="L43" s="539"/>
      <c r="M43" s="539"/>
    </row>
    <row r="44" spans="1:13" ht="15" customHeight="1" collapsed="1">
      <c r="A44" s="748" t="s">
        <v>49</v>
      </c>
      <c r="B44" s="748"/>
      <c r="C44" s="748"/>
      <c r="D44" s="529">
        <f t="shared" ref="D44:J44" si="2">SUM(D45:D49)</f>
        <v>0</v>
      </c>
      <c r="E44" s="529">
        <f t="shared" si="2"/>
        <v>0</v>
      </c>
      <c r="F44" s="529">
        <f t="shared" si="2"/>
        <v>0</v>
      </c>
      <c r="G44" s="529">
        <f t="shared" si="2"/>
        <v>0</v>
      </c>
      <c r="H44" s="530">
        <f t="shared" si="2"/>
        <v>0</v>
      </c>
      <c r="I44" s="530">
        <f t="shared" si="2"/>
        <v>0</v>
      </c>
      <c r="J44" s="530">
        <f t="shared" si="2"/>
        <v>0</v>
      </c>
      <c r="K44" s="539"/>
      <c r="L44" s="539"/>
      <c r="M44" s="539"/>
    </row>
    <row r="45" spans="1:13" hidden="1" outlineLevel="1">
      <c r="A45" s="762" t="s">
        <v>49</v>
      </c>
      <c r="B45" s="762" t="s">
        <v>50</v>
      </c>
      <c r="C45" s="531" t="s">
        <v>51</v>
      </c>
      <c r="D45" s="532">
        <v>0</v>
      </c>
      <c r="E45" s="532">
        <v>0</v>
      </c>
      <c r="F45" s="532">
        <v>0</v>
      </c>
      <c r="G45" s="532">
        <v>0</v>
      </c>
      <c r="H45" s="533">
        <v>0</v>
      </c>
      <c r="I45" s="533">
        <v>0</v>
      </c>
      <c r="J45" s="533">
        <f t="shared" ref="J45:J80" si="3">+I45+H45</f>
        <v>0</v>
      </c>
      <c r="K45" s="539"/>
      <c r="L45" s="539"/>
      <c r="M45" s="539"/>
    </row>
    <row r="46" spans="1:13" hidden="1" outlineLevel="1">
      <c r="A46" s="762"/>
      <c r="B46" s="762"/>
      <c r="C46" s="531" t="s">
        <v>52</v>
      </c>
      <c r="D46" s="532">
        <v>0</v>
      </c>
      <c r="E46" s="532">
        <v>0</v>
      </c>
      <c r="F46" s="532">
        <v>0</v>
      </c>
      <c r="G46" s="532">
        <v>0</v>
      </c>
      <c r="H46" s="533">
        <v>0</v>
      </c>
      <c r="I46" s="533">
        <v>0</v>
      </c>
      <c r="J46" s="533">
        <f t="shared" si="3"/>
        <v>0</v>
      </c>
      <c r="K46" s="539"/>
      <c r="L46" s="539"/>
      <c r="M46" s="539"/>
    </row>
    <row r="47" spans="1:13" hidden="1" outlineLevel="1">
      <c r="A47" s="762"/>
      <c r="B47" s="762"/>
      <c r="C47" s="531" t="s">
        <v>53</v>
      </c>
      <c r="D47" s="532">
        <v>0</v>
      </c>
      <c r="E47" s="532">
        <v>0</v>
      </c>
      <c r="F47" s="532">
        <v>0</v>
      </c>
      <c r="G47" s="532">
        <v>0</v>
      </c>
      <c r="H47" s="533">
        <v>0</v>
      </c>
      <c r="I47" s="533">
        <v>0</v>
      </c>
      <c r="J47" s="533">
        <f t="shared" si="3"/>
        <v>0</v>
      </c>
      <c r="K47" s="539"/>
      <c r="L47" s="539"/>
      <c r="M47" s="539"/>
    </row>
    <row r="48" spans="1:13" hidden="1" outlineLevel="1">
      <c r="A48" s="762"/>
      <c r="B48" s="762" t="s">
        <v>54</v>
      </c>
      <c r="C48" s="531" t="s">
        <v>55</v>
      </c>
      <c r="D48" s="532">
        <v>0</v>
      </c>
      <c r="E48" s="532">
        <v>0</v>
      </c>
      <c r="F48" s="532">
        <v>0</v>
      </c>
      <c r="G48" s="532">
        <v>0</v>
      </c>
      <c r="H48" s="533">
        <v>0</v>
      </c>
      <c r="I48" s="533">
        <v>0</v>
      </c>
      <c r="J48" s="533">
        <f t="shared" si="3"/>
        <v>0</v>
      </c>
      <c r="K48" s="539"/>
      <c r="L48" s="539"/>
      <c r="M48" s="539"/>
    </row>
    <row r="49" spans="1:13" ht="24" hidden="1" outlineLevel="1">
      <c r="A49" s="762"/>
      <c r="B49" s="762"/>
      <c r="C49" s="531" t="s">
        <v>56</v>
      </c>
      <c r="D49" s="532">
        <v>0</v>
      </c>
      <c r="E49" s="532">
        <v>0</v>
      </c>
      <c r="F49" s="532">
        <v>0</v>
      </c>
      <c r="G49" s="532">
        <v>0</v>
      </c>
      <c r="H49" s="533">
        <v>0</v>
      </c>
      <c r="I49" s="533">
        <v>0</v>
      </c>
      <c r="J49" s="533">
        <f t="shared" si="3"/>
        <v>0</v>
      </c>
      <c r="K49" s="539"/>
      <c r="L49" s="539"/>
      <c r="M49" s="539"/>
    </row>
    <row r="50" spans="1:13" ht="15" customHeight="1" collapsed="1">
      <c r="A50" s="748" t="s">
        <v>57</v>
      </c>
      <c r="B50" s="748"/>
      <c r="C50" s="748"/>
      <c r="D50" s="529">
        <f t="shared" ref="D50:J50" si="4">SUM(D51:D53)</f>
        <v>13</v>
      </c>
      <c r="E50" s="529">
        <f t="shared" si="4"/>
        <v>0</v>
      </c>
      <c r="F50" s="529">
        <f t="shared" si="4"/>
        <v>0</v>
      </c>
      <c r="G50" s="529">
        <f t="shared" si="4"/>
        <v>0</v>
      </c>
      <c r="H50" s="530">
        <f t="shared" si="4"/>
        <v>13</v>
      </c>
      <c r="I50" s="530">
        <f t="shared" si="4"/>
        <v>0</v>
      </c>
      <c r="J50" s="530">
        <f t="shared" si="4"/>
        <v>13</v>
      </c>
      <c r="K50" s="539"/>
      <c r="L50" s="539"/>
      <c r="M50" s="539"/>
    </row>
    <row r="51" spans="1:13" ht="36" hidden="1" outlineLevel="1">
      <c r="A51" s="762" t="s">
        <v>57</v>
      </c>
      <c r="B51" s="531" t="s">
        <v>58</v>
      </c>
      <c r="C51" s="531" t="s">
        <v>59</v>
      </c>
      <c r="D51" s="532">
        <v>13</v>
      </c>
      <c r="E51" s="532">
        <v>0</v>
      </c>
      <c r="F51" s="532">
        <v>0</v>
      </c>
      <c r="G51" s="532">
        <v>0</v>
      </c>
      <c r="H51" s="533">
        <v>13</v>
      </c>
      <c r="I51" s="533">
        <v>0</v>
      </c>
      <c r="J51" s="533">
        <f t="shared" ref="J51:J53" si="5">H51+I51</f>
        <v>13</v>
      </c>
      <c r="K51" s="539"/>
      <c r="L51" s="539"/>
      <c r="M51" s="539"/>
    </row>
    <row r="52" spans="1:13" hidden="1" outlineLevel="1">
      <c r="A52" s="762"/>
      <c r="B52" s="762" t="s">
        <v>60</v>
      </c>
      <c r="C52" s="531" t="s">
        <v>61</v>
      </c>
      <c r="D52" s="532">
        <v>0</v>
      </c>
      <c r="E52" s="532">
        <v>0</v>
      </c>
      <c r="F52" s="532">
        <v>0</v>
      </c>
      <c r="G52" s="532">
        <v>0</v>
      </c>
      <c r="H52" s="533">
        <v>0</v>
      </c>
      <c r="I52" s="533">
        <v>0</v>
      </c>
      <c r="J52" s="533">
        <f t="shared" si="5"/>
        <v>0</v>
      </c>
      <c r="K52" s="539"/>
      <c r="L52" s="539"/>
      <c r="M52" s="539"/>
    </row>
    <row r="53" spans="1:13" ht="24" hidden="1" outlineLevel="1">
      <c r="A53" s="762"/>
      <c r="B53" s="762"/>
      <c r="C53" s="531" t="s">
        <v>62</v>
      </c>
      <c r="D53" s="532">
        <v>0</v>
      </c>
      <c r="E53" s="532">
        <v>0</v>
      </c>
      <c r="F53" s="532">
        <v>0</v>
      </c>
      <c r="G53" s="532">
        <v>0</v>
      </c>
      <c r="H53" s="533">
        <v>0</v>
      </c>
      <c r="I53" s="533">
        <v>0</v>
      </c>
      <c r="J53" s="533">
        <f t="shared" si="5"/>
        <v>0</v>
      </c>
      <c r="K53" s="539"/>
      <c r="L53" s="539"/>
      <c r="M53" s="539"/>
    </row>
    <row r="54" spans="1:13" ht="15" customHeight="1" collapsed="1">
      <c r="A54" s="748" t="s">
        <v>63</v>
      </c>
      <c r="B54" s="748"/>
      <c r="C54" s="748"/>
      <c r="D54" s="529">
        <f t="shared" ref="D54:J54" si="6">SUM(D55:D56)</f>
        <v>0</v>
      </c>
      <c r="E54" s="529">
        <f t="shared" si="6"/>
        <v>0</v>
      </c>
      <c r="F54" s="529">
        <f t="shared" si="6"/>
        <v>0</v>
      </c>
      <c r="G54" s="529">
        <f t="shared" si="6"/>
        <v>0</v>
      </c>
      <c r="H54" s="530">
        <f t="shared" si="6"/>
        <v>0</v>
      </c>
      <c r="I54" s="530">
        <f t="shared" si="6"/>
        <v>0</v>
      </c>
      <c r="J54" s="530">
        <f t="shared" si="6"/>
        <v>0</v>
      </c>
      <c r="K54" s="539"/>
      <c r="L54" s="539"/>
      <c r="M54" s="539"/>
    </row>
    <row r="55" spans="1:13" ht="36" hidden="1" outlineLevel="1">
      <c r="A55" s="762" t="s">
        <v>63</v>
      </c>
      <c r="B55" s="531" t="s">
        <v>64</v>
      </c>
      <c r="C55" s="531" t="s">
        <v>65</v>
      </c>
      <c r="D55" s="532">
        <v>0</v>
      </c>
      <c r="E55" s="532">
        <v>0</v>
      </c>
      <c r="F55" s="532">
        <v>0</v>
      </c>
      <c r="G55" s="532">
        <v>0</v>
      </c>
      <c r="H55" s="533">
        <v>0</v>
      </c>
      <c r="I55" s="533">
        <v>0</v>
      </c>
      <c r="J55" s="533">
        <f t="shared" si="3"/>
        <v>0</v>
      </c>
      <c r="K55" s="539"/>
      <c r="L55" s="539"/>
      <c r="M55" s="539"/>
    </row>
    <row r="56" spans="1:13" ht="24" hidden="1" outlineLevel="1">
      <c r="A56" s="762"/>
      <c r="B56" s="531" t="s">
        <v>66</v>
      </c>
      <c r="C56" s="531" t="s">
        <v>67</v>
      </c>
      <c r="D56" s="532">
        <v>0</v>
      </c>
      <c r="E56" s="532">
        <v>0</v>
      </c>
      <c r="F56" s="532">
        <v>0</v>
      </c>
      <c r="G56" s="532">
        <v>0</v>
      </c>
      <c r="H56" s="533">
        <v>0</v>
      </c>
      <c r="I56" s="533">
        <v>0</v>
      </c>
      <c r="J56" s="533">
        <f t="shared" si="3"/>
        <v>0</v>
      </c>
      <c r="K56" s="539"/>
      <c r="L56" s="539"/>
      <c r="M56" s="539"/>
    </row>
    <row r="57" spans="1:13" ht="15" customHeight="1" collapsed="1">
      <c r="A57" s="748" t="s">
        <v>68</v>
      </c>
      <c r="B57" s="748"/>
      <c r="C57" s="748"/>
      <c r="D57" s="529">
        <f t="shared" ref="D57:J57" si="7">SUM(D58:D60)</f>
        <v>0</v>
      </c>
      <c r="E57" s="529">
        <f t="shared" si="7"/>
        <v>0</v>
      </c>
      <c r="F57" s="529">
        <f t="shared" si="7"/>
        <v>0</v>
      </c>
      <c r="G57" s="529">
        <f t="shared" si="7"/>
        <v>0</v>
      </c>
      <c r="H57" s="530">
        <f t="shared" si="7"/>
        <v>0</v>
      </c>
      <c r="I57" s="530">
        <f t="shared" si="7"/>
        <v>0</v>
      </c>
      <c r="J57" s="530">
        <f t="shared" si="7"/>
        <v>0</v>
      </c>
      <c r="K57" s="539"/>
      <c r="L57" s="539"/>
      <c r="M57" s="539"/>
    </row>
    <row r="58" spans="1:13" ht="36" hidden="1" outlineLevel="1">
      <c r="A58" s="762" t="s">
        <v>68</v>
      </c>
      <c r="B58" s="531" t="s">
        <v>69</v>
      </c>
      <c r="C58" s="531" t="s">
        <v>70</v>
      </c>
      <c r="D58" s="532">
        <v>0</v>
      </c>
      <c r="E58" s="532">
        <v>0</v>
      </c>
      <c r="F58" s="532">
        <v>0</v>
      </c>
      <c r="G58" s="532">
        <v>0</v>
      </c>
      <c r="H58" s="533">
        <v>0</v>
      </c>
      <c r="I58" s="533">
        <v>0</v>
      </c>
      <c r="J58" s="533">
        <f t="shared" si="3"/>
        <v>0</v>
      </c>
      <c r="K58" s="539"/>
      <c r="L58" s="539"/>
      <c r="M58" s="539"/>
    </row>
    <row r="59" spans="1:13" ht="24" hidden="1" outlineLevel="1">
      <c r="A59" s="762"/>
      <c r="B59" s="762" t="s">
        <v>71</v>
      </c>
      <c r="C59" s="531" t="s">
        <v>72</v>
      </c>
      <c r="D59" s="532">
        <v>0</v>
      </c>
      <c r="E59" s="532">
        <v>0</v>
      </c>
      <c r="F59" s="532">
        <v>0</v>
      </c>
      <c r="G59" s="532">
        <v>0</v>
      </c>
      <c r="H59" s="533">
        <v>0</v>
      </c>
      <c r="I59" s="533">
        <v>0</v>
      </c>
      <c r="J59" s="533">
        <f t="shared" si="3"/>
        <v>0</v>
      </c>
      <c r="K59" s="539"/>
      <c r="L59" s="539"/>
      <c r="M59" s="539"/>
    </row>
    <row r="60" spans="1:13" ht="24" hidden="1" outlineLevel="1">
      <c r="A60" s="762"/>
      <c r="B60" s="762"/>
      <c r="C60" s="531" t="s">
        <v>73</v>
      </c>
      <c r="D60" s="532">
        <v>0</v>
      </c>
      <c r="E60" s="532">
        <v>0</v>
      </c>
      <c r="F60" s="532">
        <v>0</v>
      </c>
      <c r="G60" s="532">
        <v>0</v>
      </c>
      <c r="H60" s="533">
        <v>0</v>
      </c>
      <c r="I60" s="533">
        <v>0</v>
      </c>
      <c r="J60" s="533">
        <f t="shared" si="3"/>
        <v>0</v>
      </c>
      <c r="K60" s="539"/>
      <c r="L60" s="539"/>
      <c r="M60" s="539"/>
    </row>
    <row r="61" spans="1:13" ht="15" customHeight="1" collapsed="1">
      <c r="A61" s="748" t="s">
        <v>74</v>
      </c>
      <c r="B61" s="748"/>
      <c r="C61" s="748"/>
      <c r="D61" s="529">
        <f t="shared" ref="D61:J61" si="8">SUM(D62:D71)</f>
        <v>0</v>
      </c>
      <c r="E61" s="529">
        <f t="shared" si="8"/>
        <v>0</v>
      </c>
      <c r="F61" s="529">
        <f t="shared" si="8"/>
        <v>0</v>
      </c>
      <c r="G61" s="529">
        <f t="shared" si="8"/>
        <v>0</v>
      </c>
      <c r="H61" s="530">
        <f t="shared" si="8"/>
        <v>0</v>
      </c>
      <c r="I61" s="530">
        <f t="shared" si="8"/>
        <v>0</v>
      </c>
      <c r="J61" s="530">
        <f t="shared" si="8"/>
        <v>0</v>
      </c>
      <c r="K61" s="539"/>
      <c r="L61" s="539"/>
      <c r="M61" s="539"/>
    </row>
    <row r="62" spans="1:13" ht="48" hidden="1" outlineLevel="1">
      <c r="A62" s="762" t="s">
        <v>74</v>
      </c>
      <c r="B62" s="762" t="s">
        <v>75</v>
      </c>
      <c r="C62" s="531" t="s">
        <v>76</v>
      </c>
      <c r="D62" s="532">
        <v>0</v>
      </c>
      <c r="E62" s="532">
        <v>0</v>
      </c>
      <c r="F62" s="532">
        <v>0</v>
      </c>
      <c r="G62" s="532">
        <v>0</v>
      </c>
      <c r="H62" s="533">
        <v>0</v>
      </c>
      <c r="I62" s="533">
        <v>0</v>
      </c>
      <c r="J62" s="533">
        <f t="shared" si="3"/>
        <v>0</v>
      </c>
      <c r="K62" s="539"/>
      <c r="L62" s="539"/>
      <c r="M62" s="539"/>
    </row>
    <row r="63" spans="1:13" ht="36" hidden="1" outlineLevel="1">
      <c r="A63" s="762"/>
      <c r="B63" s="762"/>
      <c r="C63" s="531" t="s">
        <v>77</v>
      </c>
      <c r="D63" s="532">
        <v>0</v>
      </c>
      <c r="E63" s="532">
        <v>0</v>
      </c>
      <c r="F63" s="532">
        <v>0</v>
      </c>
      <c r="G63" s="532">
        <v>0</v>
      </c>
      <c r="H63" s="533">
        <v>0</v>
      </c>
      <c r="I63" s="533">
        <v>0</v>
      </c>
      <c r="J63" s="533">
        <f t="shared" si="3"/>
        <v>0</v>
      </c>
      <c r="K63" s="539"/>
      <c r="L63" s="539"/>
      <c r="M63" s="539"/>
    </row>
    <row r="64" spans="1:13" ht="24" hidden="1" outlineLevel="1">
      <c r="A64" s="762"/>
      <c r="B64" s="762" t="s">
        <v>78</v>
      </c>
      <c r="C64" s="531" t="s">
        <v>79</v>
      </c>
      <c r="D64" s="532">
        <v>0</v>
      </c>
      <c r="E64" s="532">
        <v>0</v>
      </c>
      <c r="F64" s="532">
        <v>0</v>
      </c>
      <c r="G64" s="532">
        <v>0</v>
      </c>
      <c r="H64" s="533">
        <v>0</v>
      </c>
      <c r="I64" s="533">
        <v>0</v>
      </c>
      <c r="J64" s="533">
        <f t="shared" si="3"/>
        <v>0</v>
      </c>
      <c r="K64" s="539"/>
      <c r="L64" s="539"/>
      <c r="M64" s="539"/>
    </row>
    <row r="65" spans="1:13" ht="24" hidden="1" outlineLevel="1">
      <c r="A65" s="762"/>
      <c r="B65" s="762"/>
      <c r="C65" s="531" t="s">
        <v>80</v>
      </c>
      <c r="D65" s="532">
        <v>0</v>
      </c>
      <c r="E65" s="532">
        <v>0</v>
      </c>
      <c r="F65" s="532">
        <v>0</v>
      </c>
      <c r="G65" s="532">
        <v>0</v>
      </c>
      <c r="H65" s="533">
        <v>0</v>
      </c>
      <c r="I65" s="533">
        <v>0</v>
      </c>
      <c r="J65" s="533">
        <f t="shared" si="3"/>
        <v>0</v>
      </c>
      <c r="K65" s="539"/>
      <c r="L65" s="539"/>
      <c r="M65" s="539"/>
    </row>
    <row r="66" spans="1:13" hidden="1" outlineLevel="1">
      <c r="A66" s="762"/>
      <c r="B66" s="762"/>
      <c r="C66" s="531" t="s">
        <v>81</v>
      </c>
      <c r="D66" s="532">
        <v>0</v>
      </c>
      <c r="E66" s="532">
        <v>0</v>
      </c>
      <c r="F66" s="532">
        <v>0</v>
      </c>
      <c r="G66" s="532">
        <v>0</v>
      </c>
      <c r="H66" s="533">
        <v>0</v>
      </c>
      <c r="I66" s="533">
        <v>0</v>
      </c>
      <c r="J66" s="533">
        <f t="shared" si="3"/>
        <v>0</v>
      </c>
      <c r="K66" s="539"/>
      <c r="L66" s="539"/>
      <c r="M66" s="539"/>
    </row>
    <row r="67" spans="1:13" ht="24" hidden="1" outlineLevel="1">
      <c r="A67" s="762"/>
      <c r="B67" s="762"/>
      <c r="C67" s="531" t="s">
        <v>82</v>
      </c>
      <c r="D67" s="532">
        <v>0</v>
      </c>
      <c r="E67" s="532">
        <v>0</v>
      </c>
      <c r="F67" s="532">
        <v>0</v>
      </c>
      <c r="G67" s="532">
        <v>0</v>
      </c>
      <c r="H67" s="533">
        <v>0</v>
      </c>
      <c r="I67" s="533">
        <v>0</v>
      </c>
      <c r="J67" s="533">
        <f t="shared" si="3"/>
        <v>0</v>
      </c>
      <c r="K67" s="539"/>
      <c r="L67" s="539"/>
      <c r="M67" s="539"/>
    </row>
    <row r="68" spans="1:13" ht="24" hidden="1" outlineLevel="1">
      <c r="A68" s="762"/>
      <c r="B68" s="762"/>
      <c r="C68" s="531" t="s">
        <v>83</v>
      </c>
      <c r="D68" s="532">
        <v>0</v>
      </c>
      <c r="E68" s="532">
        <v>0</v>
      </c>
      <c r="F68" s="532">
        <v>0</v>
      </c>
      <c r="G68" s="532">
        <v>0</v>
      </c>
      <c r="H68" s="533">
        <v>0</v>
      </c>
      <c r="I68" s="533">
        <v>0</v>
      </c>
      <c r="J68" s="533">
        <f t="shared" si="3"/>
        <v>0</v>
      </c>
      <c r="K68" s="539"/>
      <c r="L68" s="539"/>
      <c r="M68" s="539"/>
    </row>
    <row r="69" spans="1:13" ht="36" hidden="1" outlineLevel="1">
      <c r="A69" s="762"/>
      <c r="B69" s="762"/>
      <c r="C69" s="531" t="s">
        <v>84</v>
      </c>
      <c r="D69" s="532">
        <v>0</v>
      </c>
      <c r="E69" s="532">
        <v>0</v>
      </c>
      <c r="F69" s="532">
        <v>0</v>
      </c>
      <c r="G69" s="532">
        <v>0</v>
      </c>
      <c r="H69" s="533">
        <v>0</v>
      </c>
      <c r="I69" s="533">
        <v>0</v>
      </c>
      <c r="J69" s="533">
        <f t="shared" si="3"/>
        <v>0</v>
      </c>
      <c r="K69" s="539"/>
      <c r="L69" s="539"/>
      <c r="M69" s="539"/>
    </row>
    <row r="70" spans="1:13" ht="36" hidden="1" outlineLevel="1">
      <c r="A70" s="762"/>
      <c r="B70" s="762"/>
      <c r="C70" s="531" t="s">
        <v>85</v>
      </c>
      <c r="D70" s="532">
        <v>0</v>
      </c>
      <c r="E70" s="532">
        <v>0</v>
      </c>
      <c r="F70" s="532">
        <v>0</v>
      </c>
      <c r="G70" s="532">
        <v>0</v>
      </c>
      <c r="H70" s="533">
        <v>0</v>
      </c>
      <c r="I70" s="533">
        <v>0</v>
      </c>
      <c r="J70" s="533">
        <f t="shared" si="3"/>
        <v>0</v>
      </c>
      <c r="K70" s="539"/>
      <c r="L70" s="539"/>
      <c r="M70" s="539"/>
    </row>
    <row r="71" spans="1:13" ht="36" hidden="1" outlineLevel="1">
      <c r="A71" s="762"/>
      <c r="B71" s="762"/>
      <c r="C71" s="531" t="s">
        <v>86</v>
      </c>
      <c r="D71" s="532">
        <v>0</v>
      </c>
      <c r="E71" s="532">
        <v>0</v>
      </c>
      <c r="F71" s="532">
        <v>0</v>
      </c>
      <c r="G71" s="532">
        <v>0</v>
      </c>
      <c r="H71" s="533">
        <v>0</v>
      </c>
      <c r="I71" s="533">
        <v>0</v>
      </c>
      <c r="J71" s="533">
        <f t="shared" si="3"/>
        <v>0</v>
      </c>
      <c r="K71" s="539"/>
      <c r="L71" s="539"/>
      <c r="M71" s="539"/>
    </row>
    <row r="72" spans="1:13" ht="15" customHeight="1" collapsed="1">
      <c r="A72" s="748" t="s">
        <v>87</v>
      </c>
      <c r="B72" s="748"/>
      <c r="C72" s="748"/>
      <c r="D72" s="529">
        <f t="shared" ref="D72:J72" si="9">SUM(D73:D74)</f>
        <v>0</v>
      </c>
      <c r="E72" s="529">
        <f t="shared" si="9"/>
        <v>0</v>
      </c>
      <c r="F72" s="529">
        <f t="shared" si="9"/>
        <v>0</v>
      </c>
      <c r="G72" s="529">
        <f t="shared" si="9"/>
        <v>0</v>
      </c>
      <c r="H72" s="530">
        <f t="shared" si="9"/>
        <v>0</v>
      </c>
      <c r="I72" s="530">
        <f t="shared" si="9"/>
        <v>0</v>
      </c>
      <c r="J72" s="530">
        <f t="shared" si="9"/>
        <v>0</v>
      </c>
      <c r="K72" s="539"/>
      <c r="L72" s="539"/>
      <c r="M72" s="539"/>
    </row>
    <row r="73" spans="1:13" ht="60" hidden="1" outlineLevel="1">
      <c r="A73" s="762" t="s">
        <v>87</v>
      </c>
      <c r="B73" s="531" t="s">
        <v>88</v>
      </c>
      <c r="C73" s="531" t="s">
        <v>89</v>
      </c>
      <c r="D73" s="532">
        <v>0</v>
      </c>
      <c r="E73" s="532">
        <v>0</v>
      </c>
      <c r="F73" s="532">
        <v>0</v>
      </c>
      <c r="G73" s="532">
        <v>0</v>
      </c>
      <c r="H73" s="533">
        <v>0</v>
      </c>
      <c r="I73" s="533">
        <v>0</v>
      </c>
      <c r="J73" s="533">
        <f t="shared" si="3"/>
        <v>0</v>
      </c>
      <c r="K73" s="539"/>
      <c r="L73" s="539"/>
      <c r="M73" s="539"/>
    </row>
    <row r="74" spans="1:13" ht="84" hidden="1" outlineLevel="1">
      <c r="A74" s="762"/>
      <c r="B74" s="531" t="s">
        <v>90</v>
      </c>
      <c r="C74" s="531" t="s">
        <v>91</v>
      </c>
      <c r="D74" s="532">
        <v>0</v>
      </c>
      <c r="E74" s="532">
        <v>0</v>
      </c>
      <c r="F74" s="532">
        <v>0</v>
      </c>
      <c r="G74" s="532">
        <v>0</v>
      </c>
      <c r="H74" s="533">
        <v>0</v>
      </c>
      <c r="I74" s="533">
        <v>0</v>
      </c>
      <c r="J74" s="533">
        <f t="shared" si="3"/>
        <v>0</v>
      </c>
      <c r="K74" s="539"/>
      <c r="L74" s="539"/>
      <c r="M74" s="539"/>
    </row>
    <row r="75" spans="1:13" ht="15" customHeight="1" collapsed="1">
      <c r="A75" s="748" t="s">
        <v>92</v>
      </c>
      <c r="B75" s="748"/>
      <c r="C75" s="748"/>
      <c r="D75" s="529">
        <f t="shared" ref="D75:J75" si="10">SUM(D76:D101)</f>
        <v>12</v>
      </c>
      <c r="E75" s="529">
        <f t="shared" si="10"/>
        <v>0</v>
      </c>
      <c r="F75" s="529">
        <f t="shared" si="10"/>
        <v>9</v>
      </c>
      <c r="G75" s="529">
        <f t="shared" si="10"/>
        <v>0</v>
      </c>
      <c r="H75" s="530">
        <f t="shared" si="10"/>
        <v>21</v>
      </c>
      <c r="I75" s="530">
        <f t="shared" si="10"/>
        <v>0</v>
      </c>
      <c r="J75" s="530">
        <f t="shared" si="10"/>
        <v>21</v>
      </c>
      <c r="K75" s="539"/>
      <c r="L75" s="539"/>
      <c r="M75" s="539"/>
    </row>
    <row r="76" spans="1:13" hidden="1" outlineLevel="1">
      <c r="A76" s="762" t="s">
        <v>92</v>
      </c>
      <c r="B76" s="762" t="s">
        <v>93</v>
      </c>
      <c r="C76" s="531" t="s">
        <v>94</v>
      </c>
      <c r="D76" s="532">
        <v>0</v>
      </c>
      <c r="E76" s="532">
        <v>0</v>
      </c>
      <c r="F76" s="532">
        <v>0</v>
      </c>
      <c r="G76" s="532">
        <v>0</v>
      </c>
      <c r="H76" s="533">
        <v>0</v>
      </c>
      <c r="I76" s="533">
        <v>0</v>
      </c>
      <c r="J76" s="533">
        <f t="shared" si="3"/>
        <v>0</v>
      </c>
      <c r="K76" s="539"/>
      <c r="L76" s="539"/>
      <c r="M76" s="539"/>
    </row>
    <row r="77" spans="1:13" ht="24" hidden="1" outlineLevel="1">
      <c r="A77" s="762"/>
      <c r="B77" s="762"/>
      <c r="C77" s="531" t="s">
        <v>95</v>
      </c>
      <c r="D77" s="532">
        <v>0</v>
      </c>
      <c r="E77" s="532">
        <v>0</v>
      </c>
      <c r="F77" s="532">
        <v>0</v>
      </c>
      <c r="G77" s="532">
        <v>0</v>
      </c>
      <c r="H77" s="533">
        <v>0</v>
      </c>
      <c r="I77" s="533">
        <v>0</v>
      </c>
      <c r="J77" s="533">
        <f t="shared" si="3"/>
        <v>0</v>
      </c>
      <c r="K77" s="539"/>
      <c r="L77" s="539"/>
      <c r="M77" s="539"/>
    </row>
    <row r="78" spans="1:13" ht="36" hidden="1" outlineLevel="1">
      <c r="A78" s="762"/>
      <c r="B78" s="762"/>
      <c r="C78" s="531" t="s">
        <v>96</v>
      </c>
      <c r="D78" s="532">
        <v>0</v>
      </c>
      <c r="E78" s="532">
        <v>0</v>
      </c>
      <c r="F78" s="532">
        <v>0</v>
      </c>
      <c r="G78" s="532">
        <v>0</v>
      </c>
      <c r="H78" s="533">
        <v>0</v>
      </c>
      <c r="I78" s="533">
        <v>0</v>
      </c>
      <c r="J78" s="533">
        <f t="shared" si="3"/>
        <v>0</v>
      </c>
      <c r="K78" s="539"/>
      <c r="L78" s="539"/>
      <c r="M78" s="539"/>
    </row>
    <row r="79" spans="1:13" ht="108" hidden="1" outlineLevel="1">
      <c r="A79" s="762"/>
      <c r="B79" s="531" t="s">
        <v>97</v>
      </c>
      <c r="C79" s="531" t="s">
        <v>98</v>
      </c>
      <c r="D79" s="532">
        <v>0</v>
      </c>
      <c r="E79" s="532">
        <v>0</v>
      </c>
      <c r="F79" s="532">
        <v>0</v>
      </c>
      <c r="G79" s="532">
        <v>0</v>
      </c>
      <c r="H79" s="533">
        <v>0</v>
      </c>
      <c r="I79" s="533">
        <v>0</v>
      </c>
      <c r="J79" s="533">
        <f t="shared" si="3"/>
        <v>0</v>
      </c>
      <c r="K79" s="539"/>
      <c r="L79" s="539"/>
      <c r="M79" s="539"/>
    </row>
    <row r="80" spans="1:13" ht="24" hidden="1" outlineLevel="1">
      <c r="A80" s="762"/>
      <c r="B80" s="762" t="s">
        <v>99</v>
      </c>
      <c r="C80" s="531" t="s">
        <v>100</v>
      </c>
      <c r="D80" s="532">
        <v>0</v>
      </c>
      <c r="E80" s="532">
        <v>0</v>
      </c>
      <c r="F80" s="532">
        <v>0</v>
      </c>
      <c r="G80" s="532">
        <v>0</v>
      </c>
      <c r="H80" s="533">
        <v>0</v>
      </c>
      <c r="I80" s="533">
        <v>0</v>
      </c>
      <c r="J80" s="533">
        <f t="shared" si="3"/>
        <v>0</v>
      </c>
      <c r="K80" s="539"/>
      <c r="L80" s="539"/>
      <c r="M80" s="539"/>
    </row>
    <row r="81" spans="1:13" ht="24" hidden="1" outlineLevel="1">
      <c r="A81" s="762"/>
      <c r="B81" s="762"/>
      <c r="C81" s="531" t="s">
        <v>101</v>
      </c>
      <c r="D81" s="532">
        <v>0</v>
      </c>
      <c r="E81" s="532">
        <v>0</v>
      </c>
      <c r="F81" s="532">
        <v>0</v>
      </c>
      <c r="G81" s="532">
        <v>0</v>
      </c>
      <c r="H81" s="533">
        <v>0</v>
      </c>
      <c r="I81" s="533">
        <v>0</v>
      </c>
      <c r="J81" s="533">
        <f t="shared" ref="J81:J148" si="11">+I81+H81</f>
        <v>0</v>
      </c>
      <c r="K81" s="539"/>
      <c r="L81" s="539"/>
      <c r="M81" s="539"/>
    </row>
    <row r="82" spans="1:13" ht="48" hidden="1" outlineLevel="1">
      <c r="A82" s="762"/>
      <c r="B82" s="762"/>
      <c r="C82" s="531" t="s">
        <v>102</v>
      </c>
      <c r="D82" s="532">
        <v>0</v>
      </c>
      <c r="E82" s="532">
        <v>0</v>
      </c>
      <c r="F82" s="532">
        <v>0</v>
      </c>
      <c r="G82" s="532">
        <v>0</v>
      </c>
      <c r="H82" s="533">
        <v>0</v>
      </c>
      <c r="I82" s="533">
        <v>0</v>
      </c>
      <c r="J82" s="533">
        <f t="shared" si="11"/>
        <v>0</v>
      </c>
      <c r="K82" s="539"/>
      <c r="L82" s="539"/>
      <c r="M82" s="539"/>
    </row>
    <row r="83" spans="1:13" hidden="1" outlineLevel="1">
      <c r="A83" s="762"/>
      <c r="B83" s="762" t="s">
        <v>103</v>
      </c>
      <c r="C83" s="531" t="s">
        <v>104</v>
      </c>
      <c r="D83" s="532">
        <v>0</v>
      </c>
      <c r="E83" s="532">
        <v>0</v>
      </c>
      <c r="F83" s="532">
        <v>0</v>
      </c>
      <c r="G83" s="532">
        <v>0</v>
      </c>
      <c r="H83" s="533">
        <v>0</v>
      </c>
      <c r="I83" s="533">
        <v>0</v>
      </c>
      <c r="J83" s="533">
        <f t="shared" si="11"/>
        <v>0</v>
      </c>
      <c r="K83" s="539"/>
      <c r="L83" s="539"/>
      <c r="M83" s="539"/>
    </row>
    <row r="84" spans="1:13" ht="24" hidden="1" outlineLevel="1">
      <c r="A84" s="762"/>
      <c r="B84" s="762"/>
      <c r="C84" s="531" t="s">
        <v>105</v>
      </c>
      <c r="D84" s="532">
        <v>0</v>
      </c>
      <c r="E84" s="532">
        <v>0</v>
      </c>
      <c r="F84" s="532">
        <v>0</v>
      </c>
      <c r="G84" s="532">
        <v>0</v>
      </c>
      <c r="H84" s="533">
        <v>0</v>
      </c>
      <c r="I84" s="533">
        <v>0</v>
      </c>
      <c r="J84" s="533">
        <f t="shared" si="11"/>
        <v>0</v>
      </c>
      <c r="K84" s="539"/>
      <c r="L84" s="539"/>
      <c r="M84" s="539"/>
    </row>
    <row r="85" spans="1:13" ht="24" hidden="1" outlineLevel="1">
      <c r="A85" s="762"/>
      <c r="B85" s="762" t="s">
        <v>106</v>
      </c>
      <c r="C85" s="531" t="s">
        <v>107</v>
      </c>
      <c r="D85" s="532">
        <v>0</v>
      </c>
      <c r="E85" s="532">
        <v>0</v>
      </c>
      <c r="F85" s="532">
        <v>0</v>
      </c>
      <c r="G85" s="532">
        <v>0</v>
      </c>
      <c r="H85" s="533">
        <v>0</v>
      </c>
      <c r="I85" s="533">
        <v>0</v>
      </c>
      <c r="J85" s="533">
        <f t="shared" si="11"/>
        <v>0</v>
      </c>
      <c r="K85" s="539"/>
      <c r="L85" s="539"/>
      <c r="M85" s="539"/>
    </row>
    <row r="86" spans="1:13" hidden="1" outlineLevel="1">
      <c r="A86" s="762"/>
      <c r="B86" s="762"/>
      <c r="C86" s="531" t="s">
        <v>108</v>
      </c>
      <c r="D86" s="532">
        <v>0</v>
      </c>
      <c r="E86" s="532">
        <v>0</v>
      </c>
      <c r="F86" s="532">
        <v>0</v>
      </c>
      <c r="G86" s="532">
        <v>0</v>
      </c>
      <c r="H86" s="533">
        <v>0</v>
      </c>
      <c r="I86" s="533">
        <v>0</v>
      </c>
      <c r="J86" s="533">
        <f t="shared" si="11"/>
        <v>0</v>
      </c>
      <c r="K86" s="539"/>
      <c r="L86" s="539"/>
      <c r="M86" s="539"/>
    </row>
    <row r="87" spans="1:13" ht="24" hidden="1" outlineLevel="1">
      <c r="A87" s="762"/>
      <c r="B87" s="762" t="s">
        <v>109</v>
      </c>
      <c r="C87" s="531" t="s">
        <v>110</v>
      </c>
      <c r="D87" s="532">
        <v>0</v>
      </c>
      <c r="E87" s="532">
        <v>0</v>
      </c>
      <c r="F87" s="532">
        <v>0</v>
      </c>
      <c r="G87" s="532">
        <v>0</v>
      </c>
      <c r="H87" s="533">
        <v>0</v>
      </c>
      <c r="I87" s="533">
        <v>0</v>
      </c>
      <c r="J87" s="533">
        <f t="shared" si="11"/>
        <v>0</v>
      </c>
      <c r="K87" s="539"/>
      <c r="L87" s="539"/>
      <c r="M87" s="539"/>
    </row>
    <row r="88" spans="1:13" ht="24" hidden="1" outlineLevel="1">
      <c r="A88" s="762"/>
      <c r="B88" s="762"/>
      <c r="C88" s="531" t="s">
        <v>111</v>
      </c>
      <c r="D88" s="532">
        <v>0</v>
      </c>
      <c r="E88" s="532">
        <v>0</v>
      </c>
      <c r="F88" s="532">
        <v>0</v>
      </c>
      <c r="G88" s="532">
        <v>0</v>
      </c>
      <c r="H88" s="533">
        <v>0</v>
      </c>
      <c r="I88" s="533">
        <v>0</v>
      </c>
      <c r="J88" s="533">
        <f t="shared" si="11"/>
        <v>0</v>
      </c>
      <c r="K88" s="539"/>
      <c r="L88" s="539"/>
      <c r="M88" s="539"/>
    </row>
    <row r="89" spans="1:13" ht="36" hidden="1" outlineLevel="1">
      <c r="A89" s="762"/>
      <c r="B89" s="762"/>
      <c r="C89" s="531" t="s">
        <v>112</v>
      </c>
      <c r="D89" s="532">
        <v>0</v>
      </c>
      <c r="E89" s="532">
        <v>0</v>
      </c>
      <c r="F89" s="532">
        <v>0</v>
      </c>
      <c r="G89" s="532">
        <v>0</v>
      </c>
      <c r="H89" s="533">
        <v>0</v>
      </c>
      <c r="I89" s="533">
        <v>0</v>
      </c>
      <c r="J89" s="533">
        <f t="shared" si="11"/>
        <v>0</v>
      </c>
      <c r="K89" s="539"/>
      <c r="L89" s="539"/>
      <c r="M89" s="539"/>
    </row>
    <row r="90" spans="1:13" ht="24" hidden="1" outlineLevel="1">
      <c r="A90" s="762"/>
      <c r="B90" s="762" t="s">
        <v>113</v>
      </c>
      <c r="C90" s="531" t="s">
        <v>114</v>
      </c>
      <c r="D90" s="532">
        <v>0</v>
      </c>
      <c r="E90" s="532">
        <v>0</v>
      </c>
      <c r="F90" s="532">
        <v>0</v>
      </c>
      <c r="G90" s="532">
        <v>0</v>
      </c>
      <c r="H90" s="533">
        <v>0</v>
      </c>
      <c r="I90" s="533">
        <v>0</v>
      </c>
      <c r="J90" s="533">
        <f t="shared" si="11"/>
        <v>0</v>
      </c>
      <c r="K90" s="539"/>
      <c r="L90" s="539"/>
      <c r="M90" s="539"/>
    </row>
    <row r="91" spans="1:13" ht="36" hidden="1" outlineLevel="1">
      <c r="A91" s="762"/>
      <c r="B91" s="762"/>
      <c r="C91" s="531" t="s">
        <v>115</v>
      </c>
      <c r="D91" s="532">
        <v>0</v>
      </c>
      <c r="E91" s="532">
        <v>0</v>
      </c>
      <c r="F91" s="532">
        <v>0</v>
      </c>
      <c r="G91" s="532">
        <v>0</v>
      </c>
      <c r="H91" s="533">
        <v>0</v>
      </c>
      <c r="I91" s="533">
        <v>0</v>
      </c>
      <c r="J91" s="533">
        <f t="shared" si="11"/>
        <v>0</v>
      </c>
      <c r="K91" s="539"/>
      <c r="L91" s="539"/>
      <c r="M91" s="539"/>
    </row>
    <row r="92" spans="1:13" ht="36" hidden="1" outlineLevel="1">
      <c r="A92" s="762"/>
      <c r="B92" s="762"/>
      <c r="C92" s="531" t="s">
        <v>116</v>
      </c>
      <c r="D92" s="532">
        <v>0</v>
      </c>
      <c r="E92" s="532">
        <v>0</v>
      </c>
      <c r="F92" s="532">
        <v>0</v>
      </c>
      <c r="G92" s="532">
        <v>0</v>
      </c>
      <c r="H92" s="533">
        <v>0</v>
      </c>
      <c r="I92" s="533">
        <v>0</v>
      </c>
      <c r="J92" s="533">
        <f t="shared" si="11"/>
        <v>0</v>
      </c>
      <c r="K92" s="539"/>
      <c r="L92" s="539"/>
      <c r="M92" s="539"/>
    </row>
    <row r="93" spans="1:13" hidden="1" outlineLevel="1">
      <c r="A93" s="762"/>
      <c r="B93" s="762" t="s">
        <v>117</v>
      </c>
      <c r="C93" s="531" t="s">
        <v>118</v>
      </c>
      <c r="D93" s="532">
        <v>0</v>
      </c>
      <c r="E93" s="532">
        <v>0</v>
      </c>
      <c r="F93" s="532">
        <v>0</v>
      </c>
      <c r="G93" s="532">
        <v>0</v>
      </c>
      <c r="H93" s="533">
        <v>0</v>
      </c>
      <c r="I93" s="533">
        <v>0</v>
      </c>
      <c r="J93" s="533">
        <f t="shared" si="11"/>
        <v>0</v>
      </c>
      <c r="K93" s="539"/>
      <c r="L93" s="539"/>
      <c r="M93" s="539"/>
    </row>
    <row r="94" spans="1:13" ht="24" hidden="1" outlineLevel="1">
      <c r="A94" s="762"/>
      <c r="B94" s="762"/>
      <c r="C94" s="531" t="s">
        <v>119</v>
      </c>
      <c r="D94" s="532">
        <v>12</v>
      </c>
      <c r="E94" s="532">
        <v>0</v>
      </c>
      <c r="F94" s="532">
        <v>9</v>
      </c>
      <c r="G94" s="532">
        <v>0</v>
      </c>
      <c r="H94" s="533">
        <v>21</v>
      </c>
      <c r="I94" s="533">
        <v>0</v>
      </c>
      <c r="J94" s="533">
        <f t="shared" ref="J94" si="12">H94+I94</f>
        <v>21</v>
      </c>
      <c r="K94" s="539"/>
      <c r="L94" s="539"/>
      <c r="M94" s="539"/>
    </row>
    <row r="95" spans="1:13" hidden="1" outlineLevel="1">
      <c r="A95" s="762"/>
      <c r="B95" s="762"/>
      <c r="C95" s="531" t="s">
        <v>120</v>
      </c>
      <c r="D95" s="532">
        <v>0</v>
      </c>
      <c r="E95" s="532">
        <v>0</v>
      </c>
      <c r="F95" s="532">
        <v>0</v>
      </c>
      <c r="G95" s="532">
        <v>0</v>
      </c>
      <c r="H95" s="533">
        <v>0</v>
      </c>
      <c r="I95" s="533">
        <v>0</v>
      </c>
      <c r="J95" s="533">
        <f t="shared" si="11"/>
        <v>0</v>
      </c>
      <c r="K95" s="539"/>
      <c r="L95" s="539"/>
      <c r="M95" s="539"/>
    </row>
    <row r="96" spans="1:13" ht="24" hidden="1" outlineLevel="1">
      <c r="A96" s="762"/>
      <c r="B96" s="762"/>
      <c r="C96" s="531" t="s">
        <v>121</v>
      </c>
      <c r="D96" s="532">
        <v>0</v>
      </c>
      <c r="E96" s="532">
        <v>0</v>
      </c>
      <c r="F96" s="532">
        <v>0</v>
      </c>
      <c r="G96" s="532">
        <v>0</v>
      </c>
      <c r="H96" s="533">
        <v>0</v>
      </c>
      <c r="I96" s="533">
        <v>0</v>
      </c>
      <c r="J96" s="533">
        <f t="shared" si="11"/>
        <v>0</v>
      </c>
      <c r="K96" s="539"/>
      <c r="L96" s="539"/>
      <c r="M96" s="539"/>
    </row>
    <row r="97" spans="1:13" ht="24" hidden="1" outlineLevel="1">
      <c r="A97" s="762"/>
      <c r="B97" s="762"/>
      <c r="C97" s="531" t="s">
        <v>122</v>
      </c>
      <c r="D97" s="532">
        <v>0</v>
      </c>
      <c r="E97" s="532">
        <v>0</v>
      </c>
      <c r="F97" s="532">
        <v>0</v>
      </c>
      <c r="G97" s="532">
        <v>0</v>
      </c>
      <c r="H97" s="533">
        <v>0</v>
      </c>
      <c r="I97" s="533">
        <v>0</v>
      </c>
      <c r="J97" s="533">
        <f t="shared" si="11"/>
        <v>0</v>
      </c>
      <c r="K97" s="539"/>
      <c r="L97" s="539"/>
      <c r="M97" s="539"/>
    </row>
    <row r="98" spans="1:13" ht="36" hidden="1" outlineLevel="1">
      <c r="A98" s="762"/>
      <c r="B98" s="762"/>
      <c r="C98" s="531" t="s">
        <v>123</v>
      </c>
      <c r="D98" s="532">
        <v>0</v>
      </c>
      <c r="E98" s="532">
        <v>0</v>
      </c>
      <c r="F98" s="532">
        <v>0</v>
      </c>
      <c r="G98" s="532">
        <v>0</v>
      </c>
      <c r="H98" s="533">
        <v>0</v>
      </c>
      <c r="I98" s="533">
        <v>0</v>
      </c>
      <c r="J98" s="533">
        <f t="shared" si="11"/>
        <v>0</v>
      </c>
      <c r="K98" s="539"/>
      <c r="L98" s="539"/>
      <c r="M98" s="539"/>
    </row>
    <row r="99" spans="1:13" ht="36" hidden="1" outlineLevel="1">
      <c r="A99" s="762"/>
      <c r="B99" s="762"/>
      <c r="C99" s="531" t="s">
        <v>124</v>
      </c>
      <c r="D99" s="532">
        <v>0</v>
      </c>
      <c r="E99" s="532">
        <v>0</v>
      </c>
      <c r="F99" s="532">
        <v>0</v>
      </c>
      <c r="G99" s="532">
        <v>0</v>
      </c>
      <c r="H99" s="533">
        <v>0</v>
      </c>
      <c r="I99" s="533">
        <v>0</v>
      </c>
      <c r="J99" s="533">
        <f t="shared" si="11"/>
        <v>0</v>
      </c>
      <c r="K99" s="539"/>
      <c r="L99" s="539"/>
      <c r="M99" s="539"/>
    </row>
    <row r="100" spans="1:13" ht="24" hidden="1" outlineLevel="1">
      <c r="A100" s="762"/>
      <c r="B100" s="762" t="s">
        <v>125</v>
      </c>
      <c r="C100" s="531" t="s">
        <v>126</v>
      </c>
      <c r="D100" s="532">
        <v>0</v>
      </c>
      <c r="E100" s="532">
        <v>0</v>
      </c>
      <c r="F100" s="532">
        <v>0</v>
      </c>
      <c r="G100" s="532">
        <v>0</v>
      </c>
      <c r="H100" s="533">
        <v>0</v>
      </c>
      <c r="I100" s="533">
        <v>0</v>
      </c>
      <c r="J100" s="533">
        <f t="shared" si="11"/>
        <v>0</v>
      </c>
      <c r="K100" s="539"/>
      <c r="L100" s="539"/>
      <c r="M100" s="539"/>
    </row>
    <row r="101" spans="1:13" ht="24" hidden="1" outlineLevel="1">
      <c r="A101" s="762"/>
      <c r="B101" s="762"/>
      <c r="C101" s="531" t="s">
        <v>127</v>
      </c>
      <c r="D101" s="532">
        <v>0</v>
      </c>
      <c r="E101" s="532">
        <v>0</v>
      </c>
      <c r="F101" s="532">
        <v>0</v>
      </c>
      <c r="G101" s="532">
        <v>0</v>
      </c>
      <c r="H101" s="533">
        <v>0</v>
      </c>
      <c r="I101" s="533">
        <v>0</v>
      </c>
      <c r="J101" s="533">
        <f t="shared" si="11"/>
        <v>0</v>
      </c>
      <c r="K101" s="539"/>
      <c r="L101" s="539"/>
      <c r="M101" s="539"/>
    </row>
    <row r="102" spans="1:13" ht="15" customHeight="1" collapsed="1">
      <c r="A102" s="748" t="s">
        <v>128</v>
      </c>
      <c r="B102" s="748"/>
      <c r="C102" s="748"/>
      <c r="D102" s="529">
        <f t="shared" ref="D102:J102" si="13">SUM(D103:D109)</f>
        <v>0</v>
      </c>
      <c r="E102" s="529">
        <f t="shared" si="13"/>
        <v>0</v>
      </c>
      <c r="F102" s="529">
        <f t="shared" si="13"/>
        <v>0</v>
      </c>
      <c r="G102" s="529">
        <f t="shared" si="13"/>
        <v>0</v>
      </c>
      <c r="H102" s="530">
        <f t="shared" si="13"/>
        <v>0</v>
      </c>
      <c r="I102" s="530">
        <f t="shared" si="13"/>
        <v>0</v>
      </c>
      <c r="J102" s="530">
        <f t="shared" si="13"/>
        <v>0</v>
      </c>
      <c r="K102" s="539"/>
      <c r="L102" s="539"/>
      <c r="M102" s="539"/>
    </row>
    <row r="103" spans="1:13" ht="36" hidden="1" outlineLevel="1">
      <c r="A103" s="762" t="s">
        <v>128</v>
      </c>
      <c r="B103" s="762" t="s">
        <v>129</v>
      </c>
      <c r="C103" s="531" t="s">
        <v>130</v>
      </c>
      <c r="D103" s="532">
        <v>0</v>
      </c>
      <c r="E103" s="532">
        <v>0</v>
      </c>
      <c r="F103" s="532">
        <v>0</v>
      </c>
      <c r="G103" s="532">
        <v>0</v>
      </c>
      <c r="H103" s="533">
        <v>0</v>
      </c>
      <c r="I103" s="533">
        <v>0</v>
      </c>
      <c r="J103" s="533">
        <f t="shared" si="11"/>
        <v>0</v>
      </c>
      <c r="K103" s="539"/>
      <c r="L103" s="539"/>
      <c r="M103" s="539"/>
    </row>
    <row r="104" spans="1:13" hidden="1" outlineLevel="1">
      <c r="A104" s="762"/>
      <c r="B104" s="762"/>
      <c r="C104" s="531" t="s">
        <v>131</v>
      </c>
      <c r="D104" s="532">
        <v>0</v>
      </c>
      <c r="E104" s="532">
        <v>0</v>
      </c>
      <c r="F104" s="532">
        <v>0</v>
      </c>
      <c r="G104" s="532">
        <v>0</v>
      </c>
      <c r="H104" s="533">
        <v>0</v>
      </c>
      <c r="I104" s="533">
        <v>0</v>
      </c>
      <c r="J104" s="533">
        <f t="shared" si="11"/>
        <v>0</v>
      </c>
      <c r="K104" s="539"/>
      <c r="L104" s="539"/>
      <c r="M104" s="539"/>
    </row>
    <row r="105" spans="1:13" ht="24" hidden="1" outlineLevel="1">
      <c r="A105" s="762"/>
      <c r="B105" s="762"/>
      <c r="C105" s="531" t="s">
        <v>132</v>
      </c>
      <c r="D105" s="532">
        <v>0</v>
      </c>
      <c r="E105" s="532">
        <v>0</v>
      </c>
      <c r="F105" s="532">
        <v>0</v>
      </c>
      <c r="G105" s="532">
        <v>0</v>
      </c>
      <c r="H105" s="533">
        <v>0</v>
      </c>
      <c r="I105" s="533">
        <v>0</v>
      </c>
      <c r="J105" s="533">
        <f t="shared" si="11"/>
        <v>0</v>
      </c>
      <c r="K105" s="539"/>
      <c r="L105" s="539"/>
      <c r="M105" s="539"/>
    </row>
    <row r="106" spans="1:13" ht="24" hidden="1" outlineLevel="1">
      <c r="A106" s="762"/>
      <c r="B106" s="762"/>
      <c r="C106" s="531" t="s">
        <v>133</v>
      </c>
      <c r="D106" s="532">
        <v>0</v>
      </c>
      <c r="E106" s="532">
        <v>0</v>
      </c>
      <c r="F106" s="532">
        <v>0</v>
      </c>
      <c r="G106" s="532">
        <v>0</v>
      </c>
      <c r="H106" s="533">
        <v>0</v>
      </c>
      <c r="I106" s="533">
        <v>0</v>
      </c>
      <c r="J106" s="533">
        <f t="shared" si="11"/>
        <v>0</v>
      </c>
      <c r="K106" s="539"/>
      <c r="L106" s="539"/>
      <c r="M106" s="539"/>
    </row>
    <row r="107" spans="1:13" hidden="1" outlineLevel="1">
      <c r="A107" s="762"/>
      <c r="B107" s="762"/>
      <c r="C107" s="531" t="s">
        <v>134</v>
      </c>
      <c r="D107" s="532">
        <v>0</v>
      </c>
      <c r="E107" s="532">
        <v>0</v>
      </c>
      <c r="F107" s="532">
        <v>0</v>
      </c>
      <c r="G107" s="532">
        <v>0</v>
      </c>
      <c r="H107" s="533">
        <v>0</v>
      </c>
      <c r="I107" s="533">
        <v>0</v>
      </c>
      <c r="J107" s="533">
        <f t="shared" si="11"/>
        <v>0</v>
      </c>
      <c r="K107" s="539"/>
      <c r="L107" s="539"/>
      <c r="M107" s="539"/>
    </row>
    <row r="108" spans="1:13" hidden="1" outlineLevel="1">
      <c r="A108" s="762"/>
      <c r="B108" s="762"/>
      <c r="C108" s="531" t="s">
        <v>135</v>
      </c>
      <c r="D108" s="532">
        <v>0</v>
      </c>
      <c r="E108" s="532">
        <v>0</v>
      </c>
      <c r="F108" s="532">
        <v>0</v>
      </c>
      <c r="G108" s="532">
        <v>0</v>
      </c>
      <c r="H108" s="533">
        <v>0</v>
      </c>
      <c r="I108" s="533">
        <v>0</v>
      </c>
      <c r="J108" s="533">
        <f t="shared" si="11"/>
        <v>0</v>
      </c>
      <c r="K108" s="539"/>
      <c r="L108" s="539"/>
      <c r="M108" s="539"/>
    </row>
    <row r="109" spans="1:13" ht="36" hidden="1" outlineLevel="1">
      <c r="A109" s="762"/>
      <c r="B109" s="762"/>
      <c r="C109" s="531" t="s">
        <v>136</v>
      </c>
      <c r="D109" s="532">
        <v>0</v>
      </c>
      <c r="E109" s="532">
        <v>0</v>
      </c>
      <c r="F109" s="532">
        <v>0</v>
      </c>
      <c r="G109" s="532">
        <v>0</v>
      </c>
      <c r="H109" s="533">
        <v>0</v>
      </c>
      <c r="I109" s="533">
        <v>0</v>
      </c>
      <c r="J109" s="533">
        <f t="shared" si="11"/>
        <v>0</v>
      </c>
      <c r="K109" s="539"/>
      <c r="L109" s="539"/>
      <c r="M109" s="539"/>
    </row>
    <row r="110" spans="1:13" ht="15" customHeight="1" collapsed="1">
      <c r="A110" s="748" t="s">
        <v>137</v>
      </c>
      <c r="B110" s="748"/>
      <c r="C110" s="748"/>
      <c r="D110" s="529">
        <v>0</v>
      </c>
      <c r="E110" s="529">
        <v>0</v>
      </c>
      <c r="F110" s="529">
        <v>0</v>
      </c>
      <c r="G110" s="529">
        <v>0</v>
      </c>
      <c r="H110" s="530">
        <v>0</v>
      </c>
      <c r="I110" s="530">
        <v>0</v>
      </c>
      <c r="J110" s="530">
        <f t="shared" si="11"/>
        <v>0</v>
      </c>
      <c r="K110" s="539"/>
      <c r="L110" s="539"/>
      <c r="M110" s="539"/>
    </row>
    <row r="111" spans="1:13" ht="15" customHeight="1" collapsed="1">
      <c r="A111" s="748" t="s">
        <v>138</v>
      </c>
      <c r="B111" s="748"/>
      <c r="C111" s="748"/>
      <c r="D111" s="529">
        <f t="shared" ref="D111:J111" si="14">SUM(D112:D132)</f>
        <v>10</v>
      </c>
      <c r="E111" s="529">
        <f t="shared" si="14"/>
        <v>0</v>
      </c>
      <c r="F111" s="529">
        <f t="shared" si="14"/>
        <v>13</v>
      </c>
      <c r="G111" s="529">
        <f t="shared" si="14"/>
        <v>0</v>
      </c>
      <c r="H111" s="530">
        <f t="shared" si="14"/>
        <v>23</v>
      </c>
      <c r="I111" s="530">
        <f t="shared" si="14"/>
        <v>0</v>
      </c>
      <c r="J111" s="530">
        <f t="shared" si="14"/>
        <v>23</v>
      </c>
      <c r="K111" s="539"/>
      <c r="L111" s="539"/>
      <c r="M111" s="539"/>
    </row>
    <row r="112" spans="1:13" ht="36" hidden="1" outlineLevel="1">
      <c r="A112" s="762" t="s">
        <v>138</v>
      </c>
      <c r="B112" s="762" t="s">
        <v>139</v>
      </c>
      <c r="C112" s="531" t="s">
        <v>140</v>
      </c>
      <c r="D112" s="532">
        <v>0</v>
      </c>
      <c r="E112" s="532">
        <v>0</v>
      </c>
      <c r="F112" s="532">
        <v>0</v>
      </c>
      <c r="G112" s="532">
        <v>0</v>
      </c>
      <c r="H112" s="533">
        <v>0</v>
      </c>
      <c r="I112" s="533">
        <v>0</v>
      </c>
      <c r="J112" s="533">
        <f t="shared" si="11"/>
        <v>0</v>
      </c>
      <c r="K112" s="539"/>
      <c r="L112" s="539"/>
      <c r="M112" s="539"/>
    </row>
    <row r="113" spans="1:13" ht="36" hidden="1" outlineLevel="1">
      <c r="A113" s="762"/>
      <c r="B113" s="762"/>
      <c r="C113" s="531" t="s">
        <v>141</v>
      </c>
      <c r="D113" s="532">
        <v>0</v>
      </c>
      <c r="E113" s="532">
        <v>0</v>
      </c>
      <c r="F113" s="532">
        <v>0</v>
      </c>
      <c r="G113" s="532">
        <v>0</v>
      </c>
      <c r="H113" s="533">
        <v>0</v>
      </c>
      <c r="I113" s="533">
        <v>0</v>
      </c>
      <c r="J113" s="533">
        <f t="shared" si="11"/>
        <v>0</v>
      </c>
      <c r="K113" s="539"/>
      <c r="L113" s="539"/>
      <c r="M113" s="539"/>
    </row>
    <row r="114" spans="1:13" ht="36" hidden="1" outlineLevel="1">
      <c r="A114" s="762"/>
      <c r="B114" s="762"/>
      <c r="C114" s="531" t="s">
        <v>142</v>
      </c>
      <c r="D114" s="532">
        <v>0</v>
      </c>
      <c r="E114" s="532">
        <v>0</v>
      </c>
      <c r="F114" s="532">
        <v>0</v>
      </c>
      <c r="G114" s="532">
        <v>0</v>
      </c>
      <c r="H114" s="533">
        <v>0</v>
      </c>
      <c r="I114" s="533">
        <v>0</v>
      </c>
      <c r="J114" s="533">
        <f t="shared" si="11"/>
        <v>0</v>
      </c>
      <c r="K114" s="539"/>
      <c r="L114" s="539"/>
      <c r="M114" s="539"/>
    </row>
    <row r="115" spans="1:13" ht="36" hidden="1" outlineLevel="1">
      <c r="A115" s="762"/>
      <c r="B115" s="762"/>
      <c r="C115" s="531" t="s">
        <v>143</v>
      </c>
      <c r="D115" s="532">
        <v>0</v>
      </c>
      <c r="E115" s="532">
        <v>0</v>
      </c>
      <c r="F115" s="532">
        <v>0</v>
      </c>
      <c r="G115" s="532">
        <v>0</v>
      </c>
      <c r="H115" s="533">
        <v>0</v>
      </c>
      <c r="I115" s="533">
        <v>0</v>
      </c>
      <c r="J115" s="533">
        <f t="shared" si="11"/>
        <v>0</v>
      </c>
      <c r="K115" s="539"/>
      <c r="L115" s="539"/>
      <c r="M115" s="539"/>
    </row>
    <row r="116" spans="1:13" ht="48" hidden="1" outlineLevel="1">
      <c r="A116" s="762"/>
      <c r="B116" s="762"/>
      <c r="C116" s="531" t="s">
        <v>144</v>
      </c>
      <c r="D116" s="532">
        <v>0</v>
      </c>
      <c r="E116" s="532">
        <v>0</v>
      </c>
      <c r="F116" s="532">
        <v>0</v>
      </c>
      <c r="G116" s="532">
        <v>0</v>
      </c>
      <c r="H116" s="533">
        <v>0</v>
      </c>
      <c r="I116" s="533">
        <v>0</v>
      </c>
      <c r="J116" s="533">
        <f t="shared" si="11"/>
        <v>0</v>
      </c>
      <c r="K116" s="539"/>
      <c r="L116" s="539"/>
      <c r="M116" s="539"/>
    </row>
    <row r="117" spans="1:13" hidden="1" outlineLevel="1">
      <c r="A117" s="762"/>
      <c r="B117" s="762"/>
      <c r="C117" s="531" t="s">
        <v>145</v>
      </c>
      <c r="D117" s="532">
        <v>0</v>
      </c>
      <c r="E117" s="532">
        <v>0</v>
      </c>
      <c r="F117" s="532">
        <v>0</v>
      </c>
      <c r="G117" s="532">
        <v>0</v>
      </c>
      <c r="H117" s="533">
        <v>0</v>
      </c>
      <c r="I117" s="533">
        <v>0</v>
      </c>
      <c r="J117" s="533">
        <f t="shared" si="11"/>
        <v>0</v>
      </c>
      <c r="K117" s="539"/>
      <c r="L117" s="539"/>
      <c r="M117" s="539"/>
    </row>
    <row r="118" spans="1:13" ht="24" hidden="1" outlineLevel="1">
      <c r="A118" s="762"/>
      <c r="B118" s="762"/>
      <c r="C118" s="531" t="s">
        <v>146</v>
      </c>
      <c r="D118" s="532">
        <v>0</v>
      </c>
      <c r="E118" s="532">
        <v>0</v>
      </c>
      <c r="F118" s="532">
        <v>0</v>
      </c>
      <c r="G118" s="532">
        <v>0</v>
      </c>
      <c r="H118" s="533">
        <v>0</v>
      </c>
      <c r="I118" s="533">
        <v>0</v>
      </c>
      <c r="J118" s="533">
        <f t="shared" si="11"/>
        <v>0</v>
      </c>
      <c r="K118" s="539"/>
      <c r="L118" s="539"/>
      <c r="M118" s="539"/>
    </row>
    <row r="119" spans="1:13" hidden="1" outlineLevel="1">
      <c r="A119" s="762"/>
      <c r="B119" s="762" t="s">
        <v>147</v>
      </c>
      <c r="C119" s="531" t="s">
        <v>148</v>
      </c>
      <c r="D119" s="532">
        <v>0</v>
      </c>
      <c r="E119" s="532">
        <v>0</v>
      </c>
      <c r="F119" s="532">
        <v>0</v>
      </c>
      <c r="G119" s="532">
        <v>0</v>
      </c>
      <c r="H119" s="533">
        <v>0</v>
      </c>
      <c r="I119" s="533">
        <v>0</v>
      </c>
      <c r="J119" s="533">
        <f t="shared" si="11"/>
        <v>0</v>
      </c>
      <c r="K119" s="539"/>
      <c r="L119" s="539"/>
      <c r="M119" s="539"/>
    </row>
    <row r="120" spans="1:13" hidden="1" outlineLevel="1">
      <c r="A120" s="762"/>
      <c r="B120" s="762"/>
      <c r="C120" s="531" t="s">
        <v>149</v>
      </c>
      <c r="D120" s="532">
        <v>0</v>
      </c>
      <c r="E120" s="532">
        <v>0</v>
      </c>
      <c r="F120" s="532">
        <v>0</v>
      </c>
      <c r="G120" s="532">
        <v>0</v>
      </c>
      <c r="H120" s="533">
        <v>0</v>
      </c>
      <c r="I120" s="533">
        <v>0</v>
      </c>
      <c r="J120" s="533">
        <f t="shared" si="11"/>
        <v>0</v>
      </c>
      <c r="K120" s="539"/>
      <c r="L120" s="539"/>
      <c r="M120" s="539"/>
    </row>
    <row r="121" spans="1:13" hidden="1" outlineLevel="1">
      <c r="A121" s="762"/>
      <c r="B121" s="762"/>
      <c r="C121" s="531" t="s">
        <v>150</v>
      </c>
      <c r="D121" s="532">
        <v>0</v>
      </c>
      <c r="E121" s="532">
        <v>0</v>
      </c>
      <c r="F121" s="532">
        <v>0</v>
      </c>
      <c r="G121" s="532">
        <v>0</v>
      </c>
      <c r="H121" s="533">
        <v>0</v>
      </c>
      <c r="I121" s="533">
        <v>0</v>
      </c>
      <c r="J121" s="533">
        <f t="shared" si="11"/>
        <v>0</v>
      </c>
      <c r="K121" s="539"/>
      <c r="L121" s="539"/>
      <c r="M121" s="539"/>
    </row>
    <row r="122" spans="1:13" hidden="1" outlineLevel="1">
      <c r="A122" s="762"/>
      <c r="B122" s="762"/>
      <c r="C122" s="531" t="s">
        <v>151</v>
      </c>
      <c r="D122" s="532">
        <v>0</v>
      </c>
      <c r="E122" s="532">
        <v>0</v>
      </c>
      <c r="F122" s="532">
        <v>0</v>
      </c>
      <c r="G122" s="532">
        <v>0</v>
      </c>
      <c r="H122" s="533">
        <v>0</v>
      </c>
      <c r="I122" s="533">
        <v>0</v>
      </c>
      <c r="J122" s="533">
        <f t="shared" si="11"/>
        <v>0</v>
      </c>
      <c r="K122" s="539"/>
      <c r="L122" s="539"/>
      <c r="M122" s="539"/>
    </row>
    <row r="123" spans="1:13" ht="72" hidden="1" outlineLevel="1">
      <c r="A123" s="762"/>
      <c r="B123" s="762"/>
      <c r="C123" s="531" t="s">
        <v>152</v>
      </c>
      <c r="D123" s="532">
        <v>0</v>
      </c>
      <c r="E123" s="532">
        <v>0</v>
      </c>
      <c r="F123" s="532">
        <v>0</v>
      </c>
      <c r="G123" s="532">
        <v>0</v>
      </c>
      <c r="H123" s="533">
        <v>0</v>
      </c>
      <c r="I123" s="533">
        <v>0</v>
      </c>
      <c r="J123" s="533">
        <f t="shared" si="11"/>
        <v>0</v>
      </c>
      <c r="K123" s="539"/>
      <c r="L123" s="539"/>
      <c r="M123" s="539"/>
    </row>
    <row r="124" spans="1:13" hidden="1" outlineLevel="1">
      <c r="A124" s="762"/>
      <c r="B124" s="762"/>
      <c r="C124" s="531" t="s">
        <v>153</v>
      </c>
      <c r="D124" s="532">
        <v>0</v>
      </c>
      <c r="E124" s="532">
        <v>0</v>
      </c>
      <c r="F124" s="532">
        <v>0</v>
      </c>
      <c r="G124" s="532">
        <v>0</v>
      </c>
      <c r="H124" s="533">
        <v>0</v>
      </c>
      <c r="I124" s="533">
        <v>0</v>
      </c>
      <c r="J124" s="533">
        <f t="shared" si="11"/>
        <v>0</v>
      </c>
      <c r="K124" s="539"/>
      <c r="L124" s="539"/>
      <c r="M124" s="539"/>
    </row>
    <row r="125" spans="1:13" ht="36" hidden="1" outlineLevel="1">
      <c r="A125" s="762"/>
      <c r="B125" s="531" t="s">
        <v>154</v>
      </c>
      <c r="C125" s="531" t="s">
        <v>155</v>
      </c>
      <c r="D125" s="532">
        <v>0</v>
      </c>
      <c r="E125" s="532">
        <v>0</v>
      </c>
      <c r="F125" s="532">
        <v>0</v>
      </c>
      <c r="G125" s="532">
        <v>0</v>
      </c>
      <c r="H125" s="533">
        <v>0</v>
      </c>
      <c r="I125" s="533">
        <v>0</v>
      </c>
      <c r="J125" s="533">
        <f t="shared" si="11"/>
        <v>0</v>
      </c>
      <c r="K125" s="539"/>
      <c r="L125" s="539"/>
      <c r="M125" s="539"/>
    </row>
    <row r="126" spans="1:13" ht="24" hidden="1" outlineLevel="1">
      <c r="A126" s="762"/>
      <c r="B126" s="762" t="s">
        <v>156</v>
      </c>
      <c r="C126" s="531" t="s">
        <v>157</v>
      </c>
      <c r="D126" s="532">
        <v>0</v>
      </c>
      <c r="E126" s="532">
        <v>0</v>
      </c>
      <c r="F126" s="532">
        <v>0</v>
      </c>
      <c r="G126" s="532">
        <v>0</v>
      </c>
      <c r="H126" s="533">
        <v>0</v>
      </c>
      <c r="I126" s="533">
        <v>0</v>
      </c>
      <c r="J126" s="533">
        <f t="shared" si="11"/>
        <v>0</v>
      </c>
      <c r="K126" s="539"/>
      <c r="L126" s="539"/>
      <c r="M126" s="539"/>
    </row>
    <row r="127" spans="1:13" ht="36" hidden="1" outlineLevel="1">
      <c r="A127" s="762"/>
      <c r="B127" s="762"/>
      <c r="C127" s="531" t="s">
        <v>158</v>
      </c>
      <c r="D127" s="532">
        <v>10</v>
      </c>
      <c r="E127" s="532">
        <v>0</v>
      </c>
      <c r="F127" s="532">
        <v>13</v>
      </c>
      <c r="G127" s="532">
        <v>0</v>
      </c>
      <c r="H127" s="533">
        <v>23</v>
      </c>
      <c r="I127" s="533">
        <v>0</v>
      </c>
      <c r="J127" s="533">
        <f t="shared" ref="J127" si="15">H127+I127</f>
        <v>23</v>
      </c>
      <c r="K127" s="539"/>
      <c r="L127" s="539"/>
      <c r="M127" s="539"/>
    </row>
    <row r="128" spans="1:13" hidden="1" outlineLevel="1">
      <c r="A128" s="762"/>
      <c r="B128" s="762"/>
      <c r="C128" s="531" t="s">
        <v>159</v>
      </c>
      <c r="D128" s="532">
        <v>0</v>
      </c>
      <c r="E128" s="532">
        <v>0</v>
      </c>
      <c r="F128" s="532">
        <v>0</v>
      </c>
      <c r="G128" s="532">
        <v>0</v>
      </c>
      <c r="H128" s="533">
        <v>0</v>
      </c>
      <c r="I128" s="533">
        <v>0</v>
      </c>
      <c r="J128" s="533">
        <f t="shared" si="11"/>
        <v>0</v>
      </c>
      <c r="K128" s="539"/>
      <c r="L128" s="539"/>
      <c r="M128" s="539"/>
    </row>
    <row r="129" spans="1:13" hidden="1" outlineLevel="1">
      <c r="A129" s="762"/>
      <c r="B129" s="762"/>
      <c r="C129" s="531" t="s">
        <v>160</v>
      </c>
      <c r="D129" s="532">
        <v>0</v>
      </c>
      <c r="E129" s="532">
        <v>0</v>
      </c>
      <c r="F129" s="532">
        <v>0</v>
      </c>
      <c r="G129" s="532">
        <v>0</v>
      </c>
      <c r="H129" s="533">
        <v>0</v>
      </c>
      <c r="I129" s="533">
        <v>0</v>
      </c>
      <c r="J129" s="533">
        <f t="shared" si="11"/>
        <v>0</v>
      </c>
      <c r="K129" s="539"/>
      <c r="L129" s="539"/>
      <c r="M129" s="539"/>
    </row>
    <row r="130" spans="1:13" ht="48" hidden="1" outlineLevel="1">
      <c r="A130" s="762"/>
      <c r="B130" s="762"/>
      <c r="C130" s="531" t="s">
        <v>161</v>
      </c>
      <c r="D130" s="532">
        <v>0</v>
      </c>
      <c r="E130" s="532">
        <v>0</v>
      </c>
      <c r="F130" s="532">
        <v>0</v>
      </c>
      <c r="G130" s="532">
        <v>0</v>
      </c>
      <c r="H130" s="533">
        <v>0</v>
      </c>
      <c r="I130" s="533">
        <v>0</v>
      </c>
      <c r="J130" s="533">
        <f t="shared" si="11"/>
        <v>0</v>
      </c>
      <c r="K130" s="539"/>
      <c r="L130" s="539"/>
      <c r="M130" s="539"/>
    </row>
    <row r="131" spans="1:13" ht="24" hidden="1" outlineLevel="1">
      <c r="A131" s="762"/>
      <c r="B131" s="762"/>
      <c r="C131" s="531" t="s">
        <v>162</v>
      </c>
      <c r="D131" s="532">
        <v>0</v>
      </c>
      <c r="E131" s="532">
        <v>0</v>
      </c>
      <c r="F131" s="532">
        <v>0</v>
      </c>
      <c r="G131" s="532">
        <v>0</v>
      </c>
      <c r="H131" s="533">
        <v>0</v>
      </c>
      <c r="I131" s="533">
        <v>0</v>
      </c>
      <c r="J131" s="533">
        <f t="shared" si="11"/>
        <v>0</v>
      </c>
      <c r="K131" s="539"/>
      <c r="L131" s="539"/>
      <c r="M131" s="539"/>
    </row>
    <row r="132" spans="1:13" ht="36" hidden="1" outlineLevel="1">
      <c r="A132" s="762"/>
      <c r="B132" s="762"/>
      <c r="C132" s="531" t="s">
        <v>163</v>
      </c>
      <c r="D132" s="532">
        <v>0</v>
      </c>
      <c r="E132" s="532">
        <v>0</v>
      </c>
      <c r="F132" s="532">
        <v>0</v>
      </c>
      <c r="G132" s="532">
        <v>0</v>
      </c>
      <c r="H132" s="533">
        <v>0</v>
      </c>
      <c r="I132" s="533">
        <v>0</v>
      </c>
      <c r="J132" s="533">
        <f t="shared" si="11"/>
        <v>0</v>
      </c>
      <c r="K132" s="539"/>
      <c r="L132" s="539"/>
      <c r="M132" s="539"/>
    </row>
    <row r="133" spans="1:13" ht="15" customHeight="1" collapsed="1">
      <c r="A133" s="748" t="s">
        <v>164</v>
      </c>
      <c r="B133" s="748"/>
      <c r="C133" s="748"/>
      <c r="D133" s="529">
        <f t="shared" ref="D133:J133" si="16">SUM(D134:D143)</f>
        <v>10</v>
      </c>
      <c r="E133" s="529">
        <f t="shared" si="16"/>
        <v>0</v>
      </c>
      <c r="F133" s="529">
        <f t="shared" si="16"/>
        <v>0</v>
      </c>
      <c r="G133" s="529">
        <f t="shared" si="16"/>
        <v>0</v>
      </c>
      <c r="H133" s="530">
        <f t="shared" si="16"/>
        <v>10</v>
      </c>
      <c r="I133" s="530">
        <f t="shared" si="16"/>
        <v>0</v>
      </c>
      <c r="J133" s="530">
        <f t="shared" si="16"/>
        <v>10</v>
      </c>
      <c r="K133" s="539"/>
      <c r="L133" s="539"/>
      <c r="M133" s="539"/>
    </row>
    <row r="134" spans="1:13" hidden="1" outlineLevel="1">
      <c r="A134" s="762" t="s">
        <v>164</v>
      </c>
      <c r="B134" s="762" t="s">
        <v>165</v>
      </c>
      <c r="C134" s="531" t="s">
        <v>166</v>
      </c>
      <c r="D134" s="532">
        <v>0</v>
      </c>
      <c r="E134" s="532">
        <v>0</v>
      </c>
      <c r="F134" s="532">
        <v>0</v>
      </c>
      <c r="G134" s="532">
        <v>0</v>
      </c>
      <c r="H134" s="533">
        <v>0</v>
      </c>
      <c r="I134" s="533">
        <v>0</v>
      </c>
      <c r="J134" s="533">
        <f t="shared" si="11"/>
        <v>0</v>
      </c>
      <c r="K134" s="539"/>
      <c r="L134" s="539"/>
      <c r="M134" s="539"/>
    </row>
    <row r="135" spans="1:13" hidden="1" outlineLevel="1">
      <c r="A135" s="762"/>
      <c r="B135" s="762"/>
      <c r="C135" s="531" t="s">
        <v>167</v>
      </c>
      <c r="D135" s="532">
        <v>0</v>
      </c>
      <c r="E135" s="532">
        <v>0</v>
      </c>
      <c r="F135" s="532">
        <v>0</v>
      </c>
      <c r="G135" s="532">
        <v>0</v>
      </c>
      <c r="H135" s="533">
        <v>0</v>
      </c>
      <c r="I135" s="533">
        <v>0</v>
      </c>
      <c r="J135" s="533">
        <f t="shared" si="11"/>
        <v>0</v>
      </c>
      <c r="K135" s="539"/>
      <c r="L135" s="539"/>
      <c r="M135" s="539"/>
    </row>
    <row r="136" spans="1:13" ht="24" hidden="1" outlineLevel="1">
      <c r="A136" s="762"/>
      <c r="B136" s="762"/>
      <c r="C136" s="531" t="s">
        <v>168</v>
      </c>
      <c r="D136" s="532">
        <v>0</v>
      </c>
      <c r="E136" s="532">
        <v>0</v>
      </c>
      <c r="F136" s="532">
        <v>0</v>
      </c>
      <c r="G136" s="532">
        <v>0</v>
      </c>
      <c r="H136" s="533">
        <v>0</v>
      </c>
      <c r="I136" s="533">
        <v>0</v>
      </c>
      <c r="J136" s="533">
        <f t="shared" si="11"/>
        <v>0</v>
      </c>
      <c r="K136" s="539"/>
      <c r="L136" s="539"/>
      <c r="M136" s="539"/>
    </row>
    <row r="137" spans="1:13" hidden="1" outlineLevel="1">
      <c r="A137" s="762"/>
      <c r="B137" s="762"/>
      <c r="C137" s="531" t="s">
        <v>169</v>
      </c>
      <c r="D137" s="532">
        <v>0</v>
      </c>
      <c r="E137" s="532">
        <v>0</v>
      </c>
      <c r="F137" s="532">
        <v>0</v>
      </c>
      <c r="G137" s="532">
        <v>0</v>
      </c>
      <c r="H137" s="533">
        <v>0</v>
      </c>
      <c r="I137" s="533">
        <v>0</v>
      </c>
      <c r="J137" s="533">
        <f t="shared" si="11"/>
        <v>0</v>
      </c>
      <c r="K137" s="539"/>
      <c r="L137" s="539"/>
      <c r="M137" s="539"/>
    </row>
    <row r="138" spans="1:13" hidden="1" outlineLevel="1">
      <c r="A138" s="762"/>
      <c r="B138" s="762"/>
      <c r="C138" s="531" t="s">
        <v>170</v>
      </c>
      <c r="D138" s="532">
        <v>0</v>
      </c>
      <c r="E138" s="532">
        <v>0</v>
      </c>
      <c r="F138" s="532">
        <v>0</v>
      </c>
      <c r="G138" s="532">
        <v>0</v>
      </c>
      <c r="H138" s="533">
        <v>0</v>
      </c>
      <c r="I138" s="533">
        <v>0</v>
      </c>
      <c r="J138" s="533">
        <f t="shared" si="11"/>
        <v>0</v>
      </c>
      <c r="K138" s="539"/>
      <c r="L138" s="539"/>
      <c r="M138" s="539"/>
    </row>
    <row r="139" spans="1:13" hidden="1" outlineLevel="1">
      <c r="A139" s="762"/>
      <c r="B139" s="762"/>
      <c r="C139" s="531" t="s">
        <v>171</v>
      </c>
      <c r="D139" s="532">
        <v>0</v>
      </c>
      <c r="E139" s="532">
        <v>0</v>
      </c>
      <c r="F139" s="532">
        <v>0</v>
      </c>
      <c r="G139" s="532">
        <v>0</v>
      </c>
      <c r="H139" s="533">
        <v>0</v>
      </c>
      <c r="I139" s="533">
        <v>0</v>
      </c>
      <c r="J139" s="533">
        <f t="shared" si="11"/>
        <v>0</v>
      </c>
      <c r="K139" s="539"/>
      <c r="L139" s="539"/>
      <c r="M139" s="539"/>
    </row>
    <row r="140" spans="1:13" ht="24" hidden="1" outlineLevel="1">
      <c r="A140" s="762"/>
      <c r="B140" s="762"/>
      <c r="C140" s="531" t="s">
        <v>172</v>
      </c>
      <c r="D140" s="532">
        <v>10</v>
      </c>
      <c r="E140" s="532">
        <v>0</v>
      </c>
      <c r="F140" s="532">
        <v>0</v>
      </c>
      <c r="G140" s="532">
        <v>0</v>
      </c>
      <c r="H140" s="533">
        <v>10</v>
      </c>
      <c r="I140" s="533">
        <v>0</v>
      </c>
      <c r="J140" s="533">
        <f t="shared" ref="J140" si="17">H140+I140</f>
        <v>10</v>
      </c>
      <c r="K140" s="539"/>
      <c r="L140" s="539"/>
      <c r="M140" s="539"/>
    </row>
    <row r="141" spans="1:13" ht="24" hidden="1" outlineLevel="1">
      <c r="A141" s="762"/>
      <c r="B141" s="531" t="s">
        <v>173</v>
      </c>
      <c r="C141" s="531" t="s">
        <v>174</v>
      </c>
      <c r="D141" s="532">
        <v>0</v>
      </c>
      <c r="E141" s="532">
        <v>0</v>
      </c>
      <c r="F141" s="532">
        <v>0</v>
      </c>
      <c r="G141" s="532">
        <v>0</v>
      </c>
      <c r="H141" s="533">
        <v>0</v>
      </c>
      <c r="I141" s="533">
        <v>0</v>
      </c>
      <c r="J141" s="533">
        <f t="shared" si="11"/>
        <v>0</v>
      </c>
      <c r="K141" s="539"/>
      <c r="L141" s="539"/>
      <c r="M141" s="539"/>
    </row>
    <row r="142" spans="1:13" ht="24" hidden="1" outlineLevel="1">
      <c r="A142" s="762"/>
      <c r="B142" s="762" t="s">
        <v>175</v>
      </c>
      <c r="C142" s="531" t="s">
        <v>176</v>
      </c>
      <c r="D142" s="532">
        <v>0</v>
      </c>
      <c r="E142" s="532">
        <v>0</v>
      </c>
      <c r="F142" s="532">
        <v>0</v>
      </c>
      <c r="G142" s="532">
        <v>0</v>
      </c>
      <c r="H142" s="533">
        <v>0</v>
      </c>
      <c r="I142" s="533">
        <v>0</v>
      </c>
      <c r="J142" s="533">
        <f t="shared" si="11"/>
        <v>0</v>
      </c>
      <c r="K142" s="539"/>
      <c r="L142" s="539"/>
      <c r="M142" s="539"/>
    </row>
    <row r="143" spans="1:13" ht="24" hidden="1" outlineLevel="1">
      <c r="A143" s="762"/>
      <c r="B143" s="762"/>
      <c r="C143" s="531" t="s">
        <v>177</v>
      </c>
      <c r="D143" s="532">
        <v>0</v>
      </c>
      <c r="E143" s="532">
        <v>0</v>
      </c>
      <c r="F143" s="532">
        <v>0</v>
      </c>
      <c r="G143" s="532">
        <v>0</v>
      </c>
      <c r="H143" s="533">
        <v>0</v>
      </c>
      <c r="I143" s="533">
        <v>0</v>
      </c>
      <c r="J143" s="533">
        <f t="shared" si="11"/>
        <v>0</v>
      </c>
      <c r="K143" s="539"/>
      <c r="L143" s="539"/>
      <c r="M143" s="539"/>
    </row>
    <row r="144" spans="1:13" ht="15" customHeight="1" collapsed="1">
      <c r="A144" s="748" t="s">
        <v>178</v>
      </c>
      <c r="B144" s="748"/>
      <c r="C144" s="748"/>
      <c r="D144" s="529">
        <f t="shared" ref="D144:J144" si="18">+SUM(D145:D149)</f>
        <v>49</v>
      </c>
      <c r="E144" s="529">
        <f t="shared" si="18"/>
        <v>0</v>
      </c>
      <c r="F144" s="529">
        <f t="shared" si="18"/>
        <v>3</v>
      </c>
      <c r="G144" s="529">
        <f t="shared" si="18"/>
        <v>0</v>
      </c>
      <c r="H144" s="530">
        <f t="shared" si="18"/>
        <v>52</v>
      </c>
      <c r="I144" s="530">
        <f t="shared" si="18"/>
        <v>0</v>
      </c>
      <c r="J144" s="530">
        <f t="shared" si="18"/>
        <v>52</v>
      </c>
      <c r="K144" s="539"/>
      <c r="L144" s="539"/>
      <c r="M144" s="539"/>
    </row>
    <row r="145" spans="1:13" ht="24" hidden="1" outlineLevel="1">
      <c r="A145" s="762" t="s">
        <v>178</v>
      </c>
      <c r="B145" s="762" t="s">
        <v>179</v>
      </c>
      <c r="C145" s="531" t="s">
        <v>180</v>
      </c>
      <c r="D145" s="532">
        <v>49</v>
      </c>
      <c r="E145" s="532">
        <v>0</v>
      </c>
      <c r="F145" s="532">
        <v>3</v>
      </c>
      <c r="G145" s="532">
        <v>0</v>
      </c>
      <c r="H145" s="533">
        <v>52</v>
      </c>
      <c r="I145" s="533">
        <v>0</v>
      </c>
      <c r="J145" s="533">
        <f t="shared" ref="J145" si="19">H145+I145</f>
        <v>52</v>
      </c>
      <c r="K145" s="539"/>
      <c r="L145" s="539"/>
      <c r="M145" s="539"/>
    </row>
    <row r="146" spans="1:13" ht="48" hidden="1" outlineLevel="1">
      <c r="A146" s="762"/>
      <c r="B146" s="762"/>
      <c r="C146" s="531" t="s">
        <v>181</v>
      </c>
      <c r="D146" s="532">
        <v>0</v>
      </c>
      <c r="E146" s="532">
        <v>0</v>
      </c>
      <c r="F146" s="532">
        <v>0</v>
      </c>
      <c r="G146" s="532">
        <v>0</v>
      </c>
      <c r="H146" s="533">
        <v>0</v>
      </c>
      <c r="I146" s="533">
        <v>0</v>
      </c>
      <c r="J146" s="533">
        <f t="shared" si="11"/>
        <v>0</v>
      </c>
      <c r="K146" s="539"/>
      <c r="L146" s="539"/>
      <c r="M146" s="539"/>
    </row>
    <row r="147" spans="1:13" ht="24" hidden="1" outlineLevel="1">
      <c r="A147" s="762"/>
      <c r="B147" s="762"/>
      <c r="C147" s="531" t="s">
        <v>182</v>
      </c>
      <c r="D147" s="532">
        <v>0</v>
      </c>
      <c r="E147" s="532">
        <v>0</v>
      </c>
      <c r="F147" s="532">
        <v>0</v>
      </c>
      <c r="G147" s="532">
        <v>0</v>
      </c>
      <c r="H147" s="533">
        <v>0</v>
      </c>
      <c r="I147" s="533">
        <v>0</v>
      </c>
      <c r="J147" s="533">
        <f t="shared" si="11"/>
        <v>0</v>
      </c>
      <c r="K147" s="539"/>
      <c r="L147" s="539"/>
      <c r="M147" s="539"/>
    </row>
    <row r="148" spans="1:13" ht="36" hidden="1" outlineLevel="1">
      <c r="A148" s="762"/>
      <c r="B148" s="762"/>
      <c r="C148" s="531" t="s">
        <v>183</v>
      </c>
      <c r="D148" s="532">
        <v>0</v>
      </c>
      <c r="E148" s="532">
        <v>0</v>
      </c>
      <c r="F148" s="532">
        <v>0</v>
      </c>
      <c r="G148" s="532">
        <v>0</v>
      </c>
      <c r="H148" s="533">
        <v>0</v>
      </c>
      <c r="I148" s="533">
        <v>0</v>
      </c>
      <c r="J148" s="533">
        <f t="shared" si="11"/>
        <v>0</v>
      </c>
      <c r="K148" s="539"/>
      <c r="L148" s="539"/>
      <c r="M148" s="539"/>
    </row>
    <row r="149" spans="1:13" ht="48" hidden="1" outlineLevel="1">
      <c r="A149" s="762"/>
      <c r="B149" s="531" t="s">
        <v>184</v>
      </c>
      <c r="C149" s="531" t="s">
        <v>185</v>
      </c>
      <c r="D149" s="532">
        <v>0</v>
      </c>
      <c r="E149" s="532">
        <v>0</v>
      </c>
      <c r="F149" s="532">
        <v>0</v>
      </c>
      <c r="G149" s="532">
        <v>0</v>
      </c>
      <c r="H149" s="533">
        <v>0</v>
      </c>
      <c r="I149" s="533">
        <v>0</v>
      </c>
      <c r="J149" s="533">
        <f t="shared" ref="J149:J220" si="20">+I149+H149</f>
        <v>0</v>
      </c>
      <c r="K149" s="539"/>
      <c r="L149" s="539"/>
      <c r="M149" s="539"/>
    </row>
    <row r="150" spans="1:13" ht="33" customHeight="1" collapsed="1">
      <c r="A150" s="748" t="s">
        <v>186</v>
      </c>
      <c r="B150" s="748"/>
      <c r="C150" s="748"/>
      <c r="D150" s="529">
        <f t="shared" ref="D150:J150" si="21">SUM(D151:D157)</f>
        <v>0</v>
      </c>
      <c r="E150" s="529">
        <f t="shared" si="21"/>
        <v>0</v>
      </c>
      <c r="F150" s="529">
        <f t="shared" si="21"/>
        <v>0</v>
      </c>
      <c r="G150" s="529">
        <f t="shared" si="21"/>
        <v>0</v>
      </c>
      <c r="H150" s="530">
        <f t="shared" si="21"/>
        <v>0</v>
      </c>
      <c r="I150" s="530">
        <f t="shared" si="21"/>
        <v>0</v>
      </c>
      <c r="J150" s="530">
        <f t="shared" si="21"/>
        <v>0</v>
      </c>
      <c r="K150" s="539"/>
      <c r="L150" s="539"/>
      <c r="M150" s="539"/>
    </row>
    <row r="151" spans="1:13" ht="48" hidden="1" outlineLevel="1">
      <c r="A151" s="762" t="s">
        <v>186</v>
      </c>
      <c r="B151" s="531" t="s">
        <v>187</v>
      </c>
      <c r="C151" s="531" t="s">
        <v>188</v>
      </c>
      <c r="D151" s="532">
        <v>0</v>
      </c>
      <c r="E151" s="532">
        <v>0</v>
      </c>
      <c r="F151" s="532">
        <v>0</v>
      </c>
      <c r="G151" s="532">
        <v>0</v>
      </c>
      <c r="H151" s="533">
        <v>0</v>
      </c>
      <c r="I151" s="533">
        <v>0</v>
      </c>
      <c r="J151" s="533">
        <f t="shared" si="20"/>
        <v>0</v>
      </c>
      <c r="K151" s="539"/>
      <c r="L151" s="539"/>
      <c r="M151" s="539"/>
    </row>
    <row r="152" spans="1:13" hidden="1" outlineLevel="1">
      <c r="A152" s="762"/>
      <c r="B152" s="762" t="s">
        <v>189</v>
      </c>
      <c r="C152" s="531" t="s">
        <v>190</v>
      </c>
      <c r="D152" s="532">
        <v>0</v>
      </c>
      <c r="E152" s="532">
        <v>0</v>
      </c>
      <c r="F152" s="532">
        <v>0</v>
      </c>
      <c r="G152" s="532">
        <v>0</v>
      </c>
      <c r="H152" s="533">
        <v>0</v>
      </c>
      <c r="I152" s="533">
        <v>0</v>
      </c>
      <c r="J152" s="533">
        <f t="shared" si="20"/>
        <v>0</v>
      </c>
      <c r="K152" s="539"/>
      <c r="L152" s="539"/>
      <c r="M152" s="539"/>
    </row>
    <row r="153" spans="1:13" ht="24" hidden="1" outlineLevel="1">
      <c r="A153" s="762"/>
      <c r="B153" s="762"/>
      <c r="C153" s="531" t="s">
        <v>191</v>
      </c>
      <c r="D153" s="532">
        <v>0</v>
      </c>
      <c r="E153" s="532">
        <v>0</v>
      </c>
      <c r="F153" s="532">
        <v>0</v>
      </c>
      <c r="G153" s="532">
        <v>0</v>
      </c>
      <c r="H153" s="533">
        <v>0</v>
      </c>
      <c r="I153" s="533">
        <v>0</v>
      </c>
      <c r="J153" s="533">
        <f t="shared" si="20"/>
        <v>0</v>
      </c>
      <c r="K153" s="539"/>
      <c r="L153" s="539"/>
      <c r="M153" s="539"/>
    </row>
    <row r="154" spans="1:13" ht="36" hidden="1" outlineLevel="1">
      <c r="A154" s="762"/>
      <c r="B154" s="762"/>
      <c r="C154" s="531" t="s">
        <v>192</v>
      </c>
      <c r="D154" s="532">
        <v>0</v>
      </c>
      <c r="E154" s="532">
        <v>0</v>
      </c>
      <c r="F154" s="532">
        <v>0</v>
      </c>
      <c r="G154" s="532">
        <v>0</v>
      </c>
      <c r="H154" s="533">
        <v>0</v>
      </c>
      <c r="I154" s="533">
        <v>0</v>
      </c>
      <c r="J154" s="533">
        <f t="shared" si="20"/>
        <v>0</v>
      </c>
      <c r="K154" s="539"/>
      <c r="L154" s="539"/>
      <c r="M154" s="539"/>
    </row>
    <row r="155" spans="1:13" hidden="1" outlineLevel="1">
      <c r="A155" s="762"/>
      <c r="B155" s="762"/>
      <c r="C155" s="531" t="s">
        <v>193</v>
      </c>
      <c r="D155" s="532">
        <v>0</v>
      </c>
      <c r="E155" s="532">
        <v>0</v>
      </c>
      <c r="F155" s="532">
        <v>0</v>
      </c>
      <c r="G155" s="532">
        <v>0</v>
      </c>
      <c r="H155" s="533">
        <v>0</v>
      </c>
      <c r="I155" s="533">
        <v>0</v>
      </c>
      <c r="J155" s="533">
        <f t="shared" si="20"/>
        <v>0</v>
      </c>
      <c r="K155" s="539"/>
      <c r="L155" s="539"/>
      <c r="M155" s="539"/>
    </row>
    <row r="156" spans="1:13" ht="48" hidden="1" outlineLevel="1">
      <c r="A156" s="762"/>
      <c r="B156" s="762"/>
      <c r="C156" s="531" t="s">
        <v>194</v>
      </c>
      <c r="D156" s="532">
        <v>0</v>
      </c>
      <c r="E156" s="532">
        <v>0</v>
      </c>
      <c r="F156" s="532">
        <v>0</v>
      </c>
      <c r="G156" s="532">
        <v>0</v>
      </c>
      <c r="H156" s="533">
        <v>0</v>
      </c>
      <c r="I156" s="533">
        <v>0</v>
      </c>
      <c r="J156" s="533">
        <f t="shared" si="20"/>
        <v>0</v>
      </c>
      <c r="K156" s="539"/>
      <c r="L156" s="539"/>
      <c r="M156" s="539"/>
    </row>
    <row r="157" spans="1:13" hidden="1" outlineLevel="1">
      <c r="A157" s="762"/>
      <c r="B157" s="762"/>
      <c r="C157" s="531" t="s">
        <v>195</v>
      </c>
      <c r="D157" s="532">
        <v>0</v>
      </c>
      <c r="E157" s="532">
        <v>0</v>
      </c>
      <c r="F157" s="532">
        <v>0</v>
      </c>
      <c r="G157" s="532">
        <v>0</v>
      </c>
      <c r="H157" s="533">
        <v>0</v>
      </c>
      <c r="I157" s="533">
        <v>0</v>
      </c>
      <c r="J157" s="533">
        <f t="shared" si="20"/>
        <v>0</v>
      </c>
      <c r="K157" s="539"/>
      <c r="L157" s="539"/>
      <c r="M157" s="539"/>
    </row>
    <row r="158" spans="1:13" ht="15" customHeight="1" collapsed="1">
      <c r="A158" s="748" t="s">
        <v>196</v>
      </c>
      <c r="B158" s="748"/>
      <c r="C158" s="748"/>
      <c r="D158" s="529">
        <f t="shared" ref="D158:J158" si="22">SUM(D159:D165)</f>
        <v>0</v>
      </c>
      <c r="E158" s="529">
        <f t="shared" si="22"/>
        <v>0</v>
      </c>
      <c r="F158" s="529">
        <f t="shared" si="22"/>
        <v>0</v>
      </c>
      <c r="G158" s="529">
        <f t="shared" si="22"/>
        <v>0</v>
      </c>
      <c r="H158" s="530">
        <f t="shared" si="22"/>
        <v>0</v>
      </c>
      <c r="I158" s="530">
        <f t="shared" si="22"/>
        <v>0</v>
      </c>
      <c r="J158" s="530">
        <f t="shared" si="22"/>
        <v>0</v>
      </c>
      <c r="K158" s="539"/>
      <c r="L158" s="539"/>
      <c r="M158" s="539"/>
    </row>
    <row r="159" spans="1:13" hidden="1" outlineLevel="1">
      <c r="A159" s="762" t="s">
        <v>196</v>
      </c>
      <c r="B159" s="762" t="s">
        <v>197</v>
      </c>
      <c r="C159" s="531" t="s">
        <v>198</v>
      </c>
      <c r="D159" s="532">
        <v>0</v>
      </c>
      <c r="E159" s="532">
        <v>0</v>
      </c>
      <c r="F159" s="532">
        <v>0</v>
      </c>
      <c r="G159" s="532">
        <v>0</v>
      </c>
      <c r="H159" s="533">
        <v>0</v>
      </c>
      <c r="I159" s="533">
        <v>0</v>
      </c>
      <c r="J159" s="533">
        <f t="shared" si="20"/>
        <v>0</v>
      </c>
      <c r="K159" s="539"/>
      <c r="L159" s="539"/>
      <c r="M159" s="539"/>
    </row>
    <row r="160" spans="1:13" hidden="1" outlineLevel="1">
      <c r="A160" s="762"/>
      <c r="B160" s="762"/>
      <c r="C160" s="531" t="s">
        <v>199</v>
      </c>
      <c r="D160" s="532">
        <v>0</v>
      </c>
      <c r="E160" s="532">
        <v>0</v>
      </c>
      <c r="F160" s="532">
        <v>0</v>
      </c>
      <c r="G160" s="532">
        <v>0</v>
      </c>
      <c r="H160" s="533">
        <v>0</v>
      </c>
      <c r="I160" s="533">
        <v>0</v>
      </c>
      <c r="J160" s="533">
        <f t="shared" si="20"/>
        <v>0</v>
      </c>
      <c r="K160" s="539"/>
      <c r="L160" s="539"/>
      <c r="M160" s="539"/>
    </row>
    <row r="161" spans="1:13" ht="48" hidden="1" outlineLevel="1">
      <c r="A161" s="762"/>
      <c r="B161" s="762" t="s">
        <v>200</v>
      </c>
      <c r="C161" s="531" t="s">
        <v>201</v>
      </c>
      <c r="D161" s="532">
        <v>0</v>
      </c>
      <c r="E161" s="532">
        <v>0</v>
      </c>
      <c r="F161" s="532">
        <v>0</v>
      </c>
      <c r="G161" s="532">
        <v>0</v>
      </c>
      <c r="H161" s="533">
        <v>0</v>
      </c>
      <c r="I161" s="533">
        <v>0</v>
      </c>
      <c r="J161" s="533">
        <f t="shared" si="20"/>
        <v>0</v>
      </c>
      <c r="K161" s="539"/>
      <c r="L161" s="539"/>
      <c r="M161" s="539"/>
    </row>
    <row r="162" spans="1:13" ht="36" hidden="1" outlineLevel="1">
      <c r="A162" s="762"/>
      <c r="B162" s="762"/>
      <c r="C162" s="531" t="s">
        <v>202</v>
      </c>
      <c r="D162" s="532">
        <v>0</v>
      </c>
      <c r="E162" s="532">
        <v>0</v>
      </c>
      <c r="F162" s="532">
        <v>0</v>
      </c>
      <c r="G162" s="532">
        <v>0</v>
      </c>
      <c r="H162" s="533">
        <v>0</v>
      </c>
      <c r="I162" s="533">
        <v>0</v>
      </c>
      <c r="J162" s="533">
        <f t="shared" si="20"/>
        <v>0</v>
      </c>
      <c r="K162" s="539"/>
      <c r="L162" s="539"/>
      <c r="M162" s="539"/>
    </row>
    <row r="163" spans="1:13" ht="24" hidden="1" outlineLevel="1">
      <c r="A163" s="762"/>
      <c r="B163" s="762"/>
      <c r="C163" s="531" t="s">
        <v>203</v>
      </c>
      <c r="D163" s="532">
        <v>0</v>
      </c>
      <c r="E163" s="532">
        <v>0</v>
      </c>
      <c r="F163" s="532">
        <v>0</v>
      </c>
      <c r="G163" s="532">
        <v>0</v>
      </c>
      <c r="H163" s="533">
        <v>0</v>
      </c>
      <c r="I163" s="533">
        <v>0</v>
      </c>
      <c r="J163" s="533">
        <f t="shared" si="20"/>
        <v>0</v>
      </c>
      <c r="K163" s="539"/>
      <c r="L163" s="539"/>
      <c r="M163" s="539"/>
    </row>
    <row r="164" spans="1:13" hidden="1" outlineLevel="1">
      <c r="A164" s="762"/>
      <c r="B164" s="762"/>
      <c r="C164" s="531" t="s">
        <v>204</v>
      </c>
      <c r="D164" s="532">
        <v>0</v>
      </c>
      <c r="E164" s="532">
        <v>0</v>
      </c>
      <c r="F164" s="532">
        <v>0</v>
      </c>
      <c r="G164" s="532">
        <v>0</v>
      </c>
      <c r="H164" s="533">
        <v>0</v>
      </c>
      <c r="I164" s="533">
        <v>0</v>
      </c>
      <c r="J164" s="533">
        <f t="shared" si="20"/>
        <v>0</v>
      </c>
      <c r="K164" s="539"/>
      <c r="L164" s="539"/>
      <c r="M164" s="539"/>
    </row>
    <row r="165" spans="1:13" ht="24" hidden="1" outlineLevel="1">
      <c r="A165" s="762"/>
      <c r="B165" s="762"/>
      <c r="C165" s="531" t="s">
        <v>205</v>
      </c>
      <c r="D165" s="532">
        <v>0</v>
      </c>
      <c r="E165" s="532">
        <v>0</v>
      </c>
      <c r="F165" s="532">
        <v>0</v>
      </c>
      <c r="G165" s="532">
        <v>0</v>
      </c>
      <c r="H165" s="533">
        <v>0</v>
      </c>
      <c r="I165" s="533">
        <v>0</v>
      </c>
      <c r="J165" s="533">
        <f t="shared" si="20"/>
        <v>0</v>
      </c>
      <c r="K165" s="539"/>
      <c r="L165" s="539"/>
      <c r="M165" s="539"/>
    </row>
    <row r="166" spans="1:13" ht="15" customHeight="1" collapsed="1">
      <c r="A166" s="748" t="s">
        <v>206</v>
      </c>
      <c r="B166" s="748"/>
      <c r="C166" s="748"/>
      <c r="D166" s="529">
        <f t="shared" ref="D166:J166" si="23">SUM(D167:D172)</f>
        <v>0</v>
      </c>
      <c r="E166" s="529">
        <f t="shared" si="23"/>
        <v>0</v>
      </c>
      <c r="F166" s="529">
        <f t="shared" si="23"/>
        <v>0</v>
      </c>
      <c r="G166" s="529">
        <f t="shared" si="23"/>
        <v>0</v>
      </c>
      <c r="H166" s="530">
        <f t="shared" si="23"/>
        <v>0</v>
      </c>
      <c r="I166" s="530">
        <f t="shared" si="23"/>
        <v>0</v>
      </c>
      <c r="J166" s="530">
        <f t="shared" si="23"/>
        <v>0</v>
      </c>
      <c r="K166" s="539"/>
      <c r="L166" s="539"/>
      <c r="M166" s="539"/>
    </row>
    <row r="167" spans="1:13" hidden="1" outlineLevel="1">
      <c r="A167" s="762" t="s">
        <v>206</v>
      </c>
      <c r="B167" s="762" t="s">
        <v>207</v>
      </c>
      <c r="C167" s="531" t="s">
        <v>208</v>
      </c>
      <c r="D167" s="532">
        <v>0</v>
      </c>
      <c r="E167" s="532">
        <v>0</v>
      </c>
      <c r="F167" s="532">
        <v>0</v>
      </c>
      <c r="G167" s="532">
        <v>0</v>
      </c>
      <c r="H167" s="533">
        <v>0</v>
      </c>
      <c r="I167" s="533">
        <v>0</v>
      </c>
      <c r="J167" s="533">
        <f t="shared" si="20"/>
        <v>0</v>
      </c>
      <c r="K167" s="539"/>
      <c r="L167" s="539"/>
      <c r="M167" s="539"/>
    </row>
    <row r="168" spans="1:13" hidden="1" outlineLevel="1">
      <c r="A168" s="762"/>
      <c r="B168" s="762"/>
      <c r="C168" s="531" t="s">
        <v>209</v>
      </c>
      <c r="D168" s="532">
        <v>0</v>
      </c>
      <c r="E168" s="532">
        <v>0</v>
      </c>
      <c r="F168" s="532">
        <v>0</v>
      </c>
      <c r="G168" s="532">
        <v>0</v>
      </c>
      <c r="H168" s="533">
        <v>0</v>
      </c>
      <c r="I168" s="533">
        <v>0</v>
      </c>
      <c r="J168" s="533">
        <f t="shared" si="20"/>
        <v>0</v>
      </c>
      <c r="K168" s="539"/>
      <c r="L168" s="539"/>
      <c r="M168" s="539"/>
    </row>
    <row r="169" spans="1:13" ht="24" hidden="1" outlineLevel="1">
      <c r="A169" s="762"/>
      <c r="B169" s="762"/>
      <c r="C169" s="531" t="s">
        <v>210</v>
      </c>
      <c r="D169" s="532">
        <v>0</v>
      </c>
      <c r="E169" s="532">
        <v>0</v>
      </c>
      <c r="F169" s="532">
        <v>0</v>
      </c>
      <c r="G169" s="532">
        <v>0</v>
      </c>
      <c r="H169" s="533">
        <v>0</v>
      </c>
      <c r="I169" s="533">
        <v>0</v>
      </c>
      <c r="J169" s="533">
        <f t="shared" si="20"/>
        <v>0</v>
      </c>
      <c r="K169" s="539"/>
      <c r="L169" s="539"/>
      <c r="M169" s="539"/>
    </row>
    <row r="170" spans="1:13" hidden="1" outlineLevel="1">
      <c r="A170" s="762"/>
      <c r="B170" s="762"/>
      <c r="C170" s="531" t="s">
        <v>211</v>
      </c>
      <c r="D170" s="532">
        <v>0</v>
      </c>
      <c r="E170" s="532">
        <v>0</v>
      </c>
      <c r="F170" s="532">
        <v>0</v>
      </c>
      <c r="G170" s="532">
        <v>0</v>
      </c>
      <c r="H170" s="533">
        <v>0</v>
      </c>
      <c r="I170" s="533">
        <v>0</v>
      </c>
      <c r="J170" s="533">
        <f t="shared" si="20"/>
        <v>0</v>
      </c>
      <c r="K170" s="539"/>
      <c r="L170" s="539"/>
      <c r="M170" s="539"/>
    </row>
    <row r="171" spans="1:13" ht="48" hidden="1" outlineLevel="1">
      <c r="A171" s="762"/>
      <c r="B171" s="762"/>
      <c r="C171" s="531" t="s">
        <v>212</v>
      </c>
      <c r="D171" s="532">
        <v>0</v>
      </c>
      <c r="E171" s="532">
        <v>0</v>
      </c>
      <c r="F171" s="532">
        <v>0</v>
      </c>
      <c r="G171" s="532">
        <v>0</v>
      </c>
      <c r="H171" s="533">
        <v>0</v>
      </c>
      <c r="I171" s="533">
        <v>0</v>
      </c>
      <c r="J171" s="533">
        <f t="shared" si="20"/>
        <v>0</v>
      </c>
      <c r="K171" s="539"/>
      <c r="L171" s="539"/>
      <c r="M171" s="539"/>
    </row>
    <row r="172" spans="1:13" ht="36" hidden="1" outlineLevel="1">
      <c r="A172" s="762"/>
      <c r="B172" s="531" t="s">
        <v>213</v>
      </c>
      <c r="C172" s="531" t="s">
        <v>214</v>
      </c>
      <c r="D172" s="532">
        <v>0</v>
      </c>
      <c r="E172" s="532">
        <v>0</v>
      </c>
      <c r="F172" s="532">
        <v>0</v>
      </c>
      <c r="G172" s="532">
        <v>0</v>
      </c>
      <c r="H172" s="533">
        <v>0</v>
      </c>
      <c r="I172" s="533">
        <v>0</v>
      </c>
      <c r="J172" s="533">
        <f t="shared" si="20"/>
        <v>0</v>
      </c>
      <c r="K172" s="539"/>
      <c r="L172" s="539"/>
      <c r="M172" s="539"/>
    </row>
    <row r="173" spans="1:13" ht="15" customHeight="1" collapsed="1">
      <c r="A173" s="748" t="s">
        <v>215</v>
      </c>
      <c r="B173" s="748"/>
      <c r="C173" s="748"/>
      <c r="D173" s="529">
        <f t="shared" ref="D173:J173" si="24">SUM(D174:D175)</f>
        <v>0</v>
      </c>
      <c r="E173" s="529">
        <f t="shared" si="24"/>
        <v>0</v>
      </c>
      <c r="F173" s="529">
        <f t="shared" si="24"/>
        <v>0</v>
      </c>
      <c r="G173" s="529">
        <f t="shared" si="24"/>
        <v>0</v>
      </c>
      <c r="H173" s="530">
        <f t="shared" si="24"/>
        <v>0</v>
      </c>
      <c r="I173" s="530">
        <f t="shared" si="24"/>
        <v>0</v>
      </c>
      <c r="J173" s="530">
        <f t="shared" si="24"/>
        <v>0</v>
      </c>
      <c r="K173" s="539"/>
      <c r="L173" s="539"/>
      <c r="M173" s="539"/>
    </row>
    <row r="174" spans="1:13" ht="36" hidden="1" outlineLevel="1">
      <c r="A174" s="762" t="s">
        <v>215</v>
      </c>
      <c r="B174" s="531" t="s">
        <v>216</v>
      </c>
      <c r="C174" s="531" t="s">
        <v>217</v>
      </c>
      <c r="D174" s="532">
        <v>0</v>
      </c>
      <c r="E174" s="532">
        <v>0</v>
      </c>
      <c r="F174" s="532">
        <v>0</v>
      </c>
      <c r="G174" s="532">
        <v>0</v>
      </c>
      <c r="H174" s="533">
        <v>0</v>
      </c>
      <c r="I174" s="533">
        <v>0</v>
      </c>
      <c r="J174" s="533">
        <f t="shared" si="20"/>
        <v>0</v>
      </c>
      <c r="K174" s="539"/>
      <c r="L174" s="539"/>
      <c r="M174" s="539"/>
    </row>
    <row r="175" spans="1:13" ht="60" hidden="1" outlineLevel="1">
      <c r="A175" s="762"/>
      <c r="B175" s="531" t="s">
        <v>218</v>
      </c>
      <c r="C175" s="531" t="s">
        <v>219</v>
      </c>
      <c r="D175" s="532">
        <v>0</v>
      </c>
      <c r="E175" s="532">
        <v>0</v>
      </c>
      <c r="F175" s="532">
        <v>0</v>
      </c>
      <c r="G175" s="532">
        <v>0</v>
      </c>
      <c r="H175" s="533">
        <v>0</v>
      </c>
      <c r="I175" s="533">
        <v>0</v>
      </c>
      <c r="J175" s="533">
        <f t="shared" si="20"/>
        <v>0</v>
      </c>
      <c r="K175" s="539"/>
      <c r="L175" s="539"/>
      <c r="M175" s="539"/>
    </row>
    <row r="176" spans="1:13" ht="17.25" customHeight="1" collapsed="1">
      <c r="A176" s="748" t="s">
        <v>220</v>
      </c>
      <c r="B176" s="748"/>
      <c r="C176" s="748"/>
      <c r="D176" s="529">
        <f t="shared" ref="D176:J176" si="25">SUM(D177:D194)</f>
        <v>0</v>
      </c>
      <c r="E176" s="529">
        <f t="shared" si="25"/>
        <v>0</v>
      </c>
      <c r="F176" s="529">
        <f t="shared" si="25"/>
        <v>0</v>
      </c>
      <c r="G176" s="529">
        <f t="shared" si="25"/>
        <v>0</v>
      </c>
      <c r="H176" s="530">
        <f t="shared" si="25"/>
        <v>0</v>
      </c>
      <c r="I176" s="530">
        <f t="shared" si="25"/>
        <v>0</v>
      </c>
      <c r="J176" s="530">
        <f t="shared" si="25"/>
        <v>0</v>
      </c>
      <c r="K176" s="539"/>
      <c r="L176" s="539"/>
      <c r="M176" s="539"/>
    </row>
    <row r="177" spans="1:13" hidden="1" outlineLevel="1">
      <c r="A177" s="762" t="s">
        <v>220</v>
      </c>
      <c r="B177" s="762" t="s">
        <v>221</v>
      </c>
      <c r="C177" s="531" t="s">
        <v>222</v>
      </c>
      <c r="D177" s="532">
        <v>0</v>
      </c>
      <c r="E177" s="532">
        <v>0</v>
      </c>
      <c r="F177" s="532">
        <v>0</v>
      </c>
      <c r="G177" s="532">
        <v>0</v>
      </c>
      <c r="H177" s="533">
        <v>0</v>
      </c>
      <c r="I177" s="533">
        <v>0</v>
      </c>
      <c r="J177" s="533">
        <f t="shared" si="20"/>
        <v>0</v>
      </c>
      <c r="K177" s="539"/>
      <c r="L177" s="539"/>
      <c r="M177" s="539"/>
    </row>
    <row r="178" spans="1:13" ht="24" hidden="1" outlineLevel="1">
      <c r="A178" s="762"/>
      <c r="B178" s="762"/>
      <c r="C178" s="531" t="s">
        <v>223</v>
      </c>
      <c r="D178" s="532">
        <v>0</v>
      </c>
      <c r="E178" s="532">
        <v>0</v>
      </c>
      <c r="F178" s="532">
        <v>0</v>
      </c>
      <c r="G178" s="532">
        <v>0</v>
      </c>
      <c r="H178" s="533">
        <v>0</v>
      </c>
      <c r="I178" s="533">
        <v>0</v>
      </c>
      <c r="J178" s="533">
        <f t="shared" si="20"/>
        <v>0</v>
      </c>
      <c r="K178" s="539"/>
      <c r="L178" s="539"/>
      <c r="M178" s="539"/>
    </row>
    <row r="179" spans="1:13" ht="24" hidden="1" outlineLevel="1">
      <c r="A179" s="762"/>
      <c r="B179" s="762"/>
      <c r="C179" s="531" t="s">
        <v>224</v>
      </c>
      <c r="D179" s="532">
        <v>0</v>
      </c>
      <c r="E179" s="532">
        <v>0</v>
      </c>
      <c r="F179" s="532">
        <v>0</v>
      </c>
      <c r="G179" s="532">
        <v>0</v>
      </c>
      <c r="H179" s="533">
        <v>0</v>
      </c>
      <c r="I179" s="533">
        <v>0</v>
      </c>
      <c r="J179" s="533">
        <f t="shared" si="20"/>
        <v>0</v>
      </c>
      <c r="K179" s="539"/>
      <c r="L179" s="539"/>
      <c r="M179" s="539"/>
    </row>
    <row r="180" spans="1:13" ht="24" hidden="1" outlineLevel="1">
      <c r="A180" s="762"/>
      <c r="B180" s="762"/>
      <c r="C180" s="531" t="s">
        <v>225</v>
      </c>
      <c r="D180" s="532">
        <v>0</v>
      </c>
      <c r="E180" s="532">
        <v>0</v>
      </c>
      <c r="F180" s="532">
        <v>0</v>
      </c>
      <c r="G180" s="532">
        <v>0</v>
      </c>
      <c r="H180" s="533">
        <v>0</v>
      </c>
      <c r="I180" s="533">
        <v>0</v>
      </c>
      <c r="J180" s="533">
        <f t="shared" si="20"/>
        <v>0</v>
      </c>
      <c r="K180" s="539"/>
      <c r="L180" s="539"/>
      <c r="M180" s="539"/>
    </row>
    <row r="181" spans="1:13" ht="24" hidden="1" outlineLevel="1">
      <c r="A181" s="762"/>
      <c r="B181" s="762"/>
      <c r="C181" s="531" t="s">
        <v>226</v>
      </c>
      <c r="D181" s="532">
        <v>0</v>
      </c>
      <c r="E181" s="532">
        <v>0</v>
      </c>
      <c r="F181" s="532">
        <v>0</v>
      </c>
      <c r="G181" s="532">
        <v>0</v>
      </c>
      <c r="H181" s="533">
        <v>0</v>
      </c>
      <c r="I181" s="533">
        <v>0</v>
      </c>
      <c r="J181" s="533">
        <f t="shared" si="20"/>
        <v>0</v>
      </c>
      <c r="K181" s="539"/>
      <c r="L181" s="539"/>
      <c r="M181" s="539"/>
    </row>
    <row r="182" spans="1:13" ht="24" hidden="1" outlineLevel="1">
      <c r="A182" s="762"/>
      <c r="B182" s="762"/>
      <c r="C182" s="531" t="s">
        <v>227</v>
      </c>
      <c r="D182" s="532">
        <v>0</v>
      </c>
      <c r="E182" s="532">
        <v>0</v>
      </c>
      <c r="F182" s="532">
        <v>0</v>
      </c>
      <c r="G182" s="532">
        <v>0</v>
      </c>
      <c r="H182" s="533">
        <v>0</v>
      </c>
      <c r="I182" s="533">
        <v>0</v>
      </c>
      <c r="J182" s="533">
        <f t="shared" si="20"/>
        <v>0</v>
      </c>
      <c r="K182" s="539"/>
      <c r="L182" s="539"/>
      <c r="M182" s="539"/>
    </row>
    <row r="183" spans="1:13" ht="24" hidden="1" outlineLevel="1">
      <c r="A183" s="762"/>
      <c r="B183" s="762"/>
      <c r="C183" s="531" t="s">
        <v>228</v>
      </c>
      <c r="D183" s="532">
        <v>0</v>
      </c>
      <c r="E183" s="532">
        <v>0</v>
      </c>
      <c r="F183" s="532">
        <v>0</v>
      </c>
      <c r="G183" s="532">
        <v>0</v>
      </c>
      <c r="H183" s="533">
        <v>0</v>
      </c>
      <c r="I183" s="533">
        <v>0</v>
      </c>
      <c r="J183" s="533">
        <f t="shared" si="20"/>
        <v>0</v>
      </c>
      <c r="K183" s="539"/>
      <c r="L183" s="539"/>
      <c r="M183" s="539"/>
    </row>
    <row r="184" spans="1:13" ht="72" hidden="1" outlineLevel="1">
      <c r="A184" s="762"/>
      <c r="B184" s="531" t="s">
        <v>229</v>
      </c>
      <c r="C184" s="531" t="s">
        <v>230</v>
      </c>
      <c r="D184" s="532">
        <v>0</v>
      </c>
      <c r="E184" s="532">
        <v>0</v>
      </c>
      <c r="F184" s="532">
        <v>0</v>
      </c>
      <c r="G184" s="532">
        <v>0</v>
      </c>
      <c r="H184" s="533">
        <v>0</v>
      </c>
      <c r="I184" s="533">
        <v>0</v>
      </c>
      <c r="J184" s="533">
        <f t="shared" si="20"/>
        <v>0</v>
      </c>
      <c r="K184" s="539"/>
      <c r="L184" s="539"/>
      <c r="M184" s="539"/>
    </row>
    <row r="185" spans="1:13" ht="108" hidden="1" outlineLevel="1">
      <c r="A185" s="762"/>
      <c r="B185" s="531" t="s">
        <v>231</v>
      </c>
      <c r="C185" s="531" t="s">
        <v>232</v>
      </c>
      <c r="D185" s="532">
        <v>0</v>
      </c>
      <c r="E185" s="532">
        <v>0</v>
      </c>
      <c r="F185" s="532">
        <v>0</v>
      </c>
      <c r="G185" s="532">
        <v>0</v>
      </c>
      <c r="H185" s="533">
        <v>0</v>
      </c>
      <c r="I185" s="533">
        <v>0</v>
      </c>
      <c r="J185" s="533">
        <f t="shared" si="20"/>
        <v>0</v>
      </c>
      <c r="K185" s="539"/>
      <c r="L185" s="539"/>
      <c r="M185" s="539"/>
    </row>
    <row r="186" spans="1:13" ht="24" hidden="1" outlineLevel="1">
      <c r="A186" s="762"/>
      <c r="B186" s="762" t="s">
        <v>233</v>
      </c>
      <c r="C186" s="531" t="s">
        <v>234</v>
      </c>
      <c r="D186" s="532">
        <v>0</v>
      </c>
      <c r="E186" s="532">
        <v>0</v>
      </c>
      <c r="F186" s="532">
        <v>0</v>
      </c>
      <c r="G186" s="532">
        <v>0</v>
      </c>
      <c r="H186" s="533">
        <v>0</v>
      </c>
      <c r="I186" s="533">
        <v>0</v>
      </c>
      <c r="J186" s="533">
        <f t="shared" si="20"/>
        <v>0</v>
      </c>
      <c r="K186" s="539"/>
      <c r="L186" s="539"/>
      <c r="M186" s="539"/>
    </row>
    <row r="187" spans="1:13" ht="24" hidden="1" outlineLevel="1">
      <c r="A187" s="762"/>
      <c r="B187" s="762"/>
      <c r="C187" s="531" t="s">
        <v>235</v>
      </c>
      <c r="D187" s="532">
        <v>0</v>
      </c>
      <c r="E187" s="532">
        <v>0</v>
      </c>
      <c r="F187" s="532">
        <v>0</v>
      </c>
      <c r="G187" s="532">
        <v>0</v>
      </c>
      <c r="H187" s="533">
        <v>0</v>
      </c>
      <c r="I187" s="533">
        <v>0</v>
      </c>
      <c r="J187" s="533">
        <f t="shared" si="20"/>
        <v>0</v>
      </c>
      <c r="K187" s="539"/>
      <c r="L187" s="539"/>
      <c r="M187" s="539"/>
    </row>
    <row r="188" spans="1:13" hidden="1" outlineLevel="1">
      <c r="A188" s="762"/>
      <c r="B188" s="762" t="s">
        <v>236</v>
      </c>
      <c r="C188" s="531" t="s">
        <v>237</v>
      </c>
      <c r="D188" s="532">
        <v>0</v>
      </c>
      <c r="E188" s="532">
        <v>0</v>
      </c>
      <c r="F188" s="532">
        <v>0</v>
      </c>
      <c r="G188" s="532">
        <v>0</v>
      </c>
      <c r="H188" s="533">
        <v>0</v>
      </c>
      <c r="I188" s="533">
        <v>0</v>
      </c>
      <c r="J188" s="533">
        <f t="shared" si="20"/>
        <v>0</v>
      </c>
      <c r="K188" s="539"/>
      <c r="L188" s="539"/>
      <c r="M188" s="539"/>
    </row>
    <row r="189" spans="1:13" hidden="1" outlineLevel="1">
      <c r="A189" s="762"/>
      <c r="B189" s="762"/>
      <c r="C189" s="531" t="s">
        <v>238</v>
      </c>
      <c r="D189" s="532">
        <v>0</v>
      </c>
      <c r="E189" s="532">
        <v>0</v>
      </c>
      <c r="F189" s="532">
        <v>0</v>
      </c>
      <c r="G189" s="532">
        <v>0</v>
      </c>
      <c r="H189" s="533">
        <v>0</v>
      </c>
      <c r="I189" s="533">
        <v>0</v>
      </c>
      <c r="J189" s="533">
        <f t="shared" si="20"/>
        <v>0</v>
      </c>
      <c r="K189" s="539"/>
      <c r="L189" s="539"/>
      <c r="M189" s="539"/>
    </row>
    <row r="190" spans="1:13" hidden="1" outlineLevel="1">
      <c r="A190" s="762"/>
      <c r="B190" s="762"/>
      <c r="C190" s="531" t="s">
        <v>239</v>
      </c>
      <c r="D190" s="532">
        <v>0</v>
      </c>
      <c r="E190" s="532">
        <v>0</v>
      </c>
      <c r="F190" s="532">
        <v>0</v>
      </c>
      <c r="G190" s="532">
        <v>0</v>
      </c>
      <c r="H190" s="533">
        <v>0</v>
      </c>
      <c r="I190" s="533">
        <v>0</v>
      </c>
      <c r="J190" s="533">
        <f t="shared" si="20"/>
        <v>0</v>
      </c>
      <c r="K190" s="539"/>
      <c r="L190" s="539"/>
      <c r="M190" s="539"/>
    </row>
    <row r="191" spans="1:13" hidden="1" outlineLevel="1">
      <c r="A191" s="762"/>
      <c r="B191" s="762"/>
      <c r="C191" s="531" t="s">
        <v>240</v>
      </c>
      <c r="D191" s="532">
        <v>0</v>
      </c>
      <c r="E191" s="532">
        <v>0</v>
      </c>
      <c r="F191" s="532">
        <v>0</v>
      </c>
      <c r="G191" s="532">
        <v>0</v>
      </c>
      <c r="H191" s="533">
        <v>0</v>
      </c>
      <c r="I191" s="533">
        <v>0</v>
      </c>
      <c r="J191" s="533">
        <f t="shared" si="20"/>
        <v>0</v>
      </c>
      <c r="K191" s="539"/>
      <c r="L191" s="539"/>
      <c r="M191" s="539"/>
    </row>
    <row r="192" spans="1:13" hidden="1" outlineLevel="1">
      <c r="A192" s="762"/>
      <c r="B192" s="762"/>
      <c r="C192" s="531" t="s">
        <v>241</v>
      </c>
      <c r="D192" s="532">
        <v>0</v>
      </c>
      <c r="E192" s="532">
        <v>0</v>
      </c>
      <c r="F192" s="532">
        <v>0</v>
      </c>
      <c r="G192" s="532">
        <v>0</v>
      </c>
      <c r="H192" s="533">
        <v>0</v>
      </c>
      <c r="I192" s="533">
        <v>0</v>
      </c>
      <c r="J192" s="533">
        <f t="shared" si="20"/>
        <v>0</v>
      </c>
      <c r="K192" s="539"/>
      <c r="L192" s="539"/>
      <c r="M192" s="539"/>
    </row>
    <row r="193" spans="1:13" ht="36" hidden="1" outlineLevel="1">
      <c r="A193" s="762"/>
      <c r="B193" s="762"/>
      <c r="C193" s="531" t="s">
        <v>242</v>
      </c>
      <c r="D193" s="532">
        <v>0</v>
      </c>
      <c r="E193" s="532">
        <v>0</v>
      </c>
      <c r="F193" s="532">
        <v>0</v>
      </c>
      <c r="G193" s="532">
        <v>0</v>
      </c>
      <c r="H193" s="533">
        <v>0</v>
      </c>
      <c r="I193" s="533">
        <v>0</v>
      </c>
      <c r="J193" s="533">
        <f t="shared" si="20"/>
        <v>0</v>
      </c>
      <c r="K193" s="539"/>
      <c r="L193" s="539"/>
      <c r="M193" s="539"/>
    </row>
    <row r="194" spans="1:13" ht="36" hidden="1" outlineLevel="1">
      <c r="A194" s="762"/>
      <c r="B194" s="531" t="s">
        <v>243</v>
      </c>
      <c r="C194" s="531" t="s">
        <v>244</v>
      </c>
      <c r="D194" s="532">
        <v>0</v>
      </c>
      <c r="E194" s="532">
        <v>0</v>
      </c>
      <c r="F194" s="532">
        <v>0</v>
      </c>
      <c r="G194" s="532">
        <v>0</v>
      </c>
      <c r="H194" s="533">
        <v>0</v>
      </c>
      <c r="I194" s="533">
        <v>0</v>
      </c>
      <c r="J194" s="533">
        <f t="shared" si="20"/>
        <v>0</v>
      </c>
      <c r="K194" s="539"/>
      <c r="L194" s="539"/>
      <c r="M194" s="539"/>
    </row>
    <row r="195" spans="1:13" ht="22.5" customHeight="1" collapsed="1">
      <c r="A195" s="748" t="s">
        <v>245</v>
      </c>
      <c r="B195" s="748"/>
      <c r="C195" s="748"/>
      <c r="D195" s="529">
        <f t="shared" ref="D195:J195" si="26">+D196+D197</f>
        <v>0</v>
      </c>
      <c r="E195" s="529">
        <f t="shared" si="26"/>
        <v>0</v>
      </c>
      <c r="F195" s="529">
        <f t="shared" si="26"/>
        <v>0</v>
      </c>
      <c r="G195" s="529">
        <f t="shared" si="26"/>
        <v>0</v>
      </c>
      <c r="H195" s="530">
        <f t="shared" si="26"/>
        <v>0</v>
      </c>
      <c r="I195" s="530">
        <f t="shared" si="26"/>
        <v>0</v>
      </c>
      <c r="J195" s="530">
        <f t="shared" si="26"/>
        <v>0</v>
      </c>
      <c r="K195" s="539"/>
      <c r="L195" s="539"/>
      <c r="M195" s="539"/>
    </row>
    <row r="196" spans="1:13" ht="48" hidden="1" outlineLevel="1">
      <c r="A196" s="762" t="s">
        <v>245</v>
      </c>
      <c r="B196" s="531" t="s">
        <v>246</v>
      </c>
      <c r="C196" s="531" t="s">
        <v>247</v>
      </c>
      <c r="D196" s="532">
        <v>0</v>
      </c>
      <c r="E196" s="532">
        <v>0</v>
      </c>
      <c r="F196" s="532">
        <v>0</v>
      </c>
      <c r="G196" s="532">
        <v>0</v>
      </c>
      <c r="H196" s="533">
        <v>0</v>
      </c>
      <c r="I196" s="533">
        <v>0</v>
      </c>
      <c r="J196" s="533">
        <f t="shared" si="20"/>
        <v>0</v>
      </c>
      <c r="K196" s="539"/>
      <c r="L196" s="539"/>
      <c r="M196" s="539"/>
    </row>
    <row r="197" spans="1:13" ht="48" hidden="1" outlineLevel="1">
      <c r="A197" s="762"/>
      <c r="B197" s="531" t="s">
        <v>248</v>
      </c>
      <c r="C197" s="531" t="s">
        <v>249</v>
      </c>
      <c r="D197" s="532">
        <v>0</v>
      </c>
      <c r="E197" s="532">
        <v>0</v>
      </c>
      <c r="F197" s="532">
        <v>0</v>
      </c>
      <c r="G197" s="532">
        <v>0</v>
      </c>
      <c r="H197" s="533">
        <v>0</v>
      </c>
      <c r="I197" s="533">
        <v>0</v>
      </c>
      <c r="J197" s="533">
        <f t="shared" si="20"/>
        <v>0</v>
      </c>
      <c r="K197" s="539"/>
      <c r="L197" s="539"/>
      <c r="M197" s="539"/>
    </row>
    <row r="198" spans="1:13" ht="15" customHeight="1" collapsed="1">
      <c r="A198" s="748" t="s">
        <v>250</v>
      </c>
      <c r="B198" s="748"/>
      <c r="C198" s="748"/>
      <c r="D198" s="529">
        <f t="shared" ref="D198:J198" si="27">SUM(D199:D204)</f>
        <v>85</v>
      </c>
      <c r="E198" s="529">
        <f t="shared" si="27"/>
        <v>0</v>
      </c>
      <c r="F198" s="529">
        <f t="shared" si="27"/>
        <v>26</v>
      </c>
      <c r="G198" s="529">
        <f t="shared" si="27"/>
        <v>0</v>
      </c>
      <c r="H198" s="530">
        <f t="shared" si="27"/>
        <v>111</v>
      </c>
      <c r="I198" s="530">
        <f t="shared" si="27"/>
        <v>0</v>
      </c>
      <c r="J198" s="530">
        <f t="shared" si="27"/>
        <v>111</v>
      </c>
      <c r="K198" s="539"/>
      <c r="L198" s="539"/>
      <c r="M198" s="539"/>
    </row>
    <row r="199" spans="1:13" ht="36" hidden="1" outlineLevel="1">
      <c r="A199" s="762" t="s">
        <v>250</v>
      </c>
      <c r="B199" s="762" t="s">
        <v>251</v>
      </c>
      <c r="C199" s="531" t="s">
        <v>252</v>
      </c>
      <c r="D199" s="532">
        <v>0</v>
      </c>
      <c r="E199" s="532">
        <v>0</v>
      </c>
      <c r="F199" s="532">
        <v>0</v>
      </c>
      <c r="G199" s="532">
        <v>0</v>
      </c>
      <c r="H199" s="533">
        <v>0</v>
      </c>
      <c r="I199" s="533">
        <v>0</v>
      </c>
      <c r="J199" s="533">
        <f t="shared" si="20"/>
        <v>0</v>
      </c>
      <c r="K199" s="539"/>
      <c r="L199" s="539"/>
      <c r="M199" s="539"/>
    </row>
    <row r="200" spans="1:13" hidden="1" outlineLevel="1">
      <c r="A200" s="762"/>
      <c r="B200" s="762"/>
      <c r="C200" s="531" t="s">
        <v>253</v>
      </c>
      <c r="D200" s="532">
        <v>45</v>
      </c>
      <c r="E200" s="532">
        <v>0</v>
      </c>
      <c r="F200" s="532">
        <v>18</v>
      </c>
      <c r="G200" s="532">
        <v>0</v>
      </c>
      <c r="H200" s="533">
        <v>63</v>
      </c>
      <c r="I200" s="533">
        <v>0</v>
      </c>
      <c r="J200" s="533">
        <f t="shared" ref="J200:J203" si="28">H200+I200</f>
        <v>63</v>
      </c>
      <c r="K200" s="539"/>
      <c r="L200" s="539"/>
      <c r="M200" s="539"/>
    </row>
    <row r="201" spans="1:13" ht="24" hidden="1" outlineLevel="1">
      <c r="A201" s="762"/>
      <c r="B201" s="762" t="s">
        <v>254</v>
      </c>
      <c r="C201" s="531" t="s">
        <v>255</v>
      </c>
      <c r="D201" s="532">
        <v>19</v>
      </c>
      <c r="E201" s="532">
        <v>0</v>
      </c>
      <c r="F201" s="532">
        <v>8</v>
      </c>
      <c r="G201" s="532">
        <v>0</v>
      </c>
      <c r="H201" s="533">
        <v>27</v>
      </c>
      <c r="I201" s="533">
        <v>0</v>
      </c>
      <c r="J201" s="533">
        <f t="shared" si="28"/>
        <v>27</v>
      </c>
      <c r="K201" s="539"/>
      <c r="L201" s="539"/>
      <c r="M201" s="539"/>
    </row>
    <row r="202" spans="1:13" ht="48" hidden="1" outlineLevel="1">
      <c r="A202" s="762"/>
      <c r="B202" s="762"/>
      <c r="C202" s="531" t="s">
        <v>256</v>
      </c>
      <c r="D202" s="532">
        <v>0</v>
      </c>
      <c r="E202" s="532">
        <v>0</v>
      </c>
      <c r="F202" s="532">
        <v>0</v>
      </c>
      <c r="G202" s="532">
        <v>0</v>
      </c>
      <c r="H202" s="533">
        <v>0</v>
      </c>
      <c r="I202" s="533">
        <v>0</v>
      </c>
      <c r="J202" s="533">
        <f t="shared" si="28"/>
        <v>0</v>
      </c>
      <c r="K202" s="539"/>
      <c r="L202" s="539"/>
      <c r="M202" s="539"/>
    </row>
    <row r="203" spans="1:13" ht="24" hidden="1" outlineLevel="1">
      <c r="A203" s="762"/>
      <c r="B203" s="762"/>
      <c r="C203" s="531" t="s">
        <v>257</v>
      </c>
      <c r="D203" s="532">
        <v>21</v>
      </c>
      <c r="E203" s="532">
        <v>0</v>
      </c>
      <c r="F203" s="532">
        <v>0</v>
      </c>
      <c r="G203" s="532">
        <v>0</v>
      </c>
      <c r="H203" s="533">
        <v>21</v>
      </c>
      <c r="I203" s="533">
        <v>0</v>
      </c>
      <c r="J203" s="533">
        <f t="shared" si="28"/>
        <v>21</v>
      </c>
      <c r="K203" s="539"/>
      <c r="L203" s="539"/>
      <c r="M203" s="539"/>
    </row>
    <row r="204" spans="1:13" ht="24" hidden="1" outlineLevel="1">
      <c r="A204" s="762"/>
      <c r="B204" s="762"/>
      <c r="C204" s="531" t="s">
        <v>258</v>
      </c>
      <c r="D204" s="532">
        <v>0</v>
      </c>
      <c r="E204" s="532">
        <v>0</v>
      </c>
      <c r="F204" s="532">
        <v>0</v>
      </c>
      <c r="G204" s="532">
        <v>0</v>
      </c>
      <c r="H204" s="533">
        <v>0</v>
      </c>
      <c r="I204" s="533">
        <v>0</v>
      </c>
      <c r="J204" s="533">
        <f t="shared" si="20"/>
        <v>0</v>
      </c>
      <c r="K204" s="539"/>
      <c r="L204" s="539"/>
      <c r="M204" s="539"/>
    </row>
    <row r="205" spans="1:13" ht="15" customHeight="1" collapsed="1">
      <c r="A205" s="748" t="s">
        <v>259</v>
      </c>
      <c r="B205" s="748"/>
      <c r="C205" s="748"/>
      <c r="D205" s="529">
        <f t="shared" ref="D205:J205" si="29">SUM(D206:D230)</f>
        <v>149</v>
      </c>
      <c r="E205" s="529">
        <f t="shared" si="29"/>
        <v>3</v>
      </c>
      <c r="F205" s="529">
        <f t="shared" si="29"/>
        <v>77</v>
      </c>
      <c r="G205" s="529">
        <f t="shared" si="29"/>
        <v>8</v>
      </c>
      <c r="H205" s="530">
        <f t="shared" si="29"/>
        <v>226</v>
      </c>
      <c r="I205" s="530">
        <f t="shared" si="29"/>
        <v>11</v>
      </c>
      <c r="J205" s="530">
        <f t="shared" si="29"/>
        <v>237</v>
      </c>
      <c r="K205" s="539"/>
      <c r="L205" s="539"/>
      <c r="M205" s="539"/>
    </row>
    <row r="206" spans="1:13" hidden="1" outlineLevel="1">
      <c r="A206" s="762" t="s">
        <v>259</v>
      </c>
      <c r="B206" s="762" t="s">
        <v>260</v>
      </c>
      <c r="C206" s="531" t="s">
        <v>261</v>
      </c>
      <c r="D206" s="532">
        <v>0</v>
      </c>
      <c r="E206" s="532">
        <v>0</v>
      </c>
      <c r="F206" s="532">
        <v>0</v>
      </c>
      <c r="G206" s="532">
        <v>0</v>
      </c>
      <c r="H206" s="533">
        <v>0</v>
      </c>
      <c r="I206" s="533">
        <v>0</v>
      </c>
      <c r="J206" s="533">
        <f t="shared" si="20"/>
        <v>0</v>
      </c>
      <c r="K206" s="539"/>
      <c r="L206" s="539"/>
      <c r="M206" s="539"/>
    </row>
    <row r="207" spans="1:13" ht="24" hidden="1" outlineLevel="1">
      <c r="A207" s="762"/>
      <c r="B207" s="762"/>
      <c r="C207" s="531" t="s">
        <v>262</v>
      </c>
      <c r="D207" s="532">
        <v>0</v>
      </c>
      <c r="E207" s="532">
        <v>0</v>
      </c>
      <c r="F207" s="532">
        <v>0</v>
      </c>
      <c r="G207" s="532">
        <v>0</v>
      </c>
      <c r="H207" s="533">
        <v>0</v>
      </c>
      <c r="I207" s="533">
        <v>0</v>
      </c>
      <c r="J207" s="533">
        <f t="shared" si="20"/>
        <v>0</v>
      </c>
      <c r="K207" s="539"/>
      <c r="L207" s="539"/>
      <c r="M207" s="539"/>
    </row>
    <row r="208" spans="1:13" hidden="1" outlineLevel="1">
      <c r="A208" s="762"/>
      <c r="B208" s="762"/>
      <c r="C208" s="531" t="s">
        <v>263</v>
      </c>
      <c r="D208" s="532">
        <v>33</v>
      </c>
      <c r="E208" s="532">
        <v>0</v>
      </c>
      <c r="F208" s="532">
        <v>3</v>
      </c>
      <c r="G208" s="532">
        <v>0</v>
      </c>
      <c r="H208" s="533">
        <v>36</v>
      </c>
      <c r="I208" s="533">
        <v>0</v>
      </c>
      <c r="J208" s="533">
        <f t="shared" ref="J208:J211" si="30">H208+I208</f>
        <v>36</v>
      </c>
      <c r="K208" s="539"/>
      <c r="L208" s="539"/>
      <c r="M208" s="539"/>
    </row>
    <row r="209" spans="1:13" hidden="1" outlineLevel="1">
      <c r="A209" s="762"/>
      <c r="B209" s="762"/>
      <c r="C209" s="531" t="s">
        <v>264</v>
      </c>
      <c r="D209" s="532">
        <v>0</v>
      </c>
      <c r="E209" s="532">
        <v>0</v>
      </c>
      <c r="F209" s="532">
        <v>0</v>
      </c>
      <c r="G209" s="532">
        <v>0</v>
      </c>
      <c r="H209" s="533">
        <v>0</v>
      </c>
      <c r="I209" s="533">
        <v>0</v>
      </c>
      <c r="J209" s="533">
        <f t="shared" si="30"/>
        <v>0</v>
      </c>
      <c r="K209" s="539"/>
      <c r="L209" s="539"/>
      <c r="M209" s="539"/>
    </row>
    <row r="210" spans="1:13" ht="36" hidden="1" outlineLevel="1">
      <c r="A210" s="762"/>
      <c r="B210" s="762"/>
      <c r="C210" s="531" t="s">
        <v>265</v>
      </c>
      <c r="D210" s="532">
        <v>0</v>
      </c>
      <c r="E210" s="532">
        <v>0</v>
      </c>
      <c r="F210" s="532">
        <v>0</v>
      </c>
      <c r="G210" s="532">
        <v>0</v>
      </c>
      <c r="H210" s="533">
        <v>0</v>
      </c>
      <c r="I210" s="533">
        <v>0</v>
      </c>
      <c r="J210" s="533">
        <f t="shared" si="30"/>
        <v>0</v>
      </c>
      <c r="K210" s="539"/>
      <c r="L210" s="539"/>
      <c r="M210" s="539"/>
    </row>
    <row r="211" spans="1:13" ht="48" hidden="1" outlineLevel="1">
      <c r="A211" s="762"/>
      <c r="B211" s="531" t="s">
        <v>266</v>
      </c>
      <c r="C211" s="531" t="s">
        <v>267</v>
      </c>
      <c r="D211" s="532">
        <v>69</v>
      </c>
      <c r="E211" s="532">
        <v>0</v>
      </c>
      <c r="F211" s="532">
        <v>2</v>
      </c>
      <c r="G211" s="532">
        <v>0</v>
      </c>
      <c r="H211" s="533">
        <v>71</v>
      </c>
      <c r="I211" s="533">
        <v>0</v>
      </c>
      <c r="J211" s="533">
        <f t="shared" si="30"/>
        <v>71</v>
      </c>
      <c r="K211" s="539"/>
      <c r="L211" s="539"/>
      <c r="M211" s="539"/>
    </row>
    <row r="212" spans="1:13" ht="24" hidden="1" outlineLevel="1">
      <c r="A212" s="762"/>
      <c r="B212" s="762" t="s">
        <v>268</v>
      </c>
      <c r="C212" s="531" t="s">
        <v>269</v>
      </c>
      <c r="D212" s="532">
        <v>0</v>
      </c>
      <c r="E212" s="532">
        <v>0</v>
      </c>
      <c r="F212" s="532">
        <v>0</v>
      </c>
      <c r="G212" s="532">
        <v>0</v>
      </c>
      <c r="H212" s="533">
        <v>0</v>
      </c>
      <c r="I212" s="533">
        <v>0</v>
      </c>
      <c r="J212" s="533">
        <f t="shared" si="20"/>
        <v>0</v>
      </c>
      <c r="K212" s="539"/>
      <c r="L212" s="539"/>
      <c r="M212" s="539"/>
    </row>
    <row r="213" spans="1:13" ht="36" hidden="1" outlineLevel="1">
      <c r="A213" s="762"/>
      <c r="B213" s="762"/>
      <c r="C213" s="531" t="s">
        <v>270</v>
      </c>
      <c r="D213" s="532">
        <v>0</v>
      </c>
      <c r="E213" s="532">
        <v>0</v>
      </c>
      <c r="F213" s="532">
        <v>0</v>
      </c>
      <c r="G213" s="532">
        <v>0</v>
      </c>
      <c r="H213" s="533">
        <v>0</v>
      </c>
      <c r="I213" s="533">
        <v>0</v>
      </c>
      <c r="J213" s="533">
        <f t="shared" si="20"/>
        <v>0</v>
      </c>
      <c r="K213" s="539"/>
      <c r="L213" s="539"/>
      <c r="M213" s="539"/>
    </row>
    <row r="214" spans="1:13" ht="24" hidden="1" outlineLevel="1">
      <c r="A214" s="762"/>
      <c r="B214" s="762" t="s">
        <v>271</v>
      </c>
      <c r="C214" s="531" t="s">
        <v>272</v>
      </c>
      <c r="D214" s="532">
        <v>0</v>
      </c>
      <c r="E214" s="532">
        <v>3</v>
      </c>
      <c r="F214" s="532">
        <v>0</v>
      </c>
      <c r="G214" s="532">
        <v>8</v>
      </c>
      <c r="H214" s="533">
        <v>0</v>
      </c>
      <c r="I214" s="533">
        <v>11</v>
      </c>
      <c r="J214" s="533">
        <f t="shared" ref="J214" si="31">H214+I214</f>
        <v>11</v>
      </c>
      <c r="K214" s="539"/>
      <c r="L214" s="539"/>
      <c r="M214" s="539"/>
    </row>
    <row r="215" spans="1:13" ht="24" hidden="1" outlineLevel="1">
      <c r="A215" s="762"/>
      <c r="B215" s="762"/>
      <c r="C215" s="531" t="s">
        <v>273</v>
      </c>
      <c r="D215" s="532">
        <v>36</v>
      </c>
      <c r="E215" s="532">
        <v>0</v>
      </c>
      <c r="F215" s="532">
        <v>64</v>
      </c>
      <c r="G215" s="532">
        <v>0</v>
      </c>
      <c r="H215" s="533">
        <v>100</v>
      </c>
      <c r="I215" s="533">
        <v>0</v>
      </c>
      <c r="J215" s="533">
        <f t="shared" ref="J215:J217" si="32">H215+I215</f>
        <v>100</v>
      </c>
      <c r="K215" s="539"/>
      <c r="L215" s="539"/>
      <c r="M215" s="539"/>
    </row>
    <row r="216" spans="1:13" ht="36" hidden="1" outlineLevel="1">
      <c r="A216" s="762"/>
      <c r="B216" s="762"/>
      <c r="C216" s="531" t="s">
        <v>274</v>
      </c>
      <c r="D216" s="532">
        <v>0</v>
      </c>
      <c r="E216" s="532">
        <v>0</v>
      </c>
      <c r="F216" s="532">
        <v>0</v>
      </c>
      <c r="G216" s="532">
        <v>0</v>
      </c>
      <c r="H216" s="533">
        <v>0</v>
      </c>
      <c r="I216" s="533">
        <v>0</v>
      </c>
      <c r="J216" s="533">
        <f t="shared" si="32"/>
        <v>0</v>
      </c>
      <c r="K216" s="539"/>
      <c r="L216" s="539"/>
      <c r="M216" s="539"/>
    </row>
    <row r="217" spans="1:13" ht="24" hidden="1" outlineLevel="1">
      <c r="A217" s="762"/>
      <c r="B217" s="762"/>
      <c r="C217" s="531" t="s">
        <v>275</v>
      </c>
      <c r="D217" s="532">
        <v>9</v>
      </c>
      <c r="E217" s="532">
        <v>0</v>
      </c>
      <c r="F217" s="532">
        <v>8</v>
      </c>
      <c r="G217" s="532">
        <v>0</v>
      </c>
      <c r="H217" s="533">
        <v>17</v>
      </c>
      <c r="I217" s="533">
        <v>0</v>
      </c>
      <c r="J217" s="533">
        <f t="shared" si="32"/>
        <v>17</v>
      </c>
      <c r="K217" s="539"/>
      <c r="L217" s="539"/>
      <c r="M217" s="539"/>
    </row>
    <row r="218" spans="1:13" ht="36" hidden="1" outlineLevel="1">
      <c r="A218" s="762"/>
      <c r="B218" s="762"/>
      <c r="C218" s="531" t="s">
        <v>276</v>
      </c>
      <c r="D218" s="532">
        <v>0</v>
      </c>
      <c r="E218" s="532">
        <v>0</v>
      </c>
      <c r="F218" s="532">
        <v>0</v>
      </c>
      <c r="G218" s="532">
        <v>0</v>
      </c>
      <c r="H218" s="533">
        <v>0</v>
      </c>
      <c r="I218" s="533">
        <v>0</v>
      </c>
      <c r="J218" s="533">
        <f t="shared" si="20"/>
        <v>0</v>
      </c>
      <c r="K218" s="539"/>
      <c r="L218" s="539"/>
      <c r="M218" s="539"/>
    </row>
    <row r="219" spans="1:13" hidden="1" outlineLevel="1">
      <c r="A219" s="762"/>
      <c r="B219" s="762" t="s">
        <v>277</v>
      </c>
      <c r="C219" s="531" t="s">
        <v>278</v>
      </c>
      <c r="D219" s="532">
        <v>0</v>
      </c>
      <c r="E219" s="532">
        <v>0</v>
      </c>
      <c r="F219" s="532">
        <v>0</v>
      </c>
      <c r="G219" s="532">
        <v>0</v>
      </c>
      <c r="H219" s="533">
        <v>0</v>
      </c>
      <c r="I219" s="533">
        <v>0</v>
      </c>
      <c r="J219" s="533">
        <f t="shared" si="20"/>
        <v>0</v>
      </c>
      <c r="K219" s="539"/>
      <c r="L219" s="539"/>
      <c r="M219" s="539"/>
    </row>
    <row r="220" spans="1:13" hidden="1" outlineLevel="1">
      <c r="A220" s="762"/>
      <c r="B220" s="762"/>
      <c r="C220" s="531" t="s">
        <v>279</v>
      </c>
      <c r="D220" s="532">
        <v>0</v>
      </c>
      <c r="E220" s="532">
        <v>0</v>
      </c>
      <c r="F220" s="532">
        <v>0</v>
      </c>
      <c r="G220" s="532">
        <v>0</v>
      </c>
      <c r="H220" s="533">
        <v>0</v>
      </c>
      <c r="I220" s="533">
        <v>0</v>
      </c>
      <c r="J220" s="533">
        <f t="shared" si="20"/>
        <v>0</v>
      </c>
      <c r="K220" s="539"/>
      <c r="L220" s="539"/>
      <c r="M220" s="539"/>
    </row>
    <row r="221" spans="1:13" ht="36" hidden="1" outlineLevel="1">
      <c r="A221" s="762"/>
      <c r="B221" s="762"/>
      <c r="C221" s="531" t="s">
        <v>280</v>
      </c>
      <c r="D221" s="532">
        <v>0</v>
      </c>
      <c r="E221" s="532">
        <v>0</v>
      </c>
      <c r="F221" s="532">
        <v>0</v>
      </c>
      <c r="G221" s="532">
        <v>0</v>
      </c>
      <c r="H221" s="533">
        <v>0</v>
      </c>
      <c r="I221" s="533">
        <v>0</v>
      </c>
      <c r="J221" s="533">
        <f t="shared" ref="J221:J289" si="33">+I221+H221</f>
        <v>0</v>
      </c>
      <c r="K221" s="539"/>
      <c r="L221" s="539"/>
      <c r="M221" s="539"/>
    </row>
    <row r="222" spans="1:13" ht="24" hidden="1" outlineLevel="1">
      <c r="A222" s="762"/>
      <c r="B222" s="762" t="s">
        <v>281</v>
      </c>
      <c r="C222" s="531" t="s">
        <v>282</v>
      </c>
      <c r="D222" s="532">
        <v>0</v>
      </c>
      <c r="E222" s="532">
        <v>0</v>
      </c>
      <c r="F222" s="532">
        <v>0</v>
      </c>
      <c r="G222" s="532">
        <v>0</v>
      </c>
      <c r="H222" s="533">
        <v>0</v>
      </c>
      <c r="I222" s="533">
        <v>0</v>
      </c>
      <c r="J222" s="533">
        <f t="shared" si="33"/>
        <v>0</v>
      </c>
      <c r="K222" s="539"/>
      <c r="L222" s="539"/>
      <c r="M222" s="539"/>
    </row>
    <row r="223" spans="1:13" ht="24" hidden="1" outlineLevel="1">
      <c r="A223" s="762"/>
      <c r="B223" s="762"/>
      <c r="C223" s="531" t="s">
        <v>283</v>
      </c>
      <c r="D223" s="532">
        <v>0</v>
      </c>
      <c r="E223" s="532">
        <v>0</v>
      </c>
      <c r="F223" s="532">
        <v>0</v>
      </c>
      <c r="G223" s="532">
        <v>0</v>
      </c>
      <c r="H223" s="533">
        <v>0</v>
      </c>
      <c r="I223" s="533">
        <v>0</v>
      </c>
      <c r="J223" s="533">
        <f t="shared" si="33"/>
        <v>0</v>
      </c>
      <c r="K223" s="539"/>
      <c r="L223" s="539"/>
      <c r="M223" s="539"/>
    </row>
    <row r="224" spans="1:13" hidden="1" outlineLevel="1">
      <c r="A224" s="762"/>
      <c r="B224" s="762"/>
      <c r="C224" s="531" t="s">
        <v>284</v>
      </c>
      <c r="D224" s="532">
        <v>0</v>
      </c>
      <c r="E224" s="532">
        <v>0</v>
      </c>
      <c r="F224" s="532">
        <v>0</v>
      </c>
      <c r="G224" s="532">
        <v>0</v>
      </c>
      <c r="H224" s="533">
        <v>0</v>
      </c>
      <c r="I224" s="533">
        <v>0</v>
      </c>
      <c r="J224" s="533">
        <f t="shared" si="33"/>
        <v>0</v>
      </c>
      <c r="K224" s="539"/>
      <c r="L224" s="539"/>
      <c r="M224" s="539"/>
    </row>
    <row r="225" spans="1:13" hidden="1" outlineLevel="1">
      <c r="A225" s="762"/>
      <c r="B225" s="762"/>
      <c r="C225" s="531" t="s">
        <v>285</v>
      </c>
      <c r="D225" s="532">
        <v>0</v>
      </c>
      <c r="E225" s="532">
        <v>0</v>
      </c>
      <c r="F225" s="532">
        <v>0</v>
      </c>
      <c r="G225" s="532">
        <v>0</v>
      </c>
      <c r="H225" s="533">
        <v>0</v>
      </c>
      <c r="I225" s="533">
        <v>0</v>
      </c>
      <c r="J225" s="533">
        <f t="shared" si="33"/>
        <v>0</v>
      </c>
      <c r="K225" s="539"/>
      <c r="L225" s="539"/>
      <c r="M225" s="539"/>
    </row>
    <row r="226" spans="1:13" ht="24" hidden="1" outlineLevel="1">
      <c r="A226" s="762"/>
      <c r="B226" s="762"/>
      <c r="C226" s="531" t="s">
        <v>286</v>
      </c>
      <c r="D226" s="532">
        <v>0</v>
      </c>
      <c r="E226" s="532">
        <v>0</v>
      </c>
      <c r="F226" s="532">
        <v>0</v>
      </c>
      <c r="G226" s="532">
        <v>0</v>
      </c>
      <c r="H226" s="533">
        <v>0</v>
      </c>
      <c r="I226" s="533">
        <v>0</v>
      </c>
      <c r="J226" s="533">
        <f t="shared" si="33"/>
        <v>0</v>
      </c>
      <c r="K226" s="539"/>
      <c r="L226" s="539"/>
      <c r="M226" s="539"/>
    </row>
    <row r="227" spans="1:13" ht="36" hidden="1" outlineLevel="1">
      <c r="A227" s="762"/>
      <c r="B227" s="762"/>
      <c r="C227" s="531" t="s">
        <v>287</v>
      </c>
      <c r="D227" s="532">
        <v>0</v>
      </c>
      <c r="E227" s="532">
        <v>0</v>
      </c>
      <c r="F227" s="532">
        <v>0</v>
      </c>
      <c r="G227" s="532">
        <v>0</v>
      </c>
      <c r="H227" s="533">
        <v>0</v>
      </c>
      <c r="I227" s="533">
        <v>0</v>
      </c>
      <c r="J227" s="533">
        <f t="shared" si="33"/>
        <v>0</v>
      </c>
      <c r="K227" s="539"/>
      <c r="L227" s="539"/>
      <c r="M227" s="539"/>
    </row>
    <row r="228" spans="1:13" ht="96" hidden="1" outlineLevel="1">
      <c r="A228" s="762"/>
      <c r="B228" s="531" t="s">
        <v>288</v>
      </c>
      <c r="C228" s="531" t="s">
        <v>289</v>
      </c>
      <c r="D228" s="532">
        <v>0</v>
      </c>
      <c r="E228" s="532">
        <v>0</v>
      </c>
      <c r="F228" s="532">
        <v>0</v>
      </c>
      <c r="G228" s="532">
        <v>0</v>
      </c>
      <c r="H228" s="533">
        <v>0</v>
      </c>
      <c r="I228" s="533">
        <v>0</v>
      </c>
      <c r="J228" s="533">
        <f t="shared" si="33"/>
        <v>0</v>
      </c>
      <c r="K228" s="539"/>
      <c r="L228" s="539"/>
      <c r="M228" s="539"/>
    </row>
    <row r="229" spans="1:13" hidden="1" outlineLevel="1">
      <c r="A229" s="762"/>
      <c r="B229" s="762" t="s">
        <v>290</v>
      </c>
      <c r="C229" s="531" t="s">
        <v>291</v>
      </c>
      <c r="D229" s="532">
        <v>2</v>
      </c>
      <c r="E229" s="532">
        <v>0</v>
      </c>
      <c r="F229" s="532">
        <v>0</v>
      </c>
      <c r="G229" s="532">
        <v>0</v>
      </c>
      <c r="H229" s="533">
        <v>2</v>
      </c>
      <c r="I229" s="533">
        <v>0</v>
      </c>
      <c r="J229" s="533">
        <f t="shared" ref="J229" si="34">H229+I229</f>
        <v>2</v>
      </c>
      <c r="K229" s="539"/>
      <c r="L229" s="539"/>
      <c r="M229" s="539"/>
    </row>
    <row r="230" spans="1:13" ht="48" hidden="1" outlineLevel="1">
      <c r="A230" s="762"/>
      <c r="B230" s="762"/>
      <c r="C230" s="531" t="s">
        <v>292</v>
      </c>
      <c r="D230" s="532">
        <v>0</v>
      </c>
      <c r="E230" s="532">
        <v>0</v>
      </c>
      <c r="F230" s="532">
        <v>0</v>
      </c>
      <c r="G230" s="532">
        <v>0</v>
      </c>
      <c r="H230" s="533">
        <v>0</v>
      </c>
      <c r="I230" s="533">
        <v>0</v>
      </c>
      <c r="J230" s="533">
        <f t="shared" si="33"/>
        <v>0</v>
      </c>
      <c r="K230" s="539"/>
      <c r="L230" s="539"/>
      <c r="M230" s="539"/>
    </row>
    <row r="231" spans="1:13" ht="15" customHeight="1" collapsed="1">
      <c r="A231" s="748" t="s">
        <v>293</v>
      </c>
      <c r="B231" s="748"/>
      <c r="C231" s="748"/>
      <c r="D231" s="529">
        <f t="shared" ref="D231:J231" si="35">SUM(D232:D247)</f>
        <v>45</v>
      </c>
      <c r="E231" s="529">
        <f t="shared" si="35"/>
        <v>0</v>
      </c>
      <c r="F231" s="529">
        <f t="shared" si="35"/>
        <v>13</v>
      </c>
      <c r="G231" s="529">
        <f t="shared" si="35"/>
        <v>0</v>
      </c>
      <c r="H231" s="530">
        <f t="shared" si="35"/>
        <v>58</v>
      </c>
      <c r="I231" s="530">
        <f t="shared" si="35"/>
        <v>0</v>
      </c>
      <c r="J231" s="530">
        <f t="shared" si="35"/>
        <v>58</v>
      </c>
      <c r="K231" s="539"/>
      <c r="L231" s="539"/>
      <c r="M231" s="539"/>
    </row>
    <row r="232" spans="1:13" ht="84" hidden="1" outlineLevel="1">
      <c r="A232" s="762" t="s">
        <v>293</v>
      </c>
      <c r="B232" s="531" t="s">
        <v>294</v>
      </c>
      <c r="C232" s="531" t="s">
        <v>295</v>
      </c>
      <c r="D232" s="532">
        <v>0</v>
      </c>
      <c r="E232" s="532">
        <v>0</v>
      </c>
      <c r="F232" s="532">
        <v>0</v>
      </c>
      <c r="G232" s="532">
        <v>0</v>
      </c>
      <c r="H232" s="533">
        <v>0</v>
      </c>
      <c r="I232" s="533">
        <v>0</v>
      </c>
      <c r="J232" s="533">
        <f t="shared" si="33"/>
        <v>0</v>
      </c>
      <c r="K232" s="539"/>
      <c r="L232" s="539"/>
      <c r="M232" s="539"/>
    </row>
    <row r="233" spans="1:13" ht="96" hidden="1" outlineLevel="1">
      <c r="A233" s="762"/>
      <c r="B233" s="531" t="s">
        <v>296</v>
      </c>
      <c r="C233" s="531" t="s">
        <v>297</v>
      </c>
      <c r="D233" s="532">
        <v>0</v>
      </c>
      <c r="E233" s="532">
        <v>0</v>
      </c>
      <c r="F233" s="532">
        <v>0</v>
      </c>
      <c r="G233" s="532">
        <v>0</v>
      </c>
      <c r="H233" s="533">
        <v>0</v>
      </c>
      <c r="I233" s="533">
        <v>0</v>
      </c>
      <c r="J233" s="533">
        <f t="shared" si="33"/>
        <v>0</v>
      </c>
      <c r="K233" s="539"/>
      <c r="L233" s="539"/>
      <c r="M233" s="539"/>
    </row>
    <row r="234" spans="1:13" hidden="1" outlineLevel="1">
      <c r="A234" s="762"/>
      <c r="B234" s="762" t="s">
        <v>298</v>
      </c>
      <c r="C234" s="531" t="s">
        <v>299</v>
      </c>
      <c r="D234" s="532">
        <v>0</v>
      </c>
      <c r="E234" s="532">
        <v>0</v>
      </c>
      <c r="F234" s="532">
        <v>0</v>
      </c>
      <c r="G234" s="532">
        <v>0</v>
      </c>
      <c r="H234" s="533">
        <v>0</v>
      </c>
      <c r="I234" s="533">
        <v>0</v>
      </c>
      <c r="J234" s="533">
        <f t="shared" si="33"/>
        <v>0</v>
      </c>
      <c r="K234" s="539"/>
      <c r="L234" s="539"/>
      <c r="M234" s="539"/>
    </row>
    <row r="235" spans="1:13" ht="24" hidden="1" outlineLevel="1">
      <c r="A235" s="762"/>
      <c r="B235" s="762"/>
      <c r="C235" s="531" t="s">
        <v>300</v>
      </c>
      <c r="D235" s="532">
        <v>0</v>
      </c>
      <c r="E235" s="532">
        <v>0</v>
      </c>
      <c r="F235" s="532">
        <v>0</v>
      </c>
      <c r="G235" s="532">
        <v>0</v>
      </c>
      <c r="H235" s="533">
        <v>0</v>
      </c>
      <c r="I235" s="533">
        <v>0</v>
      </c>
      <c r="J235" s="533">
        <f t="shared" si="33"/>
        <v>0</v>
      </c>
      <c r="K235" s="539"/>
      <c r="L235" s="539"/>
      <c r="M235" s="539"/>
    </row>
    <row r="236" spans="1:13" ht="24" hidden="1" outlineLevel="1">
      <c r="A236" s="762"/>
      <c r="B236" s="762"/>
      <c r="C236" s="531" t="s">
        <v>301</v>
      </c>
      <c r="D236" s="532">
        <v>0</v>
      </c>
      <c r="E236" s="532">
        <v>0</v>
      </c>
      <c r="F236" s="532">
        <v>0</v>
      </c>
      <c r="G236" s="532">
        <v>0</v>
      </c>
      <c r="H236" s="533">
        <v>0</v>
      </c>
      <c r="I236" s="533">
        <v>0</v>
      </c>
      <c r="J236" s="533">
        <f t="shared" si="33"/>
        <v>0</v>
      </c>
      <c r="K236" s="539"/>
      <c r="L236" s="539"/>
      <c r="M236" s="539"/>
    </row>
    <row r="237" spans="1:13" hidden="1" outlineLevel="1">
      <c r="A237" s="762"/>
      <c r="B237" s="762"/>
      <c r="C237" s="531" t="s">
        <v>302</v>
      </c>
      <c r="D237" s="532">
        <v>0</v>
      </c>
      <c r="E237" s="532">
        <v>0</v>
      </c>
      <c r="F237" s="532">
        <v>0</v>
      </c>
      <c r="G237" s="532">
        <v>0</v>
      </c>
      <c r="H237" s="533">
        <v>0</v>
      </c>
      <c r="I237" s="533">
        <v>0</v>
      </c>
      <c r="J237" s="533">
        <f t="shared" si="33"/>
        <v>0</v>
      </c>
      <c r="K237" s="539"/>
      <c r="L237" s="539"/>
      <c r="M237" s="539"/>
    </row>
    <row r="238" spans="1:13" hidden="1" outlineLevel="1">
      <c r="A238" s="762"/>
      <c r="B238" s="762" t="s">
        <v>303</v>
      </c>
      <c r="C238" s="531" t="s">
        <v>304</v>
      </c>
      <c r="D238" s="532">
        <v>0</v>
      </c>
      <c r="E238" s="532">
        <v>0</v>
      </c>
      <c r="F238" s="532">
        <v>0</v>
      </c>
      <c r="G238" s="532">
        <v>0</v>
      </c>
      <c r="H238" s="533">
        <v>0</v>
      </c>
      <c r="I238" s="533">
        <v>0</v>
      </c>
      <c r="J238" s="533">
        <f t="shared" si="33"/>
        <v>0</v>
      </c>
      <c r="K238" s="539"/>
      <c r="L238" s="539"/>
      <c r="M238" s="539"/>
    </row>
    <row r="239" spans="1:13" hidden="1" outlineLevel="1">
      <c r="A239" s="762"/>
      <c r="B239" s="762"/>
      <c r="C239" s="531" t="s">
        <v>305</v>
      </c>
      <c r="D239" s="532">
        <v>0</v>
      </c>
      <c r="E239" s="532">
        <v>0</v>
      </c>
      <c r="F239" s="532">
        <v>0</v>
      </c>
      <c r="G239" s="532">
        <v>0</v>
      </c>
      <c r="H239" s="533">
        <v>0</v>
      </c>
      <c r="I239" s="533">
        <v>0</v>
      </c>
      <c r="J239" s="533">
        <f t="shared" si="33"/>
        <v>0</v>
      </c>
      <c r="K239" s="539"/>
      <c r="L239" s="539"/>
      <c r="M239" s="539"/>
    </row>
    <row r="240" spans="1:13" ht="24" hidden="1" outlineLevel="1">
      <c r="A240" s="762"/>
      <c r="B240" s="762"/>
      <c r="C240" s="531" t="s">
        <v>306</v>
      </c>
      <c r="D240" s="532">
        <v>0</v>
      </c>
      <c r="E240" s="532">
        <v>0</v>
      </c>
      <c r="F240" s="532">
        <v>0</v>
      </c>
      <c r="G240" s="532">
        <v>0</v>
      </c>
      <c r="H240" s="533">
        <v>0</v>
      </c>
      <c r="I240" s="533">
        <v>0</v>
      </c>
      <c r="J240" s="533">
        <f t="shared" si="33"/>
        <v>0</v>
      </c>
      <c r="K240" s="539"/>
      <c r="L240" s="539"/>
      <c r="M240" s="539"/>
    </row>
    <row r="241" spans="1:13" hidden="1" outlineLevel="1">
      <c r="A241" s="762"/>
      <c r="B241" s="762"/>
      <c r="C241" s="531" t="s">
        <v>307</v>
      </c>
      <c r="D241" s="532">
        <v>0</v>
      </c>
      <c r="E241" s="532">
        <v>0</v>
      </c>
      <c r="F241" s="532">
        <v>0</v>
      </c>
      <c r="G241" s="532">
        <v>0</v>
      </c>
      <c r="H241" s="533">
        <v>0</v>
      </c>
      <c r="I241" s="533">
        <v>0</v>
      </c>
      <c r="J241" s="533">
        <f t="shared" si="33"/>
        <v>0</v>
      </c>
      <c r="K241" s="539"/>
      <c r="L241" s="539"/>
      <c r="M241" s="539"/>
    </row>
    <row r="242" spans="1:13" ht="24" hidden="1" outlineLevel="1">
      <c r="A242" s="762"/>
      <c r="B242" s="762"/>
      <c r="C242" s="531" t="s">
        <v>308</v>
      </c>
      <c r="D242" s="532">
        <v>0</v>
      </c>
      <c r="E242" s="532">
        <v>0</v>
      </c>
      <c r="F242" s="532">
        <v>0</v>
      </c>
      <c r="G242" s="532">
        <v>0</v>
      </c>
      <c r="H242" s="533">
        <v>0</v>
      </c>
      <c r="I242" s="533">
        <v>0</v>
      </c>
      <c r="J242" s="533">
        <f t="shared" si="33"/>
        <v>0</v>
      </c>
      <c r="K242" s="539"/>
      <c r="L242" s="539"/>
      <c r="M242" s="539"/>
    </row>
    <row r="243" spans="1:13" hidden="1" outlineLevel="1">
      <c r="A243" s="762"/>
      <c r="B243" s="762"/>
      <c r="C243" s="531" t="s">
        <v>309</v>
      </c>
      <c r="D243" s="532">
        <v>0</v>
      </c>
      <c r="E243" s="532">
        <v>0</v>
      </c>
      <c r="F243" s="532">
        <v>0</v>
      </c>
      <c r="G243" s="532">
        <v>0</v>
      </c>
      <c r="H243" s="533">
        <v>0</v>
      </c>
      <c r="I243" s="533">
        <v>0</v>
      </c>
      <c r="J243" s="533">
        <f t="shared" si="33"/>
        <v>0</v>
      </c>
      <c r="K243" s="539"/>
      <c r="L243" s="539"/>
      <c r="M243" s="539"/>
    </row>
    <row r="244" spans="1:13" hidden="1" outlineLevel="1">
      <c r="A244" s="762"/>
      <c r="B244" s="762" t="s">
        <v>310</v>
      </c>
      <c r="C244" s="531" t="s">
        <v>311</v>
      </c>
      <c r="D244" s="532">
        <v>0</v>
      </c>
      <c r="E244" s="532">
        <v>0</v>
      </c>
      <c r="F244" s="532">
        <v>0</v>
      </c>
      <c r="G244" s="532">
        <v>0</v>
      </c>
      <c r="H244" s="533">
        <v>0</v>
      </c>
      <c r="I244" s="533">
        <v>0</v>
      </c>
      <c r="J244" s="533">
        <f t="shared" si="33"/>
        <v>0</v>
      </c>
      <c r="K244" s="539"/>
      <c r="L244" s="539"/>
      <c r="M244" s="539"/>
    </row>
    <row r="245" spans="1:13" hidden="1" outlineLevel="1">
      <c r="A245" s="762"/>
      <c r="B245" s="762"/>
      <c r="C245" s="531" t="s">
        <v>312</v>
      </c>
      <c r="D245" s="532">
        <v>0</v>
      </c>
      <c r="E245" s="532">
        <v>0</v>
      </c>
      <c r="F245" s="532">
        <v>0</v>
      </c>
      <c r="G245" s="532">
        <v>0</v>
      </c>
      <c r="H245" s="533">
        <v>0</v>
      </c>
      <c r="I245" s="533">
        <v>0</v>
      </c>
      <c r="J245" s="533">
        <f t="shared" si="33"/>
        <v>0</v>
      </c>
      <c r="K245" s="539"/>
      <c r="L245" s="539"/>
      <c r="M245" s="539"/>
    </row>
    <row r="246" spans="1:13" hidden="1" outlineLevel="1">
      <c r="A246" s="762"/>
      <c r="B246" s="762"/>
      <c r="C246" s="531" t="s">
        <v>313</v>
      </c>
      <c r="D246" s="532">
        <v>45</v>
      </c>
      <c r="E246" s="532">
        <v>0</v>
      </c>
      <c r="F246" s="532">
        <v>13</v>
      </c>
      <c r="G246" s="532">
        <v>0</v>
      </c>
      <c r="H246" s="533">
        <v>58</v>
      </c>
      <c r="I246" s="533">
        <v>0</v>
      </c>
      <c r="J246" s="533">
        <f t="shared" ref="J246" si="36">H246+I246</f>
        <v>58</v>
      </c>
      <c r="K246" s="539"/>
      <c r="L246" s="539"/>
      <c r="M246" s="539"/>
    </row>
    <row r="247" spans="1:13" ht="24" hidden="1" outlineLevel="1">
      <c r="A247" s="762"/>
      <c r="B247" s="762"/>
      <c r="C247" s="531" t="s">
        <v>314</v>
      </c>
      <c r="D247" s="532">
        <v>0</v>
      </c>
      <c r="E247" s="532">
        <v>0</v>
      </c>
      <c r="F247" s="532">
        <v>0</v>
      </c>
      <c r="G247" s="532">
        <v>0</v>
      </c>
      <c r="H247" s="533">
        <v>0</v>
      </c>
      <c r="I247" s="533">
        <v>0</v>
      </c>
      <c r="J247" s="533">
        <f t="shared" si="33"/>
        <v>0</v>
      </c>
      <c r="K247" s="539"/>
      <c r="L247" s="539"/>
      <c r="M247" s="539"/>
    </row>
    <row r="248" spans="1:13" ht="21.75" customHeight="1" collapsed="1">
      <c r="A248" s="748" t="s">
        <v>315</v>
      </c>
      <c r="B248" s="748"/>
      <c r="C248" s="748"/>
      <c r="D248" s="529">
        <f t="shared" ref="D248:J248" si="37">SUM(D249:D265)</f>
        <v>173</v>
      </c>
      <c r="E248" s="529">
        <f t="shared" si="37"/>
        <v>0</v>
      </c>
      <c r="F248" s="529">
        <f t="shared" si="37"/>
        <v>82</v>
      </c>
      <c r="G248" s="529">
        <f t="shared" si="37"/>
        <v>0</v>
      </c>
      <c r="H248" s="530">
        <f t="shared" si="37"/>
        <v>255</v>
      </c>
      <c r="I248" s="530">
        <f t="shared" si="37"/>
        <v>0</v>
      </c>
      <c r="J248" s="530">
        <f t="shared" si="37"/>
        <v>255</v>
      </c>
      <c r="K248" s="539"/>
      <c r="L248" s="539"/>
      <c r="M248" s="539"/>
    </row>
    <row r="249" spans="1:13" ht="24" hidden="1" outlineLevel="1">
      <c r="A249" s="762" t="s">
        <v>315</v>
      </c>
      <c r="B249" s="762" t="s">
        <v>316</v>
      </c>
      <c r="C249" s="531" t="s">
        <v>317</v>
      </c>
      <c r="D249" s="532">
        <v>3</v>
      </c>
      <c r="E249" s="532">
        <v>0</v>
      </c>
      <c r="F249" s="532">
        <v>11</v>
      </c>
      <c r="G249" s="532">
        <v>0</v>
      </c>
      <c r="H249" s="533">
        <v>14</v>
      </c>
      <c r="I249" s="533">
        <v>0</v>
      </c>
      <c r="J249" s="533">
        <f t="shared" ref="J249:J265" si="38">H249+I249</f>
        <v>14</v>
      </c>
      <c r="K249" s="539"/>
      <c r="L249" s="539"/>
      <c r="M249" s="539"/>
    </row>
    <row r="250" spans="1:13" ht="24" hidden="1" outlineLevel="1">
      <c r="A250" s="762"/>
      <c r="B250" s="762"/>
      <c r="C250" s="531" t="s">
        <v>318</v>
      </c>
      <c r="D250" s="532">
        <v>9</v>
      </c>
      <c r="E250" s="532">
        <v>0</v>
      </c>
      <c r="F250" s="532">
        <v>18</v>
      </c>
      <c r="G250" s="532">
        <v>0</v>
      </c>
      <c r="H250" s="533">
        <v>27</v>
      </c>
      <c r="I250" s="533">
        <v>0</v>
      </c>
      <c r="J250" s="533">
        <f t="shared" si="38"/>
        <v>27</v>
      </c>
      <c r="K250" s="539"/>
      <c r="L250" s="539"/>
      <c r="M250" s="539"/>
    </row>
    <row r="251" spans="1:13" ht="48" hidden="1" outlineLevel="1">
      <c r="A251" s="762"/>
      <c r="B251" s="762" t="s">
        <v>319</v>
      </c>
      <c r="C251" s="531" t="s">
        <v>320</v>
      </c>
      <c r="D251" s="532">
        <v>30</v>
      </c>
      <c r="E251" s="532">
        <v>0</v>
      </c>
      <c r="F251" s="532">
        <v>0</v>
      </c>
      <c r="G251" s="532">
        <v>0</v>
      </c>
      <c r="H251" s="533">
        <v>30</v>
      </c>
      <c r="I251" s="533">
        <v>0</v>
      </c>
      <c r="J251" s="533">
        <f t="shared" si="38"/>
        <v>30</v>
      </c>
      <c r="K251" s="539"/>
      <c r="L251" s="539"/>
      <c r="M251" s="539"/>
    </row>
    <row r="252" spans="1:13" ht="48" hidden="1" outlineLevel="1">
      <c r="A252" s="762"/>
      <c r="B252" s="762"/>
      <c r="C252" s="531" t="s">
        <v>321</v>
      </c>
      <c r="D252" s="532">
        <v>0</v>
      </c>
      <c r="E252" s="532">
        <v>0</v>
      </c>
      <c r="F252" s="532">
        <v>0</v>
      </c>
      <c r="G252" s="532">
        <v>0</v>
      </c>
      <c r="H252" s="533">
        <v>0</v>
      </c>
      <c r="I252" s="533">
        <v>0</v>
      </c>
      <c r="J252" s="533">
        <f t="shared" si="38"/>
        <v>0</v>
      </c>
      <c r="K252" s="539"/>
      <c r="L252" s="539"/>
      <c r="M252" s="539"/>
    </row>
    <row r="253" spans="1:13" ht="84" hidden="1" outlineLevel="1">
      <c r="A253" s="762"/>
      <c r="B253" s="531" t="s">
        <v>322</v>
      </c>
      <c r="C253" s="531" t="s">
        <v>323</v>
      </c>
      <c r="D253" s="532">
        <v>0</v>
      </c>
      <c r="E253" s="532">
        <v>0</v>
      </c>
      <c r="F253" s="532">
        <v>0</v>
      </c>
      <c r="G253" s="532">
        <v>0</v>
      </c>
      <c r="H253" s="533">
        <v>0</v>
      </c>
      <c r="I253" s="533">
        <v>0</v>
      </c>
      <c r="J253" s="533">
        <f t="shared" si="38"/>
        <v>0</v>
      </c>
      <c r="K253" s="539"/>
      <c r="L253" s="539"/>
      <c r="M253" s="539"/>
    </row>
    <row r="254" spans="1:13" ht="48" hidden="1" outlineLevel="1">
      <c r="A254" s="762"/>
      <c r="B254" s="531" t="s">
        <v>324</v>
      </c>
      <c r="C254" s="531" t="s">
        <v>325</v>
      </c>
      <c r="D254" s="532">
        <v>0</v>
      </c>
      <c r="E254" s="532">
        <v>0</v>
      </c>
      <c r="F254" s="532">
        <v>0</v>
      </c>
      <c r="G254" s="532">
        <v>0</v>
      </c>
      <c r="H254" s="533">
        <v>0</v>
      </c>
      <c r="I254" s="533">
        <v>0</v>
      </c>
      <c r="J254" s="533">
        <f t="shared" si="38"/>
        <v>0</v>
      </c>
      <c r="K254" s="539"/>
      <c r="L254" s="539"/>
      <c r="M254" s="539"/>
    </row>
    <row r="255" spans="1:13" ht="120" hidden="1" outlineLevel="1">
      <c r="A255" s="762"/>
      <c r="B255" s="531" t="s">
        <v>326</v>
      </c>
      <c r="C255" s="531" t="s">
        <v>327</v>
      </c>
      <c r="D255" s="532">
        <v>0</v>
      </c>
      <c r="E255" s="532">
        <v>0</v>
      </c>
      <c r="F255" s="532">
        <v>0</v>
      </c>
      <c r="G255" s="532">
        <v>0</v>
      </c>
      <c r="H255" s="533">
        <v>0</v>
      </c>
      <c r="I255" s="533">
        <v>0</v>
      </c>
      <c r="J255" s="533">
        <f t="shared" si="38"/>
        <v>0</v>
      </c>
      <c r="K255" s="539"/>
      <c r="L255" s="539"/>
      <c r="M255" s="539"/>
    </row>
    <row r="256" spans="1:13" ht="24" hidden="1" outlineLevel="1">
      <c r="A256" s="762"/>
      <c r="B256" s="762" t="s">
        <v>328</v>
      </c>
      <c r="C256" s="531" t="s">
        <v>329</v>
      </c>
      <c r="D256" s="532">
        <v>0</v>
      </c>
      <c r="E256" s="532">
        <v>0</v>
      </c>
      <c r="F256" s="532">
        <v>0</v>
      </c>
      <c r="G256" s="532">
        <v>0</v>
      </c>
      <c r="H256" s="533">
        <v>0</v>
      </c>
      <c r="I256" s="533">
        <v>0</v>
      </c>
      <c r="J256" s="533">
        <f t="shared" si="38"/>
        <v>0</v>
      </c>
      <c r="K256" s="539"/>
      <c r="L256" s="539"/>
      <c r="M256" s="539"/>
    </row>
    <row r="257" spans="1:13" ht="24" hidden="1" outlineLevel="1">
      <c r="A257" s="762"/>
      <c r="B257" s="762"/>
      <c r="C257" s="531" t="s">
        <v>330</v>
      </c>
      <c r="D257" s="532">
        <v>45</v>
      </c>
      <c r="E257" s="532">
        <v>0</v>
      </c>
      <c r="F257" s="532">
        <v>28</v>
      </c>
      <c r="G257" s="532">
        <v>0</v>
      </c>
      <c r="H257" s="533">
        <v>73</v>
      </c>
      <c r="I257" s="533">
        <v>0</v>
      </c>
      <c r="J257" s="533">
        <f t="shared" si="38"/>
        <v>73</v>
      </c>
      <c r="K257" s="539"/>
      <c r="L257" s="539"/>
      <c r="M257" s="539"/>
    </row>
    <row r="258" spans="1:13" ht="24" hidden="1" outlineLevel="1">
      <c r="A258" s="762"/>
      <c r="B258" s="762" t="s">
        <v>331</v>
      </c>
      <c r="C258" s="531" t="s">
        <v>332</v>
      </c>
      <c r="D258" s="532">
        <v>31</v>
      </c>
      <c r="E258" s="532">
        <v>0</v>
      </c>
      <c r="F258" s="532">
        <v>13</v>
      </c>
      <c r="G258" s="532">
        <v>0</v>
      </c>
      <c r="H258" s="533">
        <v>44</v>
      </c>
      <c r="I258" s="533">
        <v>0</v>
      </c>
      <c r="J258" s="533">
        <f t="shared" si="38"/>
        <v>44</v>
      </c>
      <c r="K258" s="539"/>
      <c r="L258" s="539"/>
      <c r="M258" s="539"/>
    </row>
    <row r="259" spans="1:13" hidden="1" outlineLevel="1">
      <c r="A259" s="762"/>
      <c r="B259" s="762"/>
      <c r="C259" s="531" t="s">
        <v>333</v>
      </c>
      <c r="D259" s="532">
        <v>0</v>
      </c>
      <c r="E259" s="532">
        <v>0</v>
      </c>
      <c r="F259" s="532">
        <v>0</v>
      </c>
      <c r="G259" s="532">
        <v>0</v>
      </c>
      <c r="H259" s="533">
        <v>0</v>
      </c>
      <c r="I259" s="533">
        <v>0</v>
      </c>
      <c r="J259" s="533">
        <f t="shared" si="38"/>
        <v>0</v>
      </c>
      <c r="K259" s="539"/>
      <c r="L259" s="539"/>
      <c r="M259" s="539"/>
    </row>
    <row r="260" spans="1:13" ht="36" hidden="1" outlineLevel="1">
      <c r="A260" s="762"/>
      <c r="B260" s="762"/>
      <c r="C260" s="531" t="s">
        <v>334</v>
      </c>
      <c r="D260" s="532">
        <v>0</v>
      </c>
      <c r="E260" s="532">
        <v>0</v>
      </c>
      <c r="F260" s="532">
        <v>0</v>
      </c>
      <c r="G260" s="532">
        <v>0</v>
      </c>
      <c r="H260" s="533">
        <v>0</v>
      </c>
      <c r="I260" s="533">
        <v>0</v>
      </c>
      <c r="J260" s="533">
        <f t="shared" si="38"/>
        <v>0</v>
      </c>
      <c r="K260" s="539"/>
      <c r="L260" s="539"/>
      <c r="M260" s="539"/>
    </row>
    <row r="261" spans="1:13" ht="24" hidden="1" outlineLevel="1">
      <c r="A261" s="762"/>
      <c r="B261" s="762" t="s">
        <v>335</v>
      </c>
      <c r="C261" s="531" t="s">
        <v>336</v>
      </c>
      <c r="D261" s="532">
        <v>0</v>
      </c>
      <c r="E261" s="532">
        <v>0</v>
      </c>
      <c r="F261" s="532">
        <v>0</v>
      </c>
      <c r="G261" s="532">
        <v>0</v>
      </c>
      <c r="H261" s="533">
        <v>0</v>
      </c>
      <c r="I261" s="533">
        <v>0</v>
      </c>
      <c r="J261" s="533">
        <f t="shared" si="38"/>
        <v>0</v>
      </c>
      <c r="K261" s="539"/>
      <c r="L261" s="539"/>
      <c r="M261" s="539"/>
    </row>
    <row r="262" spans="1:13" ht="24" hidden="1" outlineLevel="1">
      <c r="A262" s="762"/>
      <c r="B262" s="762"/>
      <c r="C262" s="531" t="s">
        <v>337</v>
      </c>
      <c r="D262" s="532">
        <v>18</v>
      </c>
      <c r="E262" s="532">
        <v>0</v>
      </c>
      <c r="F262" s="532">
        <v>0</v>
      </c>
      <c r="G262" s="532">
        <v>0</v>
      </c>
      <c r="H262" s="533">
        <v>18</v>
      </c>
      <c r="I262" s="533">
        <v>0</v>
      </c>
      <c r="J262" s="533">
        <f t="shared" si="38"/>
        <v>18</v>
      </c>
      <c r="K262" s="539"/>
      <c r="L262" s="539"/>
      <c r="M262" s="539"/>
    </row>
    <row r="263" spans="1:13" ht="24" hidden="1" outlineLevel="1">
      <c r="A263" s="762"/>
      <c r="B263" s="762"/>
      <c r="C263" s="531" t="s">
        <v>338</v>
      </c>
      <c r="D263" s="532">
        <v>0</v>
      </c>
      <c r="E263" s="532">
        <v>0</v>
      </c>
      <c r="F263" s="532">
        <v>0</v>
      </c>
      <c r="G263" s="532">
        <v>0</v>
      </c>
      <c r="H263" s="533">
        <v>0</v>
      </c>
      <c r="I263" s="533">
        <v>0</v>
      </c>
      <c r="J263" s="533">
        <f t="shared" si="38"/>
        <v>0</v>
      </c>
      <c r="K263" s="539"/>
      <c r="L263" s="539"/>
      <c r="M263" s="539"/>
    </row>
    <row r="264" spans="1:13" ht="36" hidden="1" outlineLevel="1">
      <c r="A264" s="762"/>
      <c r="B264" s="762"/>
      <c r="C264" s="531" t="s">
        <v>339</v>
      </c>
      <c r="D264" s="532">
        <v>37</v>
      </c>
      <c r="E264" s="532">
        <v>0</v>
      </c>
      <c r="F264" s="532">
        <v>12</v>
      </c>
      <c r="G264" s="532">
        <v>0</v>
      </c>
      <c r="H264" s="533">
        <v>49</v>
      </c>
      <c r="I264" s="533">
        <v>0</v>
      </c>
      <c r="J264" s="533">
        <f t="shared" si="38"/>
        <v>49</v>
      </c>
      <c r="K264" s="539"/>
      <c r="L264" s="539"/>
      <c r="M264" s="539"/>
    </row>
    <row r="265" spans="1:13" ht="48" hidden="1" outlineLevel="1">
      <c r="A265" s="762"/>
      <c r="B265" s="762"/>
      <c r="C265" s="531" t="s">
        <v>340</v>
      </c>
      <c r="D265" s="532">
        <v>0</v>
      </c>
      <c r="E265" s="532">
        <v>0</v>
      </c>
      <c r="F265" s="532">
        <v>0</v>
      </c>
      <c r="G265" s="532">
        <v>0</v>
      </c>
      <c r="H265" s="533">
        <v>0</v>
      </c>
      <c r="I265" s="533">
        <v>0</v>
      </c>
      <c r="J265" s="533">
        <f t="shared" si="38"/>
        <v>0</v>
      </c>
      <c r="K265" s="539"/>
      <c r="L265" s="539"/>
      <c r="M265" s="539"/>
    </row>
    <row r="266" spans="1:13" ht="15" customHeight="1" collapsed="1">
      <c r="A266" s="748" t="s">
        <v>341</v>
      </c>
      <c r="B266" s="748"/>
      <c r="C266" s="748"/>
      <c r="D266" s="529">
        <f t="shared" ref="D266:J266" si="39">SUM(D267:D276)</f>
        <v>78</v>
      </c>
      <c r="E266" s="529">
        <f t="shared" si="39"/>
        <v>38</v>
      </c>
      <c r="F266" s="529">
        <f t="shared" si="39"/>
        <v>0</v>
      </c>
      <c r="G266" s="529">
        <f t="shared" si="39"/>
        <v>51</v>
      </c>
      <c r="H266" s="530">
        <f t="shared" si="39"/>
        <v>78</v>
      </c>
      <c r="I266" s="530">
        <f t="shared" si="39"/>
        <v>89</v>
      </c>
      <c r="J266" s="530">
        <f t="shared" si="39"/>
        <v>167</v>
      </c>
      <c r="K266" s="539"/>
      <c r="L266" s="539"/>
      <c r="M266" s="539"/>
    </row>
    <row r="267" spans="1:13" ht="24" hidden="1" outlineLevel="1">
      <c r="A267" s="762" t="s">
        <v>341</v>
      </c>
      <c r="B267" s="762" t="s">
        <v>342</v>
      </c>
      <c r="C267" s="531" t="s">
        <v>343</v>
      </c>
      <c r="D267" s="532">
        <v>78</v>
      </c>
      <c r="E267" s="532">
        <v>0</v>
      </c>
      <c r="F267" s="532">
        <v>0</v>
      </c>
      <c r="G267" s="532">
        <v>0</v>
      </c>
      <c r="H267" s="533">
        <v>78</v>
      </c>
      <c r="I267" s="533">
        <v>0</v>
      </c>
      <c r="J267" s="533">
        <f t="shared" ref="J267:J276" si="40">H267+I267</f>
        <v>78</v>
      </c>
      <c r="K267" s="539"/>
      <c r="L267" s="539"/>
      <c r="M267" s="539"/>
    </row>
    <row r="268" spans="1:13" hidden="1" outlineLevel="1">
      <c r="A268" s="762"/>
      <c r="B268" s="762"/>
      <c r="C268" s="531" t="s">
        <v>344</v>
      </c>
      <c r="D268" s="532">
        <v>0</v>
      </c>
      <c r="E268" s="532">
        <v>0</v>
      </c>
      <c r="F268" s="532">
        <v>0</v>
      </c>
      <c r="G268" s="532">
        <v>0</v>
      </c>
      <c r="H268" s="533">
        <v>0</v>
      </c>
      <c r="I268" s="533">
        <v>0</v>
      </c>
      <c r="J268" s="533">
        <f t="shared" si="40"/>
        <v>0</v>
      </c>
      <c r="K268" s="539"/>
      <c r="L268" s="539"/>
      <c r="M268" s="539"/>
    </row>
    <row r="269" spans="1:13" ht="72" hidden="1" outlineLevel="1">
      <c r="A269" s="762"/>
      <c r="B269" s="531" t="s">
        <v>345</v>
      </c>
      <c r="C269" s="531" t="s">
        <v>346</v>
      </c>
      <c r="D269" s="532">
        <v>0</v>
      </c>
      <c r="E269" s="532">
        <v>0</v>
      </c>
      <c r="F269" s="532">
        <v>0</v>
      </c>
      <c r="G269" s="532">
        <v>0</v>
      </c>
      <c r="H269" s="533">
        <v>0</v>
      </c>
      <c r="I269" s="533">
        <v>0</v>
      </c>
      <c r="J269" s="533">
        <f t="shared" si="40"/>
        <v>0</v>
      </c>
      <c r="K269" s="539"/>
      <c r="L269" s="539"/>
      <c r="M269" s="539"/>
    </row>
    <row r="270" spans="1:13" ht="36" hidden="1" outlineLevel="1">
      <c r="A270" s="762"/>
      <c r="B270" s="531" t="s">
        <v>347</v>
      </c>
      <c r="C270" s="531" t="s">
        <v>348</v>
      </c>
      <c r="D270" s="532">
        <v>0</v>
      </c>
      <c r="E270" s="532">
        <v>0</v>
      </c>
      <c r="F270" s="532">
        <v>0</v>
      </c>
      <c r="G270" s="532">
        <v>0</v>
      </c>
      <c r="H270" s="533">
        <v>0</v>
      </c>
      <c r="I270" s="533">
        <v>0</v>
      </c>
      <c r="J270" s="533">
        <f t="shared" si="40"/>
        <v>0</v>
      </c>
      <c r="K270" s="539"/>
      <c r="L270" s="539"/>
      <c r="M270" s="539"/>
    </row>
    <row r="271" spans="1:13" ht="48" hidden="1" outlineLevel="1">
      <c r="A271" s="762"/>
      <c r="B271" s="531" t="s">
        <v>349</v>
      </c>
      <c r="C271" s="531" t="s">
        <v>350</v>
      </c>
      <c r="D271" s="532">
        <v>0</v>
      </c>
      <c r="E271" s="532">
        <v>0</v>
      </c>
      <c r="F271" s="532">
        <v>0</v>
      </c>
      <c r="G271" s="532">
        <v>0</v>
      </c>
      <c r="H271" s="533">
        <v>0</v>
      </c>
      <c r="I271" s="533">
        <v>0</v>
      </c>
      <c r="J271" s="533">
        <f t="shared" si="40"/>
        <v>0</v>
      </c>
      <c r="K271" s="539"/>
      <c r="L271" s="539"/>
      <c r="M271" s="539"/>
    </row>
    <row r="272" spans="1:13" ht="24" hidden="1" outlineLevel="1">
      <c r="A272" s="762"/>
      <c r="B272" s="762" t="s">
        <v>351</v>
      </c>
      <c r="C272" s="531" t="s">
        <v>352</v>
      </c>
      <c r="D272" s="532">
        <v>0</v>
      </c>
      <c r="E272" s="532">
        <v>38</v>
      </c>
      <c r="F272" s="532">
        <v>0</v>
      </c>
      <c r="G272" s="532">
        <v>51</v>
      </c>
      <c r="H272" s="533">
        <v>0</v>
      </c>
      <c r="I272" s="533">
        <v>89</v>
      </c>
      <c r="J272" s="533">
        <f t="shared" si="40"/>
        <v>89</v>
      </c>
      <c r="K272" s="539"/>
      <c r="L272" s="539"/>
      <c r="M272" s="539"/>
    </row>
    <row r="273" spans="1:13" ht="24" hidden="1" outlineLevel="1">
      <c r="A273" s="762"/>
      <c r="B273" s="762"/>
      <c r="C273" s="531" t="s">
        <v>353</v>
      </c>
      <c r="D273" s="532">
        <v>0</v>
      </c>
      <c r="E273" s="532">
        <v>0</v>
      </c>
      <c r="F273" s="532">
        <v>0</v>
      </c>
      <c r="G273" s="532">
        <v>0</v>
      </c>
      <c r="H273" s="533">
        <v>0</v>
      </c>
      <c r="I273" s="533">
        <v>0</v>
      </c>
      <c r="J273" s="533">
        <f t="shared" si="40"/>
        <v>0</v>
      </c>
      <c r="K273" s="539"/>
      <c r="L273" s="539"/>
      <c r="M273" s="539"/>
    </row>
    <row r="274" spans="1:13" ht="96" hidden="1" outlineLevel="1">
      <c r="A274" s="762"/>
      <c r="B274" s="531" t="s">
        <v>354</v>
      </c>
      <c r="C274" s="531" t="s">
        <v>355</v>
      </c>
      <c r="D274" s="532">
        <v>0</v>
      </c>
      <c r="E274" s="532">
        <v>0</v>
      </c>
      <c r="F274" s="532">
        <v>0</v>
      </c>
      <c r="G274" s="532">
        <v>0</v>
      </c>
      <c r="H274" s="533">
        <v>0</v>
      </c>
      <c r="I274" s="533">
        <v>0</v>
      </c>
      <c r="J274" s="533">
        <f t="shared" si="40"/>
        <v>0</v>
      </c>
      <c r="K274" s="539"/>
      <c r="L274" s="539"/>
      <c r="M274" s="539"/>
    </row>
    <row r="275" spans="1:13" ht="72" hidden="1" outlineLevel="1">
      <c r="A275" s="762"/>
      <c r="B275" s="531" t="s">
        <v>356</v>
      </c>
      <c r="C275" s="531" t="s">
        <v>357</v>
      </c>
      <c r="D275" s="532">
        <v>0</v>
      </c>
      <c r="E275" s="532">
        <v>0</v>
      </c>
      <c r="F275" s="532">
        <v>0</v>
      </c>
      <c r="G275" s="532">
        <v>0</v>
      </c>
      <c r="H275" s="533">
        <v>0</v>
      </c>
      <c r="I275" s="533">
        <v>0</v>
      </c>
      <c r="J275" s="533">
        <f t="shared" si="40"/>
        <v>0</v>
      </c>
      <c r="K275" s="539"/>
      <c r="L275" s="539"/>
      <c r="M275" s="539"/>
    </row>
    <row r="276" spans="1:13" ht="72" hidden="1" outlineLevel="1">
      <c r="A276" s="762"/>
      <c r="B276" s="531" t="s">
        <v>358</v>
      </c>
      <c r="C276" s="531" t="s">
        <v>359</v>
      </c>
      <c r="D276" s="532">
        <v>0</v>
      </c>
      <c r="E276" s="532">
        <v>0</v>
      </c>
      <c r="F276" s="532">
        <v>0</v>
      </c>
      <c r="G276" s="532">
        <v>0</v>
      </c>
      <c r="H276" s="533">
        <v>0</v>
      </c>
      <c r="I276" s="533">
        <v>0</v>
      </c>
      <c r="J276" s="533">
        <f t="shared" si="40"/>
        <v>0</v>
      </c>
      <c r="K276" s="539"/>
      <c r="L276" s="539"/>
      <c r="M276" s="539"/>
    </row>
    <row r="277" spans="1:13" ht="15" customHeight="1" collapsed="1">
      <c r="A277" s="748" t="s">
        <v>360</v>
      </c>
      <c r="B277" s="748"/>
      <c r="C277" s="748"/>
      <c r="D277" s="529">
        <f t="shared" ref="D277:J277" si="41">SUM(D278:D287)</f>
        <v>149</v>
      </c>
      <c r="E277" s="529">
        <f t="shared" si="41"/>
        <v>0</v>
      </c>
      <c r="F277" s="529">
        <f t="shared" si="41"/>
        <v>56</v>
      </c>
      <c r="G277" s="529">
        <f t="shared" si="41"/>
        <v>0</v>
      </c>
      <c r="H277" s="530">
        <f t="shared" si="41"/>
        <v>205</v>
      </c>
      <c r="I277" s="530">
        <f t="shared" si="41"/>
        <v>0</v>
      </c>
      <c r="J277" s="530">
        <f t="shared" si="41"/>
        <v>205</v>
      </c>
      <c r="K277" s="539"/>
      <c r="L277" s="539"/>
      <c r="M277" s="539"/>
    </row>
    <row r="278" spans="1:13" ht="36" hidden="1" outlineLevel="1">
      <c r="A278" s="762" t="s">
        <v>360</v>
      </c>
      <c r="B278" s="762" t="s">
        <v>361</v>
      </c>
      <c r="C278" s="531" t="s">
        <v>362</v>
      </c>
      <c r="D278" s="532">
        <v>92</v>
      </c>
      <c r="E278" s="532">
        <v>0</v>
      </c>
      <c r="F278" s="532">
        <v>45</v>
      </c>
      <c r="G278" s="532">
        <v>0</v>
      </c>
      <c r="H278" s="533">
        <v>137</v>
      </c>
      <c r="I278" s="533">
        <v>0</v>
      </c>
      <c r="J278" s="533">
        <f t="shared" ref="J278:J287" si="42">H278+I278</f>
        <v>137</v>
      </c>
      <c r="K278" s="539"/>
      <c r="L278" s="539"/>
      <c r="M278" s="539"/>
    </row>
    <row r="279" spans="1:13" ht="24" hidden="1" outlineLevel="1">
      <c r="A279" s="762"/>
      <c r="B279" s="762"/>
      <c r="C279" s="531" t="s">
        <v>363</v>
      </c>
      <c r="D279" s="532">
        <v>33</v>
      </c>
      <c r="E279" s="532">
        <v>0</v>
      </c>
      <c r="F279" s="532">
        <v>7</v>
      </c>
      <c r="G279" s="532">
        <v>0</v>
      </c>
      <c r="H279" s="533">
        <v>40</v>
      </c>
      <c r="I279" s="533">
        <v>0</v>
      </c>
      <c r="J279" s="533">
        <f t="shared" si="42"/>
        <v>40</v>
      </c>
      <c r="K279" s="539"/>
      <c r="L279" s="539"/>
      <c r="M279" s="539"/>
    </row>
    <row r="280" spans="1:13" ht="48" hidden="1" outlineLevel="1">
      <c r="A280" s="762"/>
      <c r="B280" s="531" t="s">
        <v>364</v>
      </c>
      <c r="C280" s="531" t="s">
        <v>365</v>
      </c>
      <c r="D280" s="532">
        <v>0</v>
      </c>
      <c r="E280" s="532">
        <v>0</v>
      </c>
      <c r="F280" s="532">
        <v>0</v>
      </c>
      <c r="G280" s="532">
        <v>0</v>
      </c>
      <c r="H280" s="533">
        <v>0</v>
      </c>
      <c r="I280" s="533">
        <v>0</v>
      </c>
      <c r="J280" s="533">
        <f t="shared" si="42"/>
        <v>0</v>
      </c>
      <c r="K280" s="539"/>
      <c r="L280" s="539"/>
      <c r="M280" s="539"/>
    </row>
    <row r="281" spans="1:13" ht="24" hidden="1" outlineLevel="1">
      <c r="A281" s="762"/>
      <c r="B281" s="762" t="s">
        <v>366</v>
      </c>
      <c r="C281" s="531" t="s">
        <v>367</v>
      </c>
      <c r="D281" s="532">
        <v>0</v>
      </c>
      <c r="E281" s="532">
        <v>0</v>
      </c>
      <c r="F281" s="532">
        <v>0</v>
      </c>
      <c r="G281" s="532">
        <v>0</v>
      </c>
      <c r="H281" s="533">
        <v>0</v>
      </c>
      <c r="I281" s="533">
        <v>0</v>
      </c>
      <c r="J281" s="533">
        <f t="shared" si="42"/>
        <v>0</v>
      </c>
      <c r="K281" s="539"/>
      <c r="L281" s="539"/>
      <c r="M281" s="539"/>
    </row>
    <row r="282" spans="1:13" ht="24" hidden="1" outlineLevel="1">
      <c r="A282" s="762"/>
      <c r="B282" s="762"/>
      <c r="C282" s="531" t="s">
        <v>368</v>
      </c>
      <c r="D282" s="532">
        <v>15</v>
      </c>
      <c r="E282" s="532">
        <v>0</v>
      </c>
      <c r="F282" s="532">
        <v>0</v>
      </c>
      <c r="G282" s="532">
        <v>0</v>
      </c>
      <c r="H282" s="533">
        <v>15</v>
      </c>
      <c r="I282" s="533">
        <v>0</v>
      </c>
      <c r="J282" s="533">
        <f t="shared" si="42"/>
        <v>15</v>
      </c>
      <c r="K282" s="539"/>
      <c r="L282" s="539"/>
      <c r="M282" s="539"/>
    </row>
    <row r="283" spans="1:13" ht="24" hidden="1" outlineLevel="1">
      <c r="A283" s="762"/>
      <c r="B283" s="762"/>
      <c r="C283" s="531" t="s">
        <v>369</v>
      </c>
      <c r="D283" s="532">
        <v>0</v>
      </c>
      <c r="E283" s="532">
        <v>0</v>
      </c>
      <c r="F283" s="532">
        <v>0</v>
      </c>
      <c r="G283" s="532">
        <v>0</v>
      </c>
      <c r="H283" s="533">
        <v>0</v>
      </c>
      <c r="I283" s="533">
        <v>0</v>
      </c>
      <c r="J283" s="533">
        <f t="shared" si="42"/>
        <v>0</v>
      </c>
      <c r="K283" s="539"/>
      <c r="L283" s="539"/>
      <c r="M283" s="539"/>
    </row>
    <row r="284" spans="1:13" ht="48" hidden="1" outlineLevel="1">
      <c r="A284" s="762"/>
      <c r="B284" s="531" t="s">
        <v>370</v>
      </c>
      <c r="C284" s="531" t="s">
        <v>371</v>
      </c>
      <c r="D284" s="532">
        <v>0</v>
      </c>
      <c r="E284" s="532">
        <v>0</v>
      </c>
      <c r="F284" s="532">
        <v>0</v>
      </c>
      <c r="G284" s="532">
        <v>0</v>
      </c>
      <c r="H284" s="533">
        <v>0</v>
      </c>
      <c r="I284" s="533">
        <v>0</v>
      </c>
      <c r="J284" s="533">
        <f t="shared" si="42"/>
        <v>0</v>
      </c>
      <c r="K284" s="539"/>
      <c r="L284" s="539"/>
      <c r="M284" s="539"/>
    </row>
    <row r="285" spans="1:13" ht="24" hidden="1" outlineLevel="1">
      <c r="A285" s="762"/>
      <c r="B285" s="762" t="s">
        <v>372</v>
      </c>
      <c r="C285" s="531" t="s">
        <v>373</v>
      </c>
      <c r="D285" s="532">
        <v>9</v>
      </c>
      <c r="E285" s="532">
        <v>0</v>
      </c>
      <c r="F285" s="532">
        <v>4</v>
      </c>
      <c r="G285" s="532">
        <v>0</v>
      </c>
      <c r="H285" s="533">
        <v>13</v>
      </c>
      <c r="I285" s="533">
        <v>0</v>
      </c>
      <c r="J285" s="533">
        <f t="shared" si="42"/>
        <v>13</v>
      </c>
      <c r="K285" s="539"/>
      <c r="L285" s="539"/>
      <c r="M285" s="539"/>
    </row>
    <row r="286" spans="1:13" ht="24" hidden="1" outlineLevel="1">
      <c r="A286" s="762"/>
      <c r="B286" s="762"/>
      <c r="C286" s="531" t="s">
        <v>374</v>
      </c>
      <c r="D286" s="532">
        <v>0</v>
      </c>
      <c r="E286" s="532">
        <v>0</v>
      </c>
      <c r="F286" s="532">
        <v>0</v>
      </c>
      <c r="G286" s="532">
        <v>0</v>
      </c>
      <c r="H286" s="533">
        <v>0</v>
      </c>
      <c r="I286" s="533">
        <v>0</v>
      </c>
      <c r="J286" s="533">
        <f t="shared" si="42"/>
        <v>0</v>
      </c>
      <c r="K286" s="539"/>
      <c r="L286" s="539"/>
      <c r="M286" s="539"/>
    </row>
    <row r="287" spans="1:13" ht="48" hidden="1" outlineLevel="1">
      <c r="A287" s="762"/>
      <c r="B287" s="531" t="s">
        <v>375</v>
      </c>
      <c r="C287" s="531" t="s">
        <v>376</v>
      </c>
      <c r="D287" s="532">
        <v>0</v>
      </c>
      <c r="E287" s="532">
        <v>0</v>
      </c>
      <c r="F287" s="532">
        <v>0</v>
      </c>
      <c r="G287" s="532">
        <v>0</v>
      </c>
      <c r="H287" s="533">
        <v>0</v>
      </c>
      <c r="I287" s="533">
        <v>0</v>
      </c>
      <c r="J287" s="533">
        <f t="shared" si="42"/>
        <v>0</v>
      </c>
      <c r="K287" s="539"/>
      <c r="L287" s="539"/>
      <c r="M287" s="539"/>
    </row>
    <row r="288" spans="1:13" ht="15" customHeight="1" collapsed="1">
      <c r="A288" s="748" t="s">
        <v>377</v>
      </c>
      <c r="B288" s="748"/>
      <c r="C288" s="748"/>
      <c r="D288" s="529">
        <f t="shared" ref="D288:J288" si="43">SUM(D289:D312)</f>
        <v>7</v>
      </c>
      <c r="E288" s="529">
        <f t="shared" si="43"/>
        <v>0</v>
      </c>
      <c r="F288" s="529">
        <f t="shared" si="43"/>
        <v>17</v>
      </c>
      <c r="G288" s="529">
        <f t="shared" si="43"/>
        <v>0</v>
      </c>
      <c r="H288" s="530">
        <f t="shared" si="43"/>
        <v>24</v>
      </c>
      <c r="I288" s="530">
        <f t="shared" si="43"/>
        <v>0</v>
      </c>
      <c r="J288" s="530">
        <f t="shared" si="43"/>
        <v>24</v>
      </c>
      <c r="K288" s="539"/>
      <c r="L288" s="539"/>
      <c r="M288" s="539"/>
    </row>
    <row r="289" spans="1:13" ht="36" hidden="1" outlineLevel="1">
      <c r="A289" s="762" t="s">
        <v>377</v>
      </c>
      <c r="B289" s="762" t="s">
        <v>378</v>
      </c>
      <c r="C289" s="531" t="s">
        <v>379</v>
      </c>
      <c r="D289" s="532">
        <v>0</v>
      </c>
      <c r="E289" s="532">
        <v>0</v>
      </c>
      <c r="F289" s="532">
        <v>0</v>
      </c>
      <c r="G289" s="532">
        <v>0</v>
      </c>
      <c r="H289" s="533">
        <v>0</v>
      </c>
      <c r="I289" s="533">
        <v>0</v>
      </c>
      <c r="J289" s="533">
        <f t="shared" si="33"/>
        <v>0</v>
      </c>
      <c r="K289" s="539"/>
      <c r="L289" s="539"/>
      <c r="M289" s="539"/>
    </row>
    <row r="290" spans="1:13" ht="36" hidden="1" outlineLevel="1">
      <c r="A290" s="762"/>
      <c r="B290" s="762"/>
      <c r="C290" s="531" t="s">
        <v>380</v>
      </c>
      <c r="D290" s="532">
        <v>0</v>
      </c>
      <c r="E290" s="532">
        <v>0</v>
      </c>
      <c r="F290" s="532">
        <v>0</v>
      </c>
      <c r="G290" s="532">
        <v>0</v>
      </c>
      <c r="H290" s="533">
        <v>0</v>
      </c>
      <c r="I290" s="533">
        <v>0</v>
      </c>
      <c r="J290" s="533">
        <f t="shared" ref="J290:J359" si="44">+I290+H290</f>
        <v>0</v>
      </c>
      <c r="K290" s="539"/>
      <c r="L290" s="539"/>
      <c r="M290" s="539"/>
    </row>
    <row r="291" spans="1:13" ht="36" hidden="1" outlineLevel="1">
      <c r="A291" s="762"/>
      <c r="B291" s="762"/>
      <c r="C291" s="531" t="s">
        <v>381</v>
      </c>
      <c r="D291" s="532">
        <v>0</v>
      </c>
      <c r="E291" s="532">
        <v>0</v>
      </c>
      <c r="F291" s="532">
        <v>0</v>
      </c>
      <c r="G291" s="532">
        <v>0</v>
      </c>
      <c r="H291" s="533">
        <v>0</v>
      </c>
      <c r="I291" s="533">
        <v>0</v>
      </c>
      <c r="J291" s="533">
        <f t="shared" si="44"/>
        <v>0</v>
      </c>
      <c r="K291" s="539"/>
      <c r="L291" s="539"/>
      <c r="M291" s="539"/>
    </row>
    <row r="292" spans="1:13" ht="24" hidden="1" outlineLevel="1">
      <c r="A292" s="762"/>
      <c r="B292" s="762"/>
      <c r="C292" s="531" t="s">
        <v>382</v>
      </c>
      <c r="D292" s="532">
        <v>0</v>
      </c>
      <c r="E292" s="532">
        <v>0</v>
      </c>
      <c r="F292" s="532">
        <v>0</v>
      </c>
      <c r="G292" s="532">
        <v>0</v>
      </c>
      <c r="H292" s="533">
        <v>0</v>
      </c>
      <c r="I292" s="533">
        <v>0</v>
      </c>
      <c r="J292" s="533">
        <f t="shared" si="44"/>
        <v>0</v>
      </c>
      <c r="K292" s="539"/>
      <c r="L292" s="539"/>
      <c r="M292" s="539"/>
    </row>
    <row r="293" spans="1:13" hidden="1" outlineLevel="1">
      <c r="A293" s="762"/>
      <c r="B293" s="762"/>
      <c r="C293" s="531" t="s">
        <v>383</v>
      </c>
      <c r="D293" s="532">
        <v>0</v>
      </c>
      <c r="E293" s="532">
        <v>0</v>
      </c>
      <c r="F293" s="532">
        <v>0</v>
      </c>
      <c r="G293" s="532">
        <v>0</v>
      </c>
      <c r="H293" s="533">
        <v>0</v>
      </c>
      <c r="I293" s="533">
        <v>0</v>
      </c>
      <c r="J293" s="533">
        <f t="shared" si="44"/>
        <v>0</v>
      </c>
      <c r="K293" s="539"/>
      <c r="L293" s="539"/>
      <c r="M293" s="539"/>
    </row>
    <row r="294" spans="1:13" ht="36" hidden="1" outlineLevel="1">
      <c r="A294" s="762"/>
      <c r="B294" s="762"/>
      <c r="C294" s="531" t="s">
        <v>384</v>
      </c>
      <c r="D294" s="532">
        <v>0</v>
      </c>
      <c r="E294" s="532">
        <v>0</v>
      </c>
      <c r="F294" s="532">
        <v>0</v>
      </c>
      <c r="G294" s="532">
        <v>0</v>
      </c>
      <c r="H294" s="533">
        <v>0</v>
      </c>
      <c r="I294" s="533">
        <v>0</v>
      </c>
      <c r="J294" s="533">
        <f t="shared" si="44"/>
        <v>0</v>
      </c>
      <c r="K294" s="539"/>
      <c r="L294" s="539"/>
      <c r="M294" s="539"/>
    </row>
    <row r="295" spans="1:13" ht="24" hidden="1" outlineLevel="1">
      <c r="A295" s="762"/>
      <c r="B295" s="762" t="s">
        <v>385</v>
      </c>
      <c r="C295" s="531" t="s">
        <v>386</v>
      </c>
      <c r="D295" s="532">
        <v>0</v>
      </c>
      <c r="E295" s="532">
        <v>0</v>
      </c>
      <c r="F295" s="532">
        <v>0</v>
      </c>
      <c r="G295" s="532">
        <v>0</v>
      </c>
      <c r="H295" s="533">
        <v>0</v>
      </c>
      <c r="I295" s="533">
        <v>0</v>
      </c>
      <c r="J295" s="533">
        <f t="shared" si="44"/>
        <v>0</v>
      </c>
      <c r="K295" s="539"/>
      <c r="L295" s="539"/>
      <c r="M295" s="539"/>
    </row>
    <row r="296" spans="1:13" ht="24" hidden="1" outlineLevel="1">
      <c r="A296" s="762"/>
      <c r="B296" s="762"/>
      <c r="C296" s="531" t="s">
        <v>387</v>
      </c>
      <c r="D296" s="532">
        <v>0</v>
      </c>
      <c r="E296" s="532">
        <v>0</v>
      </c>
      <c r="F296" s="532">
        <v>0</v>
      </c>
      <c r="G296" s="532">
        <v>0</v>
      </c>
      <c r="H296" s="533">
        <v>0</v>
      </c>
      <c r="I296" s="533">
        <v>0</v>
      </c>
      <c r="J296" s="533">
        <f t="shared" si="44"/>
        <v>0</v>
      </c>
      <c r="K296" s="539"/>
      <c r="L296" s="539"/>
      <c r="M296" s="539"/>
    </row>
    <row r="297" spans="1:13" ht="48" hidden="1" outlineLevel="1">
      <c r="A297" s="762"/>
      <c r="B297" s="762"/>
      <c r="C297" s="531" t="s">
        <v>388</v>
      </c>
      <c r="D297" s="532">
        <v>0</v>
      </c>
      <c r="E297" s="532">
        <v>0</v>
      </c>
      <c r="F297" s="532">
        <v>0</v>
      </c>
      <c r="G297" s="532">
        <v>0</v>
      </c>
      <c r="H297" s="533">
        <v>0</v>
      </c>
      <c r="I297" s="533">
        <v>0</v>
      </c>
      <c r="J297" s="533">
        <f t="shared" si="44"/>
        <v>0</v>
      </c>
      <c r="K297" s="539"/>
      <c r="L297" s="539"/>
      <c r="M297" s="539"/>
    </row>
    <row r="298" spans="1:13" ht="36" hidden="1" outlineLevel="1">
      <c r="A298" s="762"/>
      <c r="B298" s="762"/>
      <c r="C298" s="531" t="s">
        <v>389</v>
      </c>
      <c r="D298" s="532">
        <v>0</v>
      </c>
      <c r="E298" s="532">
        <v>0</v>
      </c>
      <c r="F298" s="532">
        <v>0</v>
      </c>
      <c r="G298" s="532">
        <v>0</v>
      </c>
      <c r="H298" s="533">
        <v>0</v>
      </c>
      <c r="I298" s="533">
        <v>0</v>
      </c>
      <c r="J298" s="533">
        <f t="shared" si="44"/>
        <v>0</v>
      </c>
      <c r="K298" s="539"/>
      <c r="L298" s="539"/>
      <c r="M298" s="539"/>
    </row>
    <row r="299" spans="1:13" ht="36" hidden="1" outlineLevel="1">
      <c r="A299" s="762"/>
      <c r="B299" s="762"/>
      <c r="C299" s="531" t="s">
        <v>390</v>
      </c>
      <c r="D299" s="532">
        <v>0</v>
      </c>
      <c r="E299" s="532">
        <v>0</v>
      </c>
      <c r="F299" s="532">
        <v>0</v>
      </c>
      <c r="G299" s="532">
        <v>0</v>
      </c>
      <c r="H299" s="533">
        <v>0</v>
      </c>
      <c r="I299" s="533">
        <v>0</v>
      </c>
      <c r="J299" s="533">
        <f t="shared" si="44"/>
        <v>0</v>
      </c>
      <c r="K299" s="539"/>
      <c r="L299" s="539"/>
      <c r="M299" s="539"/>
    </row>
    <row r="300" spans="1:13" ht="36" hidden="1" outlineLevel="1">
      <c r="A300" s="762"/>
      <c r="B300" s="762"/>
      <c r="C300" s="531" t="s">
        <v>391</v>
      </c>
      <c r="D300" s="532">
        <v>0</v>
      </c>
      <c r="E300" s="532">
        <v>0</v>
      </c>
      <c r="F300" s="532">
        <v>0</v>
      </c>
      <c r="G300" s="532">
        <v>0</v>
      </c>
      <c r="H300" s="533">
        <v>0</v>
      </c>
      <c r="I300" s="533">
        <v>0</v>
      </c>
      <c r="J300" s="533">
        <f t="shared" si="44"/>
        <v>0</v>
      </c>
      <c r="K300" s="539"/>
      <c r="L300" s="539"/>
      <c r="M300" s="539"/>
    </row>
    <row r="301" spans="1:13" hidden="1" outlineLevel="1">
      <c r="A301" s="762"/>
      <c r="B301" s="762"/>
      <c r="C301" s="531" t="s">
        <v>392</v>
      </c>
      <c r="D301" s="532">
        <v>0</v>
      </c>
      <c r="E301" s="532">
        <v>0</v>
      </c>
      <c r="F301" s="532">
        <v>0</v>
      </c>
      <c r="G301" s="532">
        <v>0</v>
      </c>
      <c r="H301" s="533">
        <v>0</v>
      </c>
      <c r="I301" s="533">
        <v>0</v>
      </c>
      <c r="J301" s="533">
        <f t="shared" si="44"/>
        <v>0</v>
      </c>
      <c r="K301" s="539"/>
      <c r="L301" s="539"/>
      <c r="M301" s="539"/>
    </row>
    <row r="302" spans="1:13" ht="36" hidden="1" outlineLevel="1">
      <c r="A302" s="762"/>
      <c r="B302" s="762"/>
      <c r="C302" s="531" t="s">
        <v>393</v>
      </c>
      <c r="D302" s="532">
        <v>0</v>
      </c>
      <c r="E302" s="532">
        <v>0</v>
      </c>
      <c r="F302" s="532">
        <v>0</v>
      </c>
      <c r="G302" s="532">
        <v>0</v>
      </c>
      <c r="H302" s="533">
        <v>0</v>
      </c>
      <c r="I302" s="533">
        <v>0</v>
      </c>
      <c r="J302" s="533">
        <f t="shared" si="44"/>
        <v>0</v>
      </c>
      <c r="K302" s="539"/>
      <c r="L302" s="539"/>
      <c r="M302" s="539"/>
    </row>
    <row r="303" spans="1:13" ht="48" hidden="1" outlineLevel="1">
      <c r="A303" s="762"/>
      <c r="B303" s="531" t="s">
        <v>394</v>
      </c>
      <c r="C303" s="531" t="s">
        <v>395</v>
      </c>
      <c r="D303" s="532">
        <v>0</v>
      </c>
      <c r="E303" s="532">
        <v>0</v>
      </c>
      <c r="F303" s="532">
        <v>0</v>
      </c>
      <c r="G303" s="532">
        <v>0</v>
      </c>
      <c r="H303" s="533">
        <v>0</v>
      </c>
      <c r="I303" s="533">
        <v>0</v>
      </c>
      <c r="J303" s="533">
        <f t="shared" si="44"/>
        <v>0</v>
      </c>
      <c r="K303" s="539"/>
      <c r="L303" s="539"/>
      <c r="M303" s="539"/>
    </row>
    <row r="304" spans="1:13" ht="24" hidden="1" outlineLevel="1">
      <c r="A304" s="762"/>
      <c r="B304" s="762" t="s">
        <v>396</v>
      </c>
      <c r="C304" s="531" t="s">
        <v>397</v>
      </c>
      <c r="D304" s="532">
        <v>0</v>
      </c>
      <c r="E304" s="532">
        <v>0</v>
      </c>
      <c r="F304" s="532">
        <v>0</v>
      </c>
      <c r="G304" s="532">
        <v>0</v>
      </c>
      <c r="H304" s="533">
        <v>0</v>
      </c>
      <c r="I304" s="533">
        <v>0</v>
      </c>
      <c r="J304" s="533">
        <f t="shared" si="44"/>
        <v>0</v>
      </c>
      <c r="K304" s="539"/>
      <c r="L304" s="539"/>
      <c r="M304" s="539"/>
    </row>
    <row r="305" spans="1:13" ht="24" hidden="1" outlineLevel="1">
      <c r="A305" s="762"/>
      <c r="B305" s="762"/>
      <c r="C305" s="531" t="s">
        <v>398</v>
      </c>
      <c r="D305" s="532">
        <v>0</v>
      </c>
      <c r="E305" s="532">
        <v>0</v>
      </c>
      <c r="F305" s="532">
        <v>0</v>
      </c>
      <c r="G305" s="532">
        <v>0</v>
      </c>
      <c r="H305" s="533">
        <v>0</v>
      </c>
      <c r="I305" s="533">
        <v>0</v>
      </c>
      <c r="J305" s="533">
        <f t="shared" si="44"/>
        <v>0</v>
      </c>
      <c r="K305" s="539"/>
      <c r="L305" s="539"/>
      <c r="M305" s="539"/>
    </row>
    <row r="306" spans="1:13" hidden="1" outlineLevel="1">
      <c r="A306" s="762"/>
      <c r="B306" s="762" t="s">
        <v>399</v>
      </c>
      <c r="C306" s="531" t="s">
        <v>400</v>
      </c>
      <c r="D306" s="532">
        <v>0</v>
      </c>
      <c r="E306" s="532">
        <v>0</v>
      </c>
      <c r="F306" s="532">
        <v>0</v>
      </c>
      <c r="G306" s="532">
        <v>0</v>
      </c>
      <c r="H306" s="533">
        <v>0</v>
      </c>
      <c r="I306" s="533">
        <v>0</v>
      </c>
      <c r="J306" s="533">
        <f t="shared" si="44"/>
        <v>0</v>
      </c>
      <c r="K306" s="539"/>
      <c r="L306" s="539"/>
      <c r="M306" s="539"/>
    </row>
    <row r="307" spans="1:13" ht="24" hidden="1" outlineLevel="1">
      <c r="A307" s="762"/>
      <c r="B307" s="762"/>
      <c r="C307" s="531" t="s">
        <v>401</v>
      </c>
      <c r="D307" s="532">
        <v>7</v>
      </c>
      <c r="E307" s="532">
        <v>0</v>
      </c>
      <c r="F307" s="532">
        <v>17</v>
      </c>
      <c r="G307" s="532">
        <v>0</v>
      </c>
      <c r="H307" s="533">
        <v>24</v>
      </c>
      <c r="I307" s="533">
        <v>0</v>
      </c>
      <c r="J307" s="533">
        <f t="shared" ref="J307" si="45">H307+I307</f>
        <v>24</v>
      </c>
      <c r="K307" s="539"/>
      <c r="L307" s="539"/>
      <c r="M307" s="539"/>
    </row>
    <row r="308" spans="1:13" ht="24" hidden="1" outlineLevel="1">
      <c r="A308" s="762"/>
      <c r="B308" s="762"/>
      <c r="C308" s="531" t="s">
        <v>402</v>
      </c>
      <c r="D308" s="532">
        <v>0</v>
      </c>
      <c r="E308" s="532">
        <v>0</v>
      </c>
      <c r="F308" s="532">
        <v>0</v>
      </c>
      <c r="G308" s="532">
        <v>0</v>
      </c>
      <c r="H308" s="533">
        <v>0</v>
      </c>
      <c r="I308" s="533">
        <v>0</v>
      </c>
      <c r="J308" s="533">
        <f t="shared" si="44"/>
        <v>0</v>
      </c>
      <c r="K308" s="539"/>
      <c r="L308" s="539"/>
      <c r="M308" s="539"/>
    </row>
    <row r="309" spans="1:13" ht="36" hidden="1" outlineLevel="1">
      <c r="A309" s="762"/>
      <c r="B309" s="762"/>
      <c r="C309" s="531" t="s">
        <v>403</v>
      </c>
      <c r="D309" s="532">
        <v>0</v>
      </c>
      <c r="E309" s="532">
        <v>0</v>
      </c>
      <c r="F309" s="532">
        <v>0</v>
      </c>
      <c r="G309" s="532">
        <v>0</v>
      </c>
      <c r="H309" s="533">
        <v>0</v>
      </c>
      <c r="I309" s="533">
        <v>0</v>
      </c>
      <c r="J309" s="533">
        <f t="shared" si="44"/>
        <v>0</v>
      </c>
      <c r="K309" s="539"/>
      <c r="L309" s="539"/>
      <c r="M309" s="539"/>
    </row>
    <row r="310" spans="1:13" ht="36" hidden="1" outlineLevel="1">
      <c r="A310" s="762"/>
      <c r="B310" s="762"/>
      <c r="C310" s="531" t="s">
        <v>404</v>
      </c>
      <c r="D310" s="532">
        <v>0</v>
      </c>
      <c r="E310" s="532">
        <v>0</v>
      </c>
      <c r="F310" s="532">
        <v>0</v>
      </c>
      <c r="G310" s="532">
        <v>0</v>
      </c>
      <c r="H310" s="533">
        <v>0</v>
      </c>
      <c r="I310" s="533">
        <v>0</v>
      </c>
      <c r="J310" s="533">
        <f t="shared" si="44"/>
        <v>0</v>
      </c>
      <c r="K310" s="539"/>
      <c r="L310" s="539"/>
      <c r="M310" s="539"/>
    </row>
    <row r="311" spans="1:13" ht="24" hidden="1" outlineLevel="1">
      <c r="A311" s="762"/>
      <c r="B311" s="762"/>
      <c r="C311" s="531" t="s">
        <v>405</v>
      </c>
      <c r="D311" s="532">
        <v>0</v>
      </c>
      <c r="E311" s="532">
        <v>0</v>
      </c>
      <c r="F311" s="532">
        <v>0</v>
      </c>
      <c r="G311" s="532">
        <v>0</v>
      </c>
      <c r="H311" s="533">
        <v>0</v>
      </c>
      <c r="I311" s="533">
        <v>0</v>
      </c>
      <c r="J311" s="533">
        <f t="shared" si="44"/>
        <v>0</v>
      </c>
      <c r="K311" s="539"/>
      <c r="L311" s="539"/>
      <c r="M311" s="539"/>
    </row>
    <row r="312" spans="1:13" ht="36" hidden="1" outlineLevel="1">
      <c r="A312" s="762"/>
      <c r="B312" s="762"/>
      <c r="C312" s="531" t="s">
        <v>406</v>
      </c>
      <c r="D312" s="532">
        <v>0</v>
      </c>
      <c r="E312" s="532">
        <v>0</v>
      </c>
      <c r="F312" s="532">
        <v>0</v>
      </c>
      <c r="G312" s="532">
        <v>0</v>
      </c>
      <c r="H312" s="533">
        <v>0</v>
      </c>
      <c r="I312" s="533">
        <v>0</v>
      </c>
      <c r="J312" s="533">
        <f t="shared" si="44"/>
        <v>0</v>
      </c>
      <c r="K312" s="539"/>
      <c r="L312" s="539"/>
      <c r="M312" s="539"/>
    </row>
    <row r="313" spans="1:13" ht="21" customHeight="1" collapsed="1">
      <c r="A313" s="748" t="s">
        <v>407</v>
      </c>
      <c r="B313" s="748"/>
      <c r="C313" s="748"/>
      <c r="D313" s="529">
        <f t="shared" ref="D313:J313" si="46">SUM(D314:D317)</f>
        <v>11</v>
      </c>
      <c r="E313" s="529">
        <f t="shared" si="46"/>
        <v>0</v>
      </c>
      <c r="F313" s="529">
        <f t="shared" si="46"/>
        <v>3</v>
      </c>
      <c r="G313" s="529">
        <f t="shared" si="46"/>
        <v>0</v>
      </c>
      <c r="H313" s="530">
        <f t="shared" si="46"/>
        <v>14</v>
      </c>
      <c r="I313" s="530">
        <f t="shared" si="46"/>
        <v>0</v>
      </c>
      <c r="J313" s="530">
        <f t="shared" si="46"/>
        <v>14</v>
      </c>
      <c r="K313" s="539"/>
      <c r="L313" s="539"/>
      <c r="M313" s="539"/>
    </row>
    <row r="314" spans="1:13" ht="48" hidden="1" outlineLevel="1">
      <c r="A314" s="762" t="s">
        <v>407</v>
      </c>
      <c r="B314" s="531" t="s">
        <v>408</v>
      </c>
      <c r="C314" s="531" t="s">
        <v>409</v>
      </c>
      <c r="D314" s="532">
        <v>0</v>
      </c>
      <c r="E314" s="532">
        <v>0</v>
      </c>
      <c r="F314" s="532">
        <v>0</v>
      </c>
      <c r="G314" s="532">
        <v>0</v>
      </c>
      <c r="H314" s="533">
        <v>0</v>
      </c>
      <c r="I314" s="533">
        <v>0</v>
      </c>
      <c r="J314" s="533">
        <f t="shared" si="44"/>
        <v>0</v>
      </c>
      <c r="K314" s="539"/>
      <c r="L314" s="539"/>
      <c r="M314" s="539"/>
    </row>
    <row r="315" spans="1:13" ht="120" hidden="1" outlineLevel="1">
      <c r="A315" s="762"/>
      <c r="B315" s="531" t="s">
        <v>410</v>
      </c>
      <c r="C315" s="531" t="s">
        <v>411</v>
      </c>
      <c r="D315" s="532">
        <v>0</v>
      </c>
      <c r="E315" s="532">
        <v>0</v>
      </c>
      <c r="F315" s="532">
        <v>0</v>
      </c>
      <c r="G315" s="532">
        <v>0</v>
      </c>
      <c r="H315" s="533">
        <v>0</v>
      </c>
      <c r="I315" s="533">
        <v>0</v>
      </c>
      <c r="J315" s="533">
        <f t="shared" si="44"/>
        <v>0</v>
      </c>
      <c r="K315" s="539"/>
      <c r="L315" s="539"/>
      <c r="M315" s="539"/>
    </row>
    <row r="316" spans="1:13" ht="36" hidden="1" outlineLevel="1">
      <c r="A316" s="762"/>
      <c r="B316" s="762" t="s">
        <v>412</v>
      </c>
      <c r="C316" s="531" t="s">
        <v>413</v>
      </c>
      <c r="D316" s="532">
        <v>0</v>
      </c>
      <c r="E316" s="532">
        <v>0</v>
      </c>
      <c r="F316" s="532">
        <v>0</v>
      </c>
      <c r="G316" s="532">
        <v>0</v>
      </c>
      <c r="H316" s="533">
        <v>0</v>
      </c>
      <c r="I316" s="533">
        <v>0</v>
      </c>
      <c r="J316" s="533">
        <f t="shared" si="44"/>
        <v>0</v>
      </c>
      <c r="K316" s="539"/>
      <c r="L316" s="539"/>
      <c r="M316" s="539"/>
    </row>
    <row r="317" spans="1:13" ht="36" hidden="1" outlineLevel="1">
      <c r="A317" s="762"/>
      <c r="B317" s="762"/>
      <c r="C317" s="531" t="s">
        <v>414</v>
      </c>
      <c r="D317" s="532">
        <v>11</v>
      </c>
      <c r="E317" s="532">
        <v>0</v>
      </c>
      <c r="F317" s="532">
        <v>3</v>
      </c>
      <c r="G317" s="532">
        <v>0</v>
      </c>
      <c r="H317" s="533">
        <v>14</v>
      </c>
      <c r="I317" s="533">
        <v>0</v>
      </c>
      <c r="J317" s="533">
        <f t="shared" ref="J317" si="47">H317+I317</f>
        <v>14</v>
      </c>
      <c r="K317" s="539"/>
      <c r="L317" s="539"/>
      <c r="M317" s="539"/>
    </row>
    <row r="318" spans="1:13" ht="15" customHeight="1" collapsed="1">
      <c r="A318" s="748" t="s">
        <v>415</v>
      </c>
      <c r="B318" s="748"/>
      <c r="C318" s="748"/>
      <c r="D318" s="529">
        <f t="shared" ref="D318:J318" si="48">SUM(D319:D326)</f>
        <v>38</v>
      </c>
      <c r="E318" s="529">
        <f t="shared" si="48"/>
        <v>0</v>
      </c>
      <c r="F318" s="529">
        <f t="shared" si="48"/>
        <v>28</v>
      </c>
      <c r="G318" s="529">
        <f t="shared" si="48"/>
        <v>0</v>
      </c>
      <c r="H318" s="530">
        <f t="shared" si="48"/>
        <v>66</v>
      </c>
      <c r="I318" s="530">
        <f t="shared" si="48"/>
        <v>0</v>
      </c>
      <c r="J318" s="530">
        <f t="shared" si="48"/>
        <v>66</v>
      </c>
      <c r="K318" s="539"/>
      <c r="L318" s="539"/>
      <c r="M318" s="539"/>
    </row>
    <row r="319" spans="1:13" ht="24" hidden="1" outlineLevel="1">
      <c r="A319" s="762" t="s">
        <v>415</v>
      </c>
      <c r="B319" s="762" t="s">
        <v>416</v>
      </c>
      <c r="C319" s="531" t="s">
        <v>417</v>
      </c>
      <c r="D319" s="532">
        <v>24</v>
      </c>
      <c r="E319" s="532">
        <v>0</v>
      </c>
      <c r="F319" s="532">
        <v>21</v>
      </c>
      <c r="G319" s="532">
        <v>0</v>
      </c>
      <c r="H319" s="533">
        <v>45</v>
      </c>
      <c r="I319" s="533">
        <v>0</v>
      </c>
      <c r="J319" s="533">
        <f t="shared" ref="J319:J326" si="49">H319+I319</f>
        <v>45</v>
      </c>
      <c r="K319" s="539"/>
      <c r="L319" s="539"/>
      <c r="M319" s="539"/>
    </row>
    <row r="320" spans="1:13" ht="24" hidden="1" outlineLevel="1">
      <c r="A320" s="762"/>
      <c r="B320" s="762"/>
      <c r="C320" s="531" t="s">
        <v>418</v>
      </c>
      <c r="D320" s="532">
        <v>14</v>
      </c>
      <c r="E320" s="532">
        <v>0</v>
      </c>
      <c r="F320" s="532">
        <v>7</v>
      </c>
      <c r="G320" s="532">
        <v>0</v>
      </c>
      <c r="H320" s="533">
        <v>21</v>
      </c>
      <c r="I320" s="533">
        <v>0</v>
      </c>
      <c r="J320" s="533">
        <f t="shared" si="49"/>
        <v>21</v>
      </c>
      <c r="K320" s="539"/>
      <c r="L320" s="539"/>
      <c r="M320" s="539"/>
    </row>
    <row r="321" spans="1:13" ht="72" hidden="1" outlineLevel="1">
      <c r="A321" s="762"/>
      <c r="B321" s="531" t="s">
        <v>419</v>
      </c>
      <c r="C321" s="531" t="s">
        <v>420</v>
      </c>
      <c r="D321" s="532">
        <v>0</v>
      </c>
      <c r="E321" s="532">
        <v>0</v>
      </c>
      <c r="F321" s="532">
        <v>0</v>
      </c>
      <c r="G321" s="532">
        <v>0</v>
      </c>
      <c r="H321" s="533">
        <v>0</v>
      </c>
      <c r="I321" s="533">
        <v>0</v>
      </c>
      <c r="J321" s="533">
        <f t="shared" si="49"/>
        <v>0</v>
      </c>
      <c r="K321" s="539"/>
      <c r="L321" s="539"/>
      <c r="M321" s="539"/>
    </row>
    <row r="322" spans="1:13" ht="72" hidden="1" outlineLevel="1">
      <c r="A322" s="762"/>
      <c r="B322" s="531" t="s">
        <v>421</v>
      </c>
      <c r="C322" s="531" t="s">
        <v>422</v>
      </c>
      <c r="D322" s="532">
        <v>0</v>
      </c>
      <c r="E322" s="532">
        <v>0</v>
      </c>
      <c r="F322" s="532">
        <v>0</v>
      </c>
      <c r="G322" s="532">
        <v>0</v>
      </c>
      <c r="H322" s="533">
        <v>0</v>
      </c>
      <c r="I322" s="533">
        <v>0</v>
      </c>
      <c r="J322" s="533">
        <f t="shared" si="49"/>
        <v>0</v>
      </c>
      <c r="K322" s="539"/>
      <c r="L322" s="539"/>
      <c r="M322" s="539"/>
    </row>
    <row r="323" spans="1:13" ht="48" hidden="1" outlineLevel="1">
      <c r="A323" s="762"/>
      <c r="B323" s="531" t="s">
        <v>423</v>
      </c>
      <c r="C323" s="531" t="s">
        <v>424</v>
      </c>
      <c r="D323" s="532">
        <v>0</v>
      </c>
      <c r="E323" s="532">
        <v>0</v>
      </c>
      <c r="F323" s="532">
        <v>0</v>
      </c>
      <c r="G323" s="532">
        <v>0</v>
      </c>
      <c r="H323" s="533">
        <v>0</v>
      </c>
      <c r="I323" s="533">
        <v>0</v>
      </c>
      <c r="J323" s="533">
        <f t="shared" si="49"/>
        <v>0</v>
      </c>
      <c r="K323" s="539"/>
      <c r="L323" s="539"/>
      <c r="M323" s="539"/>
    </row>
    <row r="324" spans="1:13" hidden="1" outlineLevel="1">
      <c r="A324" s="762"/>
      <c r="B324" s="762" t="s">
        <v>425</v>
      </c>
      <c r="C324" s="531" t="s">
        <v>426</v>
      </c>
      <c r="D324" s="532">
        <v>0</v>
      </c>
      <c r="E324" s="532">
        <v>0</v>
      </c>
      <c r="F324" s="532">
        <v>0</v>
      </c>
      <c r="G324" s="532">
        <v>0</v>
      </c>
      <c r="H324" s="533">
        <v>0</v>
      </c>
      <c r="I324" s="533">
        <v>0</v>
      </c>
      <c r="J324" s="533">
        <f t="shared" si="49"/>
        <v>0</v>
      </c>
      <c r="K324" s="539"/>
      <c r="L324" s="539"/>
      <c r="M324" s="539"/>
    </row>
    <row r="325" spans="1:13" ht="24" hidden="1" outlineLevel="1">
      <c r="A325" s="762"/>
      <c r="B325" s="762"/>
      <c r="C325" s="531" t="s">
        <v>427</v>
      </c>
      <c r="D325" s="532">
        <v>0</v>
      </c>
      <c r="E325" s="532">
        <v>0</v>
      </c>
      <c r="F325" s="532">
        <v>0</v>
      </c>
      <c r="G325" s="532">
        <v>0</v>
      </c>
      <c r="H325" s="533">
        <v>0</v>
      </c>
      <c r="I325" s="533">
        <v>0</v>
      </c>
      <c r="J325" s="533">
        <f t="shared" si="49"/>
        <v>0</v>
      </c>
      <c r="K325" s="539"/>
      <c r="L325" s="539"/>
      <c r="M325" s="539"/>
    </row>
    <row r="326" spans="1:13" ht="36" hidden="1" outlineLevel="1">
      <c r="A326" s="762"/>
      <c r="B326" s="762"/>
      <c r="C326" s="531" t="s">
        <v>428</v>
      </c>
      <c r="D326" s="532">
        <v>0</v>
      </c>
      <c r="E326" s="532">
        <v>0</v>
      </c>
      <c r="F326" s="532">
        <v>0</v>
      </c>
      <c r="G326" s="532">
        <v>0</v>
      </c>
      <c r="H326" s="533">
        <v>0</v>
      </c>
      <c r="I326" s="533">
        <v>0</v>
      </c>
      <c r="J326" s="533">
        <f t="shared" si="49"/>
        <v>0</v>
      </c>
      <c r="K326" s="539"/>
      <c r="L326" s="539"/>
      <c r="M326" s="539"/>
    </row>
    <row r="327" spans="1:13" ht="15" customHeight="1" collapsed="1">
      <c r="A327" s="748" t="s">
        <v>429</v>
      </c>
      <c r="B327" s="748"/>
      <c r="C327" s="748"/>
      <c r="D327" s="529">
        <f t="shared" ref="D327:J327" si="50">SUM(D328:D332)</f>
        <v>9</v>
      </c>
      <c r="E327" s="529">
        <f t="shared" si="50"/>
        <v>0</v>
      </c>
      <c r="F327" s="529">
        <f t="shared" si="50"/>
        <v>9</v>
      </c>
      <c r="G327" s="529">
        <f t="shared" si="50"/>
        <v>0</v>
      </c>
      <c r="H327" s="530">
        <f t="shared" si="50"/>
        <v>18</v>
      </c>
      <c r="I327" s="530">
        <f t="shared" si="50"/>
        <v>0</v>
      </c>
      <c r="J327" s="530">
        <f t="shared" si="50"/>
        <v>18</v>
      </c>
      <c r="K327" s="539"/>
      <c r="L327" s="539"/>
      <c r="M327" s="539"/>
    </row>
    <row r="328" spans="1:13" ht="24" hidden="1" outlineLevel="1">
      <c r="A328" s="762" t="s">
        <v>429</v>
      </c>
      <c r="B328" s="762" t="s">
        <v>430</v>
      </c>
      <c r="C328" s="531" t="s">
        <v>431</v>
      </c>
      <c r="D328" s="532">
        <v>9</v>
      </c>
      <c r="E328" s="532">
        <v>0</v>
      </c>
      <c r="F328" s="532">
        <v>9</v>
      </c>
      <c r="G328" s="532">
        <v>0</v>
      </c>
      <c r="H328" s="533">
        <v>18</v>
      </c>
      <c r="I328" s="533">
        <v>0</v>
      </c>
      <c r="J328" s="533">
        <f t="shared" ref="J328" si="51">H328+I328</f>
        <v>18</v>
      </c>
      <c r="K328" s="539"/>
      <c r="L328" s="539"/>
      <c r="M328" s="539"/>
    </row>
    <row r="329" spans="1:13" ht="24" hidden="1" outlineLevel="1">
      <c r="A329" s="762"/>
      <c r="B329" s="762"/>
      <c r="C329" s="531" t="s">
        <v>432</v>
      </c>
      <c r="D329" s="532">
        <v>0</v>
      </c>
      <c r="E329" s="532">
        <v>0</v>
      </c>
      <c r="F329" s="532">
        <v>0</v>
      </c>
      <c r="G329" s="532">
        <v>0</v>
      </c>
      <c r="H329" s="533">
        <v>0</v>
      </c>
      <c r="I329" s="533">
        <v>0</v>
      </c>
      <c r="J329" s="533">
        <f t="shared" si="44"/>
        <v>0</v>
      </c>
      <c r="K329" s="539"/>
      <c r="L329" s="539"/>
      <c r="M329" s="539"/>
    </row>
    <row r="330" spans="1:13" hidden="1" outlineLevel="1">
      <c r="A330" s="762"/>
      <c r="B330" s="762"/>
      <c r="C330" s="531" t="s">
        <v>433</v>
      </c>
      <c r="D330" s="532">
        <v>0</v>
      </c>
      <c r="E330" s="532">
        <v>0</v>
      </c>
      <c r="F330" s="532">
        <v>0</v>
      </c>
      <c r="G330" s="532">
        <v>0</v>
      </c>
      <c r="H330" s="533">
        <v>0</v>
      </c>
      <c r="I330" s="533">
        <v>0</v>
      </c>
      <c r="J330" s="533">
        <f t="shared" si="44"/>
        <v>0</v>
      </c>
      <c r="K330" s="539"/>
      <c r="L330" s="539"/>
      <c r="M330" s="539"/>
    </row>
    <row r="331" spans="1:13" hidden="1" outlineLevel="1">
      <c r="A331" s="762"/>
      <c r="B331" s="762"/>
      <c r="C331" s="531" t="s">
        <v>434</v>
      </c>
      <c r="D331" s="532">
        <v>0</v>
      </c>
      <c r="E331" s="532">
        <v>0</v>
      </c>
      <c r="F331" s="532">
        <v>0</v>
      </c>
      <c r="G331" s="532">
        <v>0</v>
      </c>
      <c r="H331" s="533">
        <v>0</v>
      </c>
      <c r="I331" s="533">
        <v>0</v>
      </c>
      <c r="J331" s="533">
        <f t="shared" si="44"/>
        <v>0</v>
      </c>
      <c r="K331" s="539"/>
      <c r="L331" s="539"/>
      <c r="M331" s="539"/>
    </row>
    <row r="332" spans="1:13" hidden="1" outlineLevel="1">
      <c r="A332" s="762"/>
      <c r="B332" s="762"/>
      <c r="C332" s="531" t="s">
        <v>435</v>
      </c>
      <c r="D332" s="532">
        <v>0</v>
      </c>
      <c r="E332" s="532">
        <v>0</v>
      </c>
      <c r="F332" s="532">
        <v>0</v>
      </c>
      <c r="G332" s="532">
        <v>0</v>
      </c>
      <c r="H332" s="533">
        <v>0</v>
      </c>
      <c r="I332" s="533">
        <v>0</v>
      </c>
      <c r="J332" s="533">
        <f t="shared" si="44"/>
        <v>0</v>
      </c>
      <c r="K332" s="539"/>
      <c r="L332" s="539"/>
      <c r="M332" s="539"/>
    </row>
    <row r="333" spans="1:13" ht="15" customHeight="1" collapsed="1">
      <c r="A333" s="748" t="s">
        <v>436</v>
      </c>
      <c r="B333" s="748"/>
      <c r="C333" s="748"/>
      <c r="D333" s="529">
        <f t="shared" ref="D333:J333" si="52">SUM(D334:D345)</f>
        <v>0</v>
      </c>
      <c r="E333" s="529">
        <f t="shared" si="52"/>
        <v>0</v>
      </c>
      <c r="F333" s="529">
        <f t="shared" si="52"/>
        <v>0</v>
      </c>
      <c r="G333" s="529">
        <f t="shared" si="52"/>
        <v>0</v>
      </c>
      <c r="H333" s="530">
        <f t="shared" si="52"/>
        <v>0</v>
      </c>
      <c r="I333" s="530">
        <f t="shared" si="52"/>
        <v>0</v>
      </c>
      <c r="J333" s="530">
        <f t="shared" si="52"/>
        <v>0</v>
      </c>
      <c r="K333" s="539"/>
      <c r="L333" s="539"/>
      <c r="M333" s="539"/>
    </row>
    <row r="334" spans="1:13" hidden="1" outlineLevel="1">
      <c r="A334" s="763" t="s">
        <v>436</v>
      </c>
      <c r="B334" s="762" t="s">
        <v>437</v>
      </c>
      <c r="C334" s="531" t="s">
        <v>438</v>
      </c>
      <c r="D334" s="532">
        <v>0</v>
      </c>
      <c r="E334" s="532">
        <v>0</v>
      </c>
      <c r="F334" s="532">
        <v>0</v>
      </c>
      <c r="G334" s="532">
        <v>0</v>
      </c>
      <c r="H334" s="533">
        <v>0</v>
      </c>
      <c r="I334" s="533">
        <v>0</v>
      </c>
      <c r="J334" s="533">
        <f t="shared" si="44"/>
        <v>0</v>
      </c>
      <c r="K334" s="539"/>
      <c r="L334" s="539"/>
      <c r="M334" s="539"/>
    </row>
    <row r="335" spans="1:13" ht="24" hidden="1" outlineLevel="1">
      <c r="A335" s="764"/>
      <c r="B335" s="762"/>
      <c r="C335" s="531" t="s">
        <v>439</v>
      </c>
      <c r="D335" s="532">
        <v>0</v>
      </c>
      <c r="E335" s="532">
        <v>0</v>
      </c>
      <c r="F335" s="532">
        <v>0</v>
      </c>
      <c r="G335" s="532">
        <v>0</v>
      </c>
      <c r="H335" s="533">
        <v>0</v>
      </c>
      <c r="I335" s="533">
        <v>0</v>
      </c>
      <c r="J335" s="533">
        <f t="shared" si="44"/>
        <v>0</v>
      </c>
      <c r="K335" s="539"/>
      <c r="L335" s="539"/>
      <c r="M335" s="539"/>
    </row>
    <row r="336" spans="1:13" ht="24" hidden="1" outlineLevel="1">
      <c r="A336" s="764"/>
      <c r="B336" s="762"/>
      <c r="C336" s="531" t="s">
        <v>440</v>
      </c>
      <c r="D336" s="532">
        <v>0</v>
      </c>
      <c r="E336" s="532">
        <v>0</v>
      </c>
      <c r="F336" s="532">
        <v>0</v>
      </c>
      <c r="G336" s="532">
        <v>0</v>
      </c>
      <c r="H336" s="533">
        <v>0</v>
      </c>
      <c r="I336" s="533">
        <v>0</v>
      </c>
      <c r="J336" s="533">
        <f t="shared" si="44"/>
        <v>0</v>
      </c>
      <c r="K336" s="539"/>
      <c r="L336" s="539"/>
      <c r="M336" s="539"/>
    </row>
    <row r="337" spans="1:13" hidden="1" outlineLevel="1">
      <c r="A337" s="764"/>
      <c r="B337" s="531"/>
      <c r="C337" s="531" t="s">
        <v>441</v>
      </c>
      <c r="D337" s="532">
        <v>0</v>
      </c>
      <c r="E337" s="532">
        <v>0</v>
      </c>
      <c r="F337" s="532">
        <v>0</v>
      </c>
      <c r="G337" s="532">
        <v>0</v>
      </c>
      <c r="H337" s="533">
        <v>0</v>
      </c>
      <c r="I337" s="533">
        <v>0</v>
      </c>
      <c r="J337" s="533">
        <f t="shared" si="44"/>
        <v>0</v>
      </c>
      <c r="K337" s="539"/>
      <c r="L337" s="539"/>
      <c r="M337" s="539"/>
    </row>
    <row r="338" spans="1:13" ht="36" hidden="1" outlineLevel="1">
      <c r="A338" s="764"/>
      <c r="B338" s="531" t="s">
        <v>442</v>
      </c>
      <c r="C338" s="531" t="s">
        <v>443</v>
      </c>
      <c r="D338" s="532">
        <v>0</v>
      </c>
      <c r="E338" s="532">
        <v>0</v>
      </c>
      <c r="F338" s="532">
        <v>0</v>
      </c>
      <c r="G338" s="532">
        <v>0</v>
      </c>
      <c r="H338" s="533">
        <v>0</v>
      </c>
      <c r="I338" s="533">
        <v>0</v>
      </c>
      <c r="J338" s="533">
        <f t="shared" si="44"/>
        <v>0</v>
      </c>
      <c r="K338" s="539"/>
      <c r="L338" s="539"/>
      <c r="M338" s="539"/>
    </row>
    <row r="339" spans="1:13" ht="36" hidden="1" outlineLevel="1">
      <c r="A339" s="764"/>
      <c r="B339" s="531" t="s">
        <v>444</v>
      </c>
      <c r="C339" s="531" t="s">
        <v>445</v>
      </c>
      <c r="D339" s="532">
        <v>0</v>
      </c>
      <c r="E339" s="532">
        <v>0</v>
      </c>
      <c r="F339" s="532">
        <v>0</v>
      </c>
      <c r="G339" s="532">
        <v>0</v>
      </c>
      <c r="H339" s="533">
        <v>0</v>
      </c>
      <c r="I339" s="533">
        <v>0</v>
      </c>
      <c r="J339" s="533">
        <f t="shared" si="44"/>
        <v>0</v>
      </c>
      <c r="K339" s="539"/>
      <c r="L339" s="539"/>
      <c r="M339" s="539"/>
    </row>
    <row r="340" spans="1:13" ht="36" hidden="1" outlineLevel="1">
      <c r="A340" s="764"/>
      <c r="B340" s="531" t="s">
        <v>446</v>
      </c>
      <c r="C340" s="531" t="s">
        <v>447</v>
      </c>
      <c r="D340" s="532">
        <v>0</v>
      </c>
      <c r="E340" s="532">
        <v>0</v>
      </c>
      <c r="F340" s="532">
        <v>0</v>
      </c>
      <c r="G340" s="532">
        <v>0</v>
      </c>
      <c r="H340" s="533">
        <v>0</v>
      </c>
      <c r="I340" s="533">
        <v>0</v>
      </c>
      <c r="J340" s="533">
        <f t="shared" si="44"/>
        <v>0</v>
      </c>
      <c r="K340" s="539"/>
      <c r="L340" s="539"/>
      <c r="M340" s="539"/>
    </row>
    <row r="341" spans="1:13" ht="60" hidden="1" outlineLevel="1">
      <c r="A341" s="764"/>
      <c r="B341" s="531" t="s">
        <v>448</v>
      </c>
      <c r="C341" s="531" t="s">
        <v>449</v>
      </c>
      <c r="D341" s="532">
        <v>0</v>
      </c>
      <c r="E341" s="532">
        <v>0</v>
      </c>
      <c r="F341" s="532">
        <v>0</v>
      </c>
      <c r="G341" s="532">
        <v>0</v>
      </c>
      <c r="H341" s="533">
        <v>0</v>
      </c>
      <c r="I341" s="533">
        <v>0</v>
      </c>
      <c r="J341" s="533">
        <f t="shared" si="44"/>
        <v>0</v>
      </c>
      <c r="K341" s="539"/>
      <c r="L341" s="539"/>
      <c r="M341" s="539"/>
    </row>
    <row r="342" spans="1:13" hidden="1" outlineLevel="1">
      <c r="A342" s="764"/>
      <c r="B342" s="762" t="s">
        <v>450</v>
      </c>
      <c r="C342" s="531" t="s">
        <v>451</v>
      </c>
      <c r="D342" s="532">
        <v>0</v>
      </c>
      <c r="E342" s="532">
        <v>0</v>
      </c>
      <c r="F342" s="532">
        <v>0</v>
      </c>
      <c r="G342" s="532">
        <v>0</v>
      </c>
      <c r="H342" s="533">
        <v>0</v>
      </c>
      <c r="I342" s="533">
        <v>0</v>
      </c>
      <c r="J342" s="533">
        <f t="shared" si="44"/>
        <v>0</v>
      </c>
      <c r="K342" s="539"/>
      <c r="L342" s="539"/>
      <c r="M342" s="539"/>
    </row>
    <row r="343" spans="1:13" ht="48" hidden="1" outlineLevel="1">
      <c r="A343" s="764"/>
      <c r="B343" s="762"/>
      <c r="C343" s="531" t="s">
        <v>452</v>
      </c>
      <c r="D343" s="532">
        <v>0</v>
      </c>
      <c r="E343" s="532">
        <v>0</v>
      </c>
      <c r="F343" s="532">
        <v>0</v>
      </c>
      <c r="G343" s="532">
        <v>0</v>
      </c>
      <c r="H343" s="533">
        <v>0</v>
      </c>
      <c r="I343" s="533">
        <v>0</v>
      </c>
      <c r="J343" s="533">
        <f t="shared" si="44"/>
        <v>0</v>
      </c>
      <c r="K343" s="539"/>
      <c r="L343" s="539"/>
      <c r="M343" s="539"/>
    </row>
    <row r="344" spans="1:13" ht="48" hidden="1" outlineLevel="1">
      <c r="A344" s="764"/>
      <c r="B344" s="762"/>
      <c r="C344" s="531" t="s">
        <v>453</v>
      </c>
      <c r="D344" s="532">
        <v>0</v>
      </c>
      <c r="E344" s="532">
        <v>0</v>
      </c>
      <c r="F344" s="532">
        <v>0</v>
      </c>
      <c r="G344" s="532">
        <v>0</v>
      </c>
      <c r="H344" s="533">
        <v>0</v>
      </c>
      <c r="I344" s="533">
        <v>0</v>
      </c>
      <c r="J344" s="533">
        <f t="shared" si="44"/>
        <v>0</v>
      </c>
      <c r="K344" s="539"/>
      <c r="L344" s="539"/>
      <c r="M344" s="539"/>
    </row>
    <row r="345" spans="1:13" ht="36" hidden="1" outlineLevel="1">
      <c r="A345" s="765"/>
      <c r="B345" s="762"/>
      <c r="C345" s="531" t="s">
        <v>454</v>
      </c>
      <c r="D345" s="532">
        <v>0</v>
      </c>
      <c r="E345" s="532">
        <v>0</v>
      </c>
      <c r="F345" s="532">
        <v>0</v>
      </c>
      <c r="G345" s="532">
        <v>0</v>
      </c>
      <c r="H345" s="533">
        <v>0</v>
      </c>
      <c r="I345" s="533">
        <v>0</v>
      </c>
      <c r="J345" s="533">
        <f t="shared" si="44"/>
        <v>0</v>
      </c>
      <c r="K345" s="539"/>
      <c r="L345" s="539"/>
      <c r="M345" s="539"/>
    </row>
    <row r="346" spans="1:13" ht="15" customHeight="1" collapsed="1">
      <c r="A346" s="748" t="s">
        <v>455</v>
      </c>
      <c r="B346" s="748"/>
      <c r="C346" s="748"/>
      <c r="D346" s="529">
        <f t="shared" ref="D346:J346" si="53">SUM(D347:D355)</f>
        <v>110</v>
      </c>
      <c r="E346" s="529">
        <f t="shared" si="53"/>
        <v>0</v>
      </c>
      <c r="F346" s="529">
        <f t="shared" si="53"/>
        <v>71</v>
      </c>
      <c r="G346" s="529">
        <f t="shared" si="53"/>
        <v>0</v>
      </c>
      <c r="H346" s="530">
        <f t="shared" si="53"/>
        <v>181</v>
      </c>
      <c r="I346" s="530">
        <f t="shared" si="53"/>
        <v>0</v>
      </c>
      <c r="J346" s="530">
        <f t="shared" si="53"/>
        <v>181</v>
      </c>
      <c r="K346" s="539"/>
      <c r="L346" s="539"/>
      <c r="M346" s="539"/>
    </row>
    <row r="347" spans="1:13" ht="24" hidden="1" outlineLevel="1">
      <c r="A347" s="762" t="s">
        <v>455</v>
      </c>
      <c r="B347" s="762" t="s">
        <v>456</v>
      </c>
      <c r="C347" s="531" t="s">
        <v>457</v>
      </c>
      <c r="D347" s="532">
        <v>1</v>
      </c>
      <c r="E347" s="532">
        <v>0</v>
      </c>
      <c r="F347" s="532">
        <v>8</v>
      </c>
      <c r="G347" s="532">
        <v>0</v>
      </c>
      <c r="H347" s="533">
        <v>9</v>
      </c>
      <c r="I347" s="533">
        <v>0</v>
      </c>
      <c r="J347" s="533">
        <f t="shared" ref="J347:J355" si="54">H347+I347</f>
        <v>9</v>
      </c>
      <c r="K347" s="539"/>
      <c r="L347" s="539"/>
      <c r="M347" s="539"/>
    </row>
    <row r="348" spans="1:13" hidden="1" outlineLevel="1">
      <c r="A348" s="762"/>
      <c r="B348" s="762"/>
      <c r="C348" s="531" t="s">
        <v>458</v>
      </c>
      <c r="D348" s="532">
        <v>0</v>
      </c>
      <c r="E348" s="532">
        <v>0</v>
      </c>
      <c r="F348" s="532">
        <v>0</v>
      </c>
      <c r="G348" s="532">
        <v>0</v>
      </c>
      <c r="H348" s="533">
        <v>0</v>
      </c>
      <c r="I348" s="533">
        <v>0</v>
      </c>
      <c r="J348" s="533">
        <f t="shared" si="54"/>
        <v>0</v>
      </c>
      <c r="K348" s="539"/>
      <c r="L348" s="539"/>
      <c r="M348" s="539"/>
    </row>
    <row r="349" spans="1:13" ht="24" hidden="1" outlineLevel="1">
      <c r="A349" s="762"/>
      <c r="B349" s="762"/>
      <c r="C349" s="531" t="s">
        <v>459</v>
      </c>
      <c r="D349" s="532">
        <v>0</v>
      </c>
      <c r="E349" s="532">
        <v>0</v>
      </c>
      <c r="F349" s="532">
        <v>0</v>
      </c>
      <c r="G349" s="532">
        <v>0</v>
      </c>
      <c r="H349" s="533">
        <v>0</v>
      </c>
      <c r="I349" s="533">
        <v>0</v>
      </c>
      <c r="J349" s="533">
        <f t="shared" si="54"/>
        <v>0</v>
      </c>
      <c r="K349" s="539"/>
      <c r="L349" s="539"/>
      <c r="M349" s="539"/>
    </row>
    <row r="350" spans="1:13" ht="24" hidden="1" outlineLevel="1">
      <c r="A350" s="762"/>
      <c r="B350" s="762"/>
      <c r="C350" s="531" t="s">
        <v>460</v>
      </c>
      <c r="D350" s="532">
        <v>0</v>
      </c>
      <c r="E350" s="532">
        <v>0</v>
      </c>
      <c r="F350" s="532">
        <v>0</v>
      </c>
      <c r="G350" s="532">
        <v>0</v>
      </c>
      <c r="H350" s="533">
        <v>0</v>
      </c>
      <c r="I350" s="533">
        <v>0</v>
      </c>
      <c r="J350" s="533">
        <f t="shared" si="54"/>
        <v>0</v>
      </c>
      <c r="K350" s="539"/>
      <c r="L350" s="539"/>
      <c r="M350" s="539"/>
    </row>
    <row r="351" spans="1:13" ht="24" hidden="1" outlineLevel="1">
      <c r="A351" s="762"/>
      <c r="B351" s="762"/>
      <c r="C351" s="531" t="s">
        <v>461</v>
      </c>
      <c r="D351" s="532">
        <v>7</v>
      </c>
      <c r="E351" s="532">
        <v>0</v>
      </c>
      <c r="F351" s="532">
        <v>4</v>
      </c>
      <c r="G351" s="532">
        <v>0</v>
      </c>
      <c r="H351" s="533">
        <v>11</v>
      </c>
      <c r="I351" s="533">
        <v>0</v>
      </c>
      <c r="J351" s="533">
        <f t="shared" si="54"/>
        <v>11</v>
      </c>
      <c r="K351" s="539"/>
      <c r="L351" s="539"/>
      <c r="M351" s="539"/>
    </row>
    <row r="352" spans="1:13" ht="24" hidden="1" outlineLevel="1">
      <c r="A352" s="762"/>
      <c r="B352" s="762"/>
      <c r="C352" s="531" t="s">
        <v>462</v>
      </c>
      <c r="D352" s="532">
        <v>0</v>
      </c>
      <c r="E352" s="532">
        <v>0</v>
      </c>
      <c r="F352" s="532">
        <v>0</v>
      </c>
      <c r="G352" s="532">
        <v>0</v>
      </c>
      <c r="H352" s="533">
        <v>0</v>
      </c>
      <c r="I352" s="533">
        <v>0</v>
      </c>
      <c r="J352" s="533">
        <f t="shared" si="54"/>
        <v>0</v>
      </c>
      <c r="K352" s="539"/>
      <c r="L352" s="539"/>
      <c r="M352" s="539"/>
    </row>
    <row r="353" spans="1:13" ht="24" hidden="1" outlineLevel="1">
      <c r="A353" s="762"/>
      <c r="B353" s="762"/>
      <c r="C353" s="531" t="s">
        <v>463</v>
      </c>
      <c r="D353" s="532">
        <v>23</v>
      </c>
      <c r="E353" s="532">
        <v>0</v>
      </c>
      <c r="F353" s="532">
        <v>21</v>
      </c>
      <c r="G353" s="532">
        <v>0</v>
      </c>
      <c r="H353" s="533">
        <v>44</v>
      </c>
      <c r="I353" s="533">
        <v>0</v>
      </c>
      <c r="J353" s="533">
        <f t="shared" si="54"/>
        <v>44</v>
      </c>
      <c r="K353" s="539"/>
      <c r="L353" s="539"/>
      <c r="M353" s="539"/>
    </row>
    <row r="354" spans="1:13" hidden="1" outlineLevel="1">
      <c r="A354" s="762"/>
      <c r="B354" s="762"/>
      <c r="C354" s="531" t="s">
        <v>464</v>
      </c>
      <c r="D354" s="532">
        <v>0</v>
      </c>
      <c r="E354" s="532">
        <v>0</v>
      </c>
      <c r="F354" s="532">
        <v>0</v>
      </c>
      <c r="G354" s="532">
        <v>0</v>
      </c>
      <c r="H354" s="533">
        <v>0</v>
      </c>
      <c r="I354" s="533">
        <v>0</v>
      </c>
      <c r="J354" s="533">
        <f t="shared" si="54"/>
        <v>0</v>
      </c>
      <c r="K354" s="539"/>
      <c r="L354" s="539"/>
      <c r="M354" s="539"/>
    </row>
    <row r="355" spans="1:13" ht="60" hidden="1" outlineLevel="1">
      <c r="A355" s="762"/>
      <c r="B355" s="531" t="s">
        <v>465</v>
      </c>
      <c r="C355" s="531" t="s">
        <v>466</v>
      </c>
      <c r="D355" s="532">
        <v>79</v>
      </c>
      <c r="E355" s="532">
        <v>0</v>
      </c>
      <c r="F355" s="532">
        <v>38</v>
      </c>
      <c r="G355" s="532">
        <v>0</v>
      </c>
      <c r="H355" s="533">
        <v>117</v>
      </c>
      <c r="I355" s="533">
        <v>0</v>
      </c>
      <c r="J355" s="533">
        <f t="shared" si="54"/>
        <v>117</v>
      </c>
      <c r="K355" s="539"/>
      <c r="L355" s="539"/>
      <c r="M355" s="539"/>
    </row>
    <row r="356" spans="1:13" ht="20.25" customHeight="1" collapsed="1">
      <c r="A356" s="748" t="s">
        <v>467</v>
      </c>
      <c r="B356" s="748"/>
      <c r="C356" s="748"/>
      <c r="D356" s="529">
        <f t="shared" ref="D356:J356" si="55">SUM(D357:D364)</f>
        <v>0</v>
      </c>
      <c r="E356" s="529">
        <f t="shared" si="55"/>
        <v>0</v>
      </c>
      <c r="F356" s="529">
        <f t="shared" si="55"/>
        <v>0</v>
      </c>
      <c r="G356" s="529">
        <f t="shared" si="55"/>
        <v>0</v>
      </c>
      <c r="H356" s="530">
        <f t="shared" si="55"/>
        <v>0</v>
      </c>
      <c r="I356" s="530">
        <f t="shared" si="55"/>
        <v>0</v>
      </c>
      <c r="J356" s="530">
        <f t="shared" si="55"/>
        <v>0</v>
      </c>
      <c r="K356" s="539"/>
      <c r="L356" s="539"/>
      <c r="M356" s="539"/>
    </row>
    <row r="357" spans="1:13" hidden="1" outlineLevel="1">
      <c r="A357" s="762" t="s">
        <v>467</v>
      </c>
      <c r="B357" s="762" t="s">
        <v>468</v>
      </c>
      <c r="C357" s="531" t="s">
        <v>469</v>
      </c>
      <c r="D357" s="532">
        <v>0</v>
      </c>
      <c r="E357" s="532">
        <v>0</v>
      </c>
      <c r="F357" s="532">
        <v>0</v>
      </c>
      <c r="G357" s="532">
        <v>0</v>
      </c>
      <c r="H357" s="533">
        <v>0</v>
      </c>
      <c r="I357" s="533">
        <v>0</v>
      </c>
      <c r="J357" s="533">
        <f t="shared" si="44"/>
        <v>0</v>
      </c>
      <c r="K357" s="539"/>
      <c r="L357" s="539"/>
      <c r="M357" s="539"/>
    </row>
    <row r="358" spans="1:13" hidden="1" outlineLevel="1">
      <c r="A358" s="762"/>
      <c r="B358" s="762"/>
      <c r="C358" s="531" t="s">
        <v>470</v>
      </c>
      <c r="D358" s="532">
        <v>0</v>
      </c>
      <c r="E358" s="532">
        <v>0</v>
      </c>
      <c r="F358" s="532">
        <v>0</v>
      </c>
      <c r="G358" s="532">
        <v>0</v>
      </c>
      <c r="H358" s="533">
        <v>0</v>
      </c>
      <c r="I358" s="533">
        <v>0</v>
      </c>
      <c r="J358" s="533">
        <f t="shared" si="44"/>
        <v>0</v>
      </c>
      <c r="K358" s="539"/>
      <c r="L358" s="539"/>
      <c r="M358" s="539"/>
    </row>
    <row r="359" spans="1:13" hidden="1" outlineLevel="1">
      <c r="A359" s="762"/>
      <c r="B359" s="762"/>
      <c r="C359" s="531" t="s">
        <v>471</v>
      </c>
      <c r="D359" s="532">
        <v>0</v>
      </c>
      <c r="E359" s="532">
        <v>0</v>
      </c>
      <c r="F359" s="532">
        <v>0</v>
      </c>
      <c r="G359" s="532">
        <v>0</v>
      </c>
      <c r="H359" s="533">
        <v>0</v>
      </c>
      <c r="I359" s="533">
        <v>0</v>
      </c>
      <c r="J359" s="533">
        <f t="shared" si="44"/>
        <v>0</v>
      </c>
      <c r="K359" s="539"/>
      <c r="L359" s="539"/>
      <c r="M359" s="539"/>
    </row>
    <row r="360" spans="1:13" hidden="1" outlineLevel="1">
      <c r="A360" s="762"/>
      <c r="B360" s="762"/>
      <c r="C360" s="531" t="s">
        <v>472</v>
      </c>
      <c r="D360" s="532">
        <v>0</v>
      </c>
      <c r="E360" s="532">
        <v>0</v>
      </c>
      <c r="F360" s="532">
        <v>0</v>
      </c>
      <c r="G360" s="532">
        <v>0</v>
      </c>
      <c r="H360" s="533">
        <v>0</v>
      </c>
      <c r="I360" s="533">
        <v>0</v>
      </c>
      <c r="J360" s="533">
        <f t="shared" ref="J360:J430" si="56">+I360+H360</f>
        <v>0</v>
      </c>
      <c r="K360" s="539"/>
      <c r="L360" s="539"/>
      <c r="M360" s="539"/>
    </row>
    <row r="361" spans="1:13" hidden="1" outlineLevel="1">
      <c r="A361" s="762"/>
      <c r="B361" s="762" t="s">
        <v>473</v>
      </c>
      <c r="C361" s="531" t="s">
        <v>474</v>
      </c>
      <c r="D361" s="532">
        <v>0</v>
      </c>
      <c r="E361" s="532">
        <v>0</v>
      </c>
      <c r="F361" s="532">
        <v>0</v>
      </c>
      <c r="G361" s="532">
        <v>0</v>
      </c>
      <c r="H361" s="533">
        <v>0</v>
      </c>
      <c r="I361" s="533">
        <v>0</v>
      </c>
      <c r="J361" s="533">
        <f t="shared" si="56"/>
        <v>0</v>
      </c>
      <c r="K361" s="539"/>
      <c r="L361" s="539"/>
      <c r="M361" s="539"/>
    </row>
    <row r="362" spans="1:13" ht="24" hidden="1" outlineLevel="1">
      <c r="A362" s="762"/>
      <c r="B362" s="762"/>
      <c r="C362" s="531" t="s">
        <v>475</v>
      </c>
      <c r="D362" s="532">
        <v>0</v>
      </c>
      <c r="E362" s="532">
        <v>0</v>
      </c>
      <c r="F362" s="532">
        <v>0</v>
      </c>
      <c r="G362" s="532">
        <v>0</v>
      </c>
      <c r="H362" s="533">
        <v>0</v>
      </c>
      <c r="I362" s="533">
        <v>0</v>
      </c>
      <c r="J362" s="533">
        <f t="shared" si="56"/>
        <v>0</v>
      </c>
      <c r="K362" s="539"/>
      <c r="L362" s="539"/>
      <c r="M362" s="539"/>
    </row>
    <row r="363" spans="1:13" ht="24" hidden="1" outlineLevel="1">
      <c r="A363" s="762"/>
      <c r="B363" s="762"/>
      <c r="C363" s="531" t="s">
        <v>476</v>
      </c>
      <c r="D363" s="532">
        <v>0</v>
      </c>
      <c r="E363" s="532">
        <v>0</v>
      </c>
      <c r="F363" s="532">
        <v>0</v>
      </c>
      <c r="G363" s="532">
        <v>0</v>
      </c>
      <c r="H363" s="533">
        <v>0</v>
      </c>
      <c r="I363" s="533">
        <v>0</v>
      </c>
      <c r="J363" s="533">
        <f t="shared" si="56"/>
        <v>0</v>
      </c>
      <c r="K363" s="539"/>
      <c r="L363" s="539"/>
      <c r="M363" s="539"/>
    </row>
    <row r="364" spans="1:13" ht="36" hidden="1" outlineLevel="1">
      <c r="A364" s="762"/>
      <c r="B364" s="531" t="s">
        <v>477</v>
      </c>
      <c r="C364" s="531" t="s">
        <v>478</v>
      </c>
      <c r="D364" s="532">
        <v>0</v>
      </c>
      <c r="E364" s="532">
        <v>0</v>
      </c>
      <c r="F364" s="532">
        <v>0</v>
      </c>
      <c r="G364" s="532">
        <v>0</v>
      </c>
      <c r="H364" s="533">
        <v>0</v>
      </c>
      <c r="I364" s="533">
        <v>0</v>
      </c>
      <c r="J364" s="533">
        <f t="shared" si="56"/>
        <v>0</v>
      </c>
      <c r="K364" s="539"/>
      <c r="L364" s="539"/>
      <c r="M364" s="539"/>
    </row>
    <row r="365" spans="1:13" ht="15" customHeight="1" collapsed="1">
      <c r="A365" s="748" t="s">
        <v>479</v>
      </c>
      <c r="B365" s="748"/>
      <c r="C365" s="748"/>
      <c r="D365" s="529">
        <v>0</v>
      </c>
      <c r="E365" s="529">
        <v>0</v>
      </c>
      <c r="F365" s="529">
        <v>0</v>
      </c>
      <c r="G365" s="529">
        <v>0</v>
      </c>
      <c r="H365" s="530">
        <v>0</v>
      </c>
      <c r="I365" s="530">
        <v>0</v>
      </c>
      <c r="J365" s="530">
        <f t="shared" si="56"/>
        <v>0</v>
      </c>
      <c r="K365" s="539"/>
      <c r="L365" s="539"/>
      <c r="M365" s="539"/>
    </row>
    <row r="366" spans="1:13" ht="15" customHeight="1" collapsed="1">
      <c r="A366" s="748" t="s">
        <v>480</v>
      </c>
      <c r="B366" s="748"/>
      <c r="C366" s="748"/>
      <c r="D366" s="529">
        <v>0</v>
      </c>
      <c r="E366" s="529">
        <v>0</v>
      </c>
      <c r="F366" s="529">
        <v>0</v>
      </c>
      <c r="G366" s="529">
        <v>0</v>
      </c>
      <c r="H366" s="530">
        <v>0</v>
      </c>
      <c r="I366" s="530">
        <v>0</v>
      </c>
      <c r="J366" s="530">
        <f t="shared" si="56"/>
        <v>0</v>
      </c>
      <c r="K366" s="539"/>
      <c r="L366" s="539"/>
      <c r="M366" s="539"/>
    </row>
    <row r="367" spans="1:13" ht="20.25" customHeight="1">
      <c r="A367" s="748" t="s">
        <v>481</v>
      </c>
      <c r="B367" s="748"/>
      <c r="C367" s="748"/>
      <c r="D367" s="529">
        <f t="shared" ref="D367:J367" si="57">SUM(D368:D373)</f>
        <v>0</v>
      </c>
      <c r="E367" s="529">
        <f t="shared" si="57"/>
        <v>0</v>
      </c>
      <c r="F367" s="529">
        <f t="shared" si="57"/>
        <v>0</v>
      </c>
      <c r="G367" s="529">
        <f t="shared" si="57"/>
        <v>0</v>
      </c>
      <c r="H367" s="530">
        <f t="shared" si="57"/>
        <v>0</v>
      </c>
      <c r="I367" s="530">
        <f t="shared" si="57"/>
        <v>0</v>
      </c>
      <c r="J367" s="530">
        <f t="shared" si="57"/>
        <v>0</v>
      </c>
      <c r="K367" s="539"/>
      <c r="L367" s="539"/>
      <c r="M367" s="539"/>
    </row>
    <row r="368" spans="1:13" ht="24" hidden="1" outlineLevel="1">
      <c r="A368" s="762" t="s">
        <v>481</v>
      </c>
      <c r="B368" s="762" t="s">
        <v>482</v>
      </c>
      <c r="C368" s="531" t="s">
        <v>483</v>
      </c>
      <c r="D368" s="532">
        <v>0</v>
      </c>
      <c r="E368" s="532">
        <v>0</v>
      </c>
      <c r="F368" s="532">
        <v>0</v>
      </c>
      <c r="G368" s="532">
        <v>0</v>
      </c>
      <c r="H368" s="533">
        <v>0</v>
      </c>
      <c r="I368" s="533">
        <v>0</v>
      </c>
      <c r="J368" s="533">
        <f t="shared" si="56"/>
        <v>0</v>
      </c>
      <c r="K368" s="539"/>
      <c r="L368" s="539"/>
      <c r="M368" s="539"/>
    </row>
    <row r="369" spans="1:13" ht="24" hidden="1" outlineLevel="1">
      <c r="A369" s="762"/>
      <c r="B369" s="762"/>
      <c r="C369" s="531" t="s">
        <v>484</v>
      </c>
      <c r="D369" s="532">
        <v>0</v>
      </c>
      <c r="E369" s="532">
        <v>0</v>
      </c>
      <c r="F369" s="532">
        <v>0</v>
      </c>
      <c r="G369" s="532">
        <v>0</v>
      </c>
      <c r="H369" s="533">
        <v>0</v>
      </c>
      <c r="I369" s="533">
        <v>0</v>
      </c>
      <c r="J369" s="533">
        <f t="shared" si="56"/>
        <v>0</v>
      </c>
      <c r="K369" s="539"/>
      <c r="L369" s="539"/>
      <c r="M369" s="539"/>
    </row>
    <row r="370" spans="1:13" ht="24" hidden="1" outlineLevel="1">
      <c r="A370" s="762"/>
      <c r="B370" s="762" t="s">
        <v>485</v>
      </c>
      <c r="C370" s="531" t="s">
        <v>486</v>
      </c>
      <c r="D370" s="532">
        <v>0</v>
      </c>
      <c r="E370" s="532">
        <v>0</v>
      </c>
      <c r="F370" s="532">
        <v>0</v>
      </c>
      <c r="G370" s="532">
        <v>0</v>
      </c>
      <c r="H370" s="533">
        <v>0</v>
      </c>
      <c r="I370" s="533">
        <v>0</v>
      </c>
      <c r="J370" s="533">
        <f t="shared" si="56"/>
        <v>0</v>
      </c>
      <c r="K370" s="539"/>
      <c r="L370" s="539"/>
      <c r="M370" s="539"/>
    </row>
    <row r="371" spans="1:13" ht="24" hidden="1" outlineLevel="1">
      <c r="A371" s="762"/>
      <c r="B371" s="762"/>
      <c r="C371" s="531" t="s">
        <v>487</v>
      </c>
      <c r="D371" s="532">
        <v>0</v>
      </c>
      <c r="E371" s="532">
        <v>0</v>
      </c>
      <c r="F371" s="532">
        <v>0</v>
      </c>
      <c r="G371" s="532">
        <v>0</v>
      </c>
      <c r="H371" s="533">
        <v>0</v>
      </c>
      <c r="I371" s="533">
        <v>0</v>
      </c>
      <c r="J371" s="533">
        <f t="shared" si="56"/>
        <v>0</v>
      </c>
      <c r="K371" s="539"/>
      <c r="L371" s="539"/>
      <c r="M371" s="539"/>
    </row>
    <row r="372" spans="1:13" ht="24" hidden="1" outlineLevel="1">
      <c r="A372" s="762"/>
      <c r="B372" s="762" t="s">
        <v>488</v>
      </c>
      <c r="C372" s="531" t="s">
        <v>489</v>
      </c>
      <c r="D372" s="532">
        <v>0</v>
      </c>
      <c r="E372" s="532">
        <v>0</v>
      </c>
      <c r="F372" s="532">
        <v>0</v>
      </c>
      <c r="G372" s="532">
        <v>0</v>
      </c>
      <c r="H372" s="533">
        <v>0</v>
      </c>
      <c r="I372" s="533">
        <v>0</v>
      </c>
      <c r="J372" s="533">
        <f t="shared" si="56"/>
        <v>0</v>
      </c>
      <c r="K372" s="539"/>
      <c r="L372" s="539"/>
      <c r="M372" s="539"/>
    </row>
    <row r="373" spans="1:13" ht="24" hidden="1" outlineLevel="1">
      <c r="A373" s="762"/>
      <c r="B373" s="762"/>
      <c r="C373" s="531" t="s">
        <v>490</v>
      </c>
      <c r="D373" s="532">
        <v>0</v>
      </c>
      <c r="E373" s="532">
        <v>0</v>
      </c>
      <c r="F373" s="532">
        <v>0</v>
      </c>
      <c r="G373" s="532">
        <v>0</v>
      </c>
      <c r="H373" s="533">
        <v>0</v>
      </c>
      <c r="I373" s="533">
        <v>0</v>
      </c>
      <c r="J373" s="533">
        <f t="shared" si="56"/>
        <v>0</v>
      </c>
      <c r="K373" s="539"/>
      <c r="L373" s="539"/>
      <c r="M373" s="539"/>
    </row>
    <row r="374" spans="1:13" ht="15" customHeight="1" collapsed="1">
      <c r="A374" s="748" t="s">
        <v>491</v>
      </c>
      <c r="B374" s="748"/>
      <c r="C374" s="748"/>
      <c r="D374" s="529">
        <f t="shared" ref="D374:J374" si="58">+D375+D376</f>
        <v>0</v>
      </c>
      <c r="E374" s="529">
        <f t="shared" si="58"/>
        <v>0</v>
      </c>
      <c r="F374" s="529">
        <f t="shared" si="58"/>
        <v>0</v>
      </c>
      <c r="G374" s="529">
        <f t="shared" si="58"/>
        <v>0</v>
      </c>
      <c r="H374" s="530">
        <f t="shared" si="58"/>
        <v>0</v>
      </c>
      <c r="I374" s="530">
        <f t="shared" si="58"/>
        <v>0</v>
      </c>
      <c r="J374" s="530">
        <f t="shared" si="58"/>
        <v>0</v>
      </c>
      <c r="K374" s="539"/>
      <c r="L374" s="539"/>
      <c r="M374" s="539"/>
    </row>
    <row r="375" spans="1:13" ht="24" hidden="1" outlineLevel="1">
      <c r="A375" s="762" t="s">
        <v>491</v>
      </c>
      <c r="B375" s="762" t="s">
        <v>492</v>
      </c>
      <c r="C375" s="531" t="s">
        <v>492</v>
      </c>
      <c r="D375" s="532">
        <v>0</v>
      </c>
      <c r="E375" s="532">
        <v>0</v>
      </c>
      <c r="F375" s="532">
        <v>0</v>
      </c>
      <c r="G375" s="532">
        <v>0</v>
      </c>
      <c r="H375" s="533">
        <v>0</v>
      </c>
      <c r="I375" s="533">
        <v>0</v>
      </c>
      <c r="J375" s="533">
        <f t="shared" si="56"/>
        <v>0</v>
      </c>
      <c r="K375" s="539"/>
      <c r="L375" s="539"/>
      <c r="M375" s="539"/>
    </row>
    <row r="376" spans="1:13" hidden="1" outlineLevel="1">
      <c r="A376" s="762"/>
      <c r="B376" s="762"/>
      <c r="C376" s="531" t="s">
        <v>493</v>
      </c>
      <c r="D376" s="532">
        <v>0</v>
      </c>
      <c r="E376" s="532">
        <v>0</v>
      </c>
      <c r="F376" s="532">
        <v>0</v>
      </c>
      <c r="G376" s="532">
        <v>0</v>
      </c>
      <c r="H376" s="533">
        <v>0</v>
      </c>
      <c r="I376" s="533">
        <v>0</v>
      </c>
      <c r="J376" s="533">
        <f t="shared" si="56"/>
        <v>0</v>
      </c>
      <c r="K376" s="539"/>
      <c r="L376" s="539"/>
      <c r="M376" s="539"/>
    </row>
    <row r="377" spans="1:13" ht="15" customHeight="1" collapsed="1">
      <c r="A377" s="748" t="s">
        <v>494</v>
      </c>
      <c r="B377" s="748"/>
      <c r="C377" s="748"/>
      <c r="D377" s="529">
        <f t="shared" ref="D377:J377" si="59">+D378+D379</f>
        <v>40</v>
      </c>
      <c r="E377" s="529">
        <f t="shared" si="59"/>
        <v>0</v>
      </c>
      <c r="F377" s="529">
        <f t="shared" si="59"/>
        <v>14</v>
      </c>
      <c r="G377" s="529">
        <f t="shared" si="59"/>
        <v>0</v>
      </c>
      <c r="H377" s="530">
        <f t="shared" si="59"/>
        <v>54</v>
      </c>
      <c r="I377" s="530">
        <f t="shared" si="59"/>
        <v>0</v>
      </c>
      <c r="J377" s="530">
        <f t="shared" si="59"/>
        <v>54</v>
      </c>
      <c r="K377" s="539"/>
      <c r="L377" s="539"/>
      <c r="M377" s="539"/>
    </row>
    <row r="378" spans="1:13" ht="48" hidden="1" outlineLevel="1">
      <c r="A378" s="762" t="s">
        <v>494</v>
      </c>
      <c r="B378" s="531" t="s">
        <v>495</v>
      </c>
      <c r="C378" s="531" t="s">
        <v>496</v>
      </c>
      <c r="D378" s="532">
        <v>0</v>
      </c>
      <c r="E378" s="532">
        <v>0</v>
      </c>
      <c r="F378" s="532">
        <v>0</v>
      </c>
      <c r="G378" s="532">
        <v>0</v>
      </c>
      <c r="H378" s="533">
        <v>0</v>
      </c>
      <c r="I378" s="533">
        <v>0</v>
      </c>
      <c r="J378" s="533">
        <f t="shared" ref="J378:J379" si="60">H378+I378</f>
        <v>0</v>
      </c>
      <c r="K378" s="539"/>
      <c r="L378" s="539"/>
      <c r="M378" s="539"/>
    </row>
    <row r="379" spans="1:13" ht="72" hidden="1" outlineLevel="1">
      <c r="A379" s="762"/>
      <c r="B379" s="531" t="s">
        <v>497</v>
      </c>
      <c r="C379" s="531" t="s">
        <v>498</v>
      </c>
      <c r="D379" s="532">
        <v>40</v>
      </c>
      <c r="E379" s="532">
        <v>0</v>
      </c>
      <c r="F379" s="532">
        <v>14</v>
      </c>
      <c r="G379" s="532">
        <v>0</v>
      </c>
      <c r="H379" s="533">
        <v>54</v>
      </c>
      <c r="I379" s="533">
        <v>0</v>
      </c>
      <c r="J379" s="533">
        <f t="shared" si="60"/>
        <v>54</v>
      </c>
      <c r="K379" s="539"/>
      <c r="L379" s="539"/>
      <c r="M379" s="539"/>
    </row>
    <row r="380" spans="1:13" ht="15" customHeight="1" collapsed="1">
      <c r="A380" s="748" t="s">
        <v>499</v>
      </c>
      <c r="B380" s="748"/>
      <c r="C380" s="748"/>
      <c r="D380" s="529">
        <f t="shared" ref="D380:J380" si="61">SUM(D381:D390)</f>
        <v>0</v>
      </c>
      <c r="E380" s="529">
        <f t="shared" si="61"/>
        <v>0</v>
      </c>
      <c r="F380" s="529">
        <f t="shared" si="61"/>
        <v>0</v>
      </c>
      <c r="G380" s="529">
        <f t="shared" si="61"/>
        <v>0</v>
      </c>
      <c r="H380" s="530">
        <f t="shared" si="61"/>
        <v>0</v>
      </c>
      <c r="I380" s="530">
        <f t="shared" si="61"/>
        <v>0</v>
      </c>
      <c r="J380" s="530">
        <f t="shared" si="61"/>
        <v>0</v>
      </c>
      <c r="K380" s="539"/>
      <c r="L380" s="539"/>
      <c r="M380" s="539"/>
    </row>
    <row r="381" spans="1:13" ht="24" hidden="1" outlineLevel="1">
      <c r="A381" s="762" t="s">
        <v>499</v>
      </c>
      <c r="B381" s="762" t="s">
        <v>500</v>
      </c>
      <c r="C381" s="531" t="s">
        <v>501</v>
      </c>
      <c r="D381" s="532">
        <v>0</v>
      </c>
      <c r="E381" s="532">
        <v>0</v>
      </c>
      <c r="F381" s="532">
        <v>0</v>
      </c>
      <c r="G381" s="532">
        <v>0</v>
      </c>
      <c r="H381" s="533">
        <v>0</v>
      </c>
      <c r="I381" s="533">
        <v>0</v>
      </c>
      <c r="J381" s="533">
        <f t="shared" si="56"/>
        <v>0</v>
      </c>
      <c r="K381" s="539"/>
      <c r="L381" s="539"/>
      <c r="M381" s="539"/>
    </row>
    <row r="382" spans="1:13" ht="36" hidden="1" outlineLevel="1">
      <c r="A382" s="762"/>
      <c r="B382" s="762"/>
      <c r="C382" s="531" t="s">
        <v>502</v>
      </c>
      <c r="D382" s="532">
        <v>0</v>
      </c>
      <c r="E382" s="532">
        <v>0</v>
      </c>
      <c r="F382" s="532">
        <v>0</v>
      </c>
      <c r="G382" s="532">
        <v>0</v>
      </c>
      <c r="H382" s="533">
        <v>0</v>
      </c>
      <c r="I382" s="533">
        <v>0</v>
      </c>
      <c r="J382" s="533">
        <f t="shared" si="56"/>
        <v>0</v>
      </c>
      <c r="K382" s="539"/>
      <c r="L382" s="539"/>
      <c r="M382" s="539"/>
    </row>
    <row r="383" spans="1:13" ht="24" hidden="1" outlineLevel="1">
      <c r="A383" s="762"/>
      <c r="B383" s="762"/>
      <c r="C383" s="531" t="s">
        <v>503</v>
      </c>
      <c r="D383" s="532">
        <v>0</v>
      </c>
      <c r="E383" s="532">
        <v>0</v>
      </c>
      <c r="F383" s="532">
        <v>0</v>
      </c>
      <c r="G383" s="532">
        <v>0</v>
      </c>
      <c r="H383" s="533">
        <v>0</v>
      </c>
      <c r="I383" s="533">
        <v>0</v>
      </c>
      <c r="J383" s="533">
        <f t="shared" si="56"/>
        <v>0</v>
      </c>
      <c r="K383" s="539"/>
      <c r="L383" s="539"/>
      <c r="M383" s="539"/>
    </row>
    <row r="384" spans="1:13" ht="24" hidden="1" outlineLevel="1">
      <c r="A384" s="762"/>
      <c r="B384" s="762"/>
      <c r="C384" s="531" t="s">
        <v>504</v>
      </c>
      <c r="D384" s="532">
        <v>0</v>
      </c>
      <c r="E384" s="532">
        <v>0</v>
      </c>
      <c r="F384" s="532">
        <v>0</v>
      </c>
      <c r="G384" s="532">
        <v>0</v>
      </c>
      <c r="H384" s="533">
        <v>0</v>
      </c>
      <c r="I384" s="533">
        <v>0</v>
      </c>
      <c r="J384" s="533">
        <f t="shared" si="56"/>
        <v>0</v>
      </c>
      <c r="K384" s="539"/>
      <c r="L384" s="539"/>
      <c r="M384" s="539"/>
    </row>
    <row r="385" spans="1:13" ht="24" hidden="1" outlineLevel="1">
      <c r="A385" s="762"/>
      <c r="B385" s="762" t="s">
        <v>505</v>
      </c>
      <c r="C385" s="531" t="s">
        <v>506</v>
      </c>
      <c r="D385" s="532">
        <v>0</v>
      </c>
      <c r="E385" s="532">
        <v>0</v>
      </c>
      <c r="F385" s="532">
        <v>0</v>
      </c>
      <c r="G385" s="532">
        <v>0</v>
      </c>
      <c r="H385" s="533">
        <v>0</v>
      </c>
      <c r="I385" s="533">
        <v>0</v>
      </c>
      <c r="J385" s="533">
        <f t="shared" si="56"/>
        <v>0</v>
      </c>
      <c r="K385" s="539"/>
      <c r="L385" s="539"/>
      <c r="M385" s="539"/>
    </row>
    <row r="386" spans="1:13" ht="36" hidden="1" outlineLevel="1">
      <c r="A386" s="762"/>
      <c r="B386" s="762"/>
      <c r="C386" s="531" t="s">
        <v>507</v>
      </c>
      <c r="D386" s="532">
        <v>0</v>
      </c>
      <c r="E386" s="532">
        <v>0</v>
      </c>
      <c r="F386" s="532">
        <v>0</v>
      </c>
      <c r="G386" s="532">
        <v>0</v>
      </c>
      <c r="H386" s="533">
        <v>0</v>
      </c>
      <c r="I386" s="533">
        <v>0</v>
      </c>
      <c r="J386" s="533">
        <f t="shared" si="56"/>
        <v>0</v>
      </c>
      <c r="K386" s="539"/>
      <c r="L386" s="539"/>
      <c r="M386" s="539"/>
    </row>
    <row r="387" spans="1:13" ht="24" hidden="1" outlineLevel="1">
      <c r="A387" s="762"/>
      <c r="B387" s="762"/>
      <c r="C387" s="531" t="s">
        <v>508</v>
      </c>
      <c r="D387" s="532">
        <v>0</v>
      </c>
      <c r="E387" s="532">
        <v>0</v>
      </c>
      <c r="F387" s="532">
        <v>0</v>
      </c>
      <c r="G387" s="532">
        <v>0</v>
      </c>
      <c r="H387" s="533">
        <v>0</v>
      </c>
      <c r="I387" s="533">
        <v>0</v>
      </c>
      <c r="J387" s="533">
        <f t="shared" si="56"/>
        <v>0</v>
      </c>
      <c r="K387" s="539"/>
      <c r="L387" s="539"/>
      <c r="M387" s="539"/>
    </row>
    <row r="388" spans="1:13" hidden="1" outlineLevel="1">
      <c r="A388" s="762"/>
      <c r="B388" s="762" t="s">
        <v>509</v>
      </c>
      <c r="C388" s="531" t="s">
        <v>510</v>
      </c>
      <c r="D388" s="532">
        <v>0</v>
      </c>
      <c r="E388" s="532">
        <v>0</v>
      </c>
      <c r="F388" s="532">
        <v>0</v>
      </c>
      <c r="G388" s="532">
        <v>0</v>
      </c>
      <c r="H388" s="533">
        <v>0</v>
      </c>
      <c r="I388" s="533">
        <v>0</v>
      </c>
      <c r="J388" s="533">
        <f t="shared" si="56"/>
        <v>0</v>
      </c>
      <c r="K388" s="539"/>
      <c r="L388" s="539"/>
      <c r="M388" s="539"/>
    </row>
    <row r="389" spans="1:13" ht="24" hidden="1" outlineLevel="1">
      <c r="A389" s="762"/>
      <c r="B389" s="762"/>
      <c r="C389" s="531" t="s">
        <v>511</v>
      </c>
      <c r="D389" s="532">
        <v>0</v>
      </c>
      <c r="E389" s="532">
        <v>0</v>
      </c>
      <c r="F389" s="532">
        <v>0</v>
      </c>
      <c r="G389" s="532">
        <v>0</v>
      </c>
      <c r="H389" s="533">
        <v>0</v>
      </c>
      <c r="I389" s="533">
        <v>0</v>
      </c>
      <c r="J389" s="533">
        <f t="shared" si="56"/>
        <v>0</v>
      </c>
      <c r="K389" s="539"/>
      <c r="L389" s="539"/>
      <c r="M389" s="539"/>
    </row>
    <row r="390" spans="1:13" ht="48" hidden="1" outlineLevel="1">
      <c r="A390" s="762"/>
      <c r="B390" s="762"/>
      <c r="C390" s="531" t="s">
        <v>512</v>
      </c>
      <c r="D390" s="532">
        <v>0</v>
      </c>
      <c r="E390" s="532">
        <v>0</v>
      </c>
      <c r="F390" s="532">
        <v>0</v>
      </c>
      <c r="G390" s="532">
        <v>0</v>
      </c>
      <c r="H390" s="533">
        <v>0</v>
      </c>
      <c r="I390" s="533">
        <v>0</v>
      </c>
      <c r="J390" s="533">
        <f t="shared" si="56"/>
        <v>0</v>
      </c>
      <c r="K390" s="539"/>
      <c r="L390" s="539"/>
      <c r="M390" s="539"/>
    </row>
    <row r="391" spans="1:13" ht="15" customHeight="1" collapsed="1">
      <c r="A391" s="748" t="s">
        <v>513</v>
      </c>
      <c r="B391" s="748"/>
      <c r="C391" s="748"/>
      <c r="D391" s="529">
        <f t="shared" ref="D391:J391" si="62">SUM(D392:D405)</f>
        <v>8</v>
      </c>
      <c r="E391" s="529">
        <f t="shared" si="62"/>
        <v>0</v>
      </c>
      <c r="F391" s="529">
        <f t="shared" si="62"/>
        <v>0</v>
      </c>
      <c r="G391" s="529">
        <f t="shared" si="62"/>
        <v>0</v>
      </c>
      <c r="H391" s="530">
        <f t="shared" si="62"/>
        <v>8</v>
      </c>
      <c r="I391" s="530">
        <f t="shared" si="62"/>
        <v>0</v>
      </c>
      <c r="J391" s="530">
        <f t="shared" si="62"/>
        <v>8</v>
      </c>
      <c r="K391" s="539"/>
      <c r="L391" s="539"/>
      <c r="M391" s="539"/>
    </row>
    <row r="392" spans="1:13" hidden="1" outlineLevel="1">
      <c r="A392" s="762" t="s">
        <v>513</v>
      </c>
      <c r="B392" s="762" t="s">
        <v>514</v>
      </c>
      <c r="C392" s="531" t="s">
        <v>515</v>
      </c>
      <c r="D392" s="532">
        <v>0</v>
      </c>
      <c r="E392" s="532">
        <v>0</v>
      </c>
      <c r="F392" s="532">
        <v>0</v>
      </c>
      <c r="G392" s="532">
        <v>0</v>
      </c>
      <c r="H392" s="533">
        <v>0</v>
      </c>
      <c r="I392" s="533">
        <v>0</v>
      </c>
      <c r="J392" s="533">
        <f t="shared" si="56"/>
        <v>0</v>
      </c>
      <c r="K392" s="539"/>
      <c r="L392" s="539"/>
      <c r="M392" s="539"/>
    </row>
    <row r="393" spans="1:13" hidden="1" outlineLevel="1">
      <c r="A393" s="762"/>
      <c r="B393" s="762"/>
      <c r="C393" s="531" t="s">
        <v>516</v>
      </c>
      <c r="D393" s="532">
        <v>0</v>
      </c>
      <c r="E393" s="532">
        <v>0</v>
      </c>
      <c r="F393" s="532">
        <v>0</v>
      </c>
      <c r="G393" s="532">
        <v>0</v>
      </c>
      <c r="H393" s="533">
        <v>0</v>
      </c>
      <c r="I393" s="533">
        <v>0</v>
      </c>
      <c r="J393" s="533">
        <f t="shared" si="56"/>
        <v>0</v>
      </c>
      <c r="K393" s="539"/>
      <c r="L393" s="539"/>
      <c r="M393" s="539"/>
    </row>
    <row r="394" spans="1:13" hidden="1" outlineLevel="1">
      <c r="A394" s="762"/>
      <c r="B394" s="762"/>
      <c r="C394" s="531" t="s">
        <v>517</v>
      </c>
      <c r="D394" s="532">
        <v>0</v>
      </c>
      <c r="E394" s="532">
        <v>0</v>
      </c>
      <c r="F394" s="532">
        <v>0</v>
      </c>
      <c r="G394" s="532">
        <v>0</v>
      </c>
      <c r="H394" s="533">
        <v>0</v>
      </c>
      <c r="I394" s="533">
        <v>0</v>
      </c>
      <c r="J394" s="533">
        <f t="shared" si="56"/>
        <v>0</v>
      </c>
      <c r="K394" s="539"/>
      <c r="L394" s="539"/>
      <c r="M394" s="539"/>
    </row>
    <row r="395" spans="1:13" hidden="1" outlineLevel="1">
      <c r="A395" s="762"/>
      <c r="B395" s="762" t="s">
        <v>518</v>
      </c>
      <c r="C395" s="531" t="s">
        <v>519</v>
      </c>
      <c r="D395" s="532">
        <v>8</v>
      </c>
      <c r="E395" s="532">
        <v>0</v>
      </c>
      <c r="F395" s="532">
        <v>0</v>
      </c>
      <c r="G395" s="532">
        <v>0</v>
      </c>
      <c r="H395" s="533">
        <v>8</v>
      </c>
      <c r="I395" s="533">
        <v>0</v>
      </c>
      <c r="J395" s="533">
        <f t="shared" ref="J395" si="63">H395+I395</f>
        <v>8</v>
      </c>
      <c r="K395" s="539"/>
      <c r="L395" s="539"/>
      <c r="M395" s="539"/>
    </row>
    <row r="396" spans="1:13" ht="24" hidden="1" outlineLevel="1">
      <c r="A396" s="762"/>
      <c r="B396" s="762"/>
      <c r="C396" s="531" t="s">
        <v>520</v>
      </c>
      <c r="D396" s="532">
        <v>0</v>
      </c>
      <c r="E396" s="532">
        <v>0</v>
      </c>
      <c r="F396" s="532">
        <v>0</v>
      </c>
      <c r="G396" s="532">
        <v>0</v>
      </c>
      <c r="H396" s="533">
        <v>0</v>
      </c>
      <c r="I396" s="533">
        <v>0</v>
      </c>
      <c r="J396" s="533">
        <f t="shared" si="56"/>
        <v>0</v>
      </c>
      <c r="K396" s="539"/>
      <c r="L396" s="539"/>
      <c r="M396" s="539"/>
    </row>
    <row r="397" spans="1:13" ht="48" hidden="1" outlineLevel="1">
      <c r="A397" s="762"/>
      <c r="B397" s="762"/>
      <c r="C397" s="531" t="s">
        <v>521</v>
      </c>
      <c r="D397" s="532">
        <v>0</v>
      </c>
      <c r="E397" s="532">
        <v>0</v>
      </c>
      <c r="F397" s="532">
        <v>0</v>
      </c>
      <c r="G397" s="532">
        <v>0</v>
      </c>
      <c r="H397" s="533">
        <v>0</v>
      </c>
      <c r="I397" s="533">
        <v>0</v>
      </c>
      <c r="J397" s="533">
        <f t="shared" si="56"/>
        <v>0</v>
      </c>
      <c r="K397" s="539"/>
      <c r="L397" s="539"/>
      <c r="M397" s="539"/>
    </row>
    <row r="398" spans="1:13" hidden="1" outlineLevel="1">
      <c r="A398" s="762"/>
      <c r="B398" s="762"/>
      <c r="C398" s="531" t="s">
        <v>522</v>
      </c>
      <c r="D398" s="532">
        <v>0</v>
      </c>
      <c r="E398" s="532">
        <v>0</v>
      </c>
      <c r="F398" s="532">
        <v>0</v>
      </c>
      <c r="G398" s="532">
        <v>0</v>
      </c>
      <c r="H398" s="533">
        <v>0</v>
      </c>
      <c r="I398" s="533">
        <v>0</v>
      </c>
      <c r="J398" s="533">
        <f t="shared" si="56"/>
        <v>0</v>
      </c>
      <c r="K398" s="539"/>
      <c r="L398" s="539"/>
      <c r="M398" s="539"/>
    </row>
    <row r="399" spans="1:13" hidden="1" outlineLevel="1">
      <c r="A399" s="762"/>
      <c r="B399" s="762" t="s">
        <v>523</v>
      </c>
      <c r="C399" s="531" t="s">
        <v>524</v>
      </c>
      <c r="D399" s="532">
        <v>0</v>
      </c>
      <c r="E399" s="532">
        <v>0</v>
      </c>
      <c r="F399" s="532">
        <v>0</v>
      </c>
      <c r="G399" s="532">
        <v>0</v>
      </c>
      <c r="H399" s="533">
        <v>0</v>
      </c>
      <c r="I399" s="533">
        <v>0</v>
      </c>
      <c r="J399" s="533">
        <f t="shared" si="56"/>
        <v>0</v>
      </c>
      <c r="K399" s="539"/>
      <c r="L399" s="539"/>
      <c r="M399" s="539"/>
    </row>
    <row r="400" spans="1:13" hidden="1" outlineLevel="1">
      <c r="A400" s="762"/>
      <c r="B400" s="762"/>
      <c r="C400" s="531" t="s">
        <v>525</v>
      </c>
      <c r="D400" s="532">
        <v>0</v>
      </c>
      <c r="E400" s="532">
        <v>0</v>
      </c>
      <c r="F400" s="532">
        <v>0</v>
      </c>
      <c r="G400" s="532">
        <v>0</v>
      </c>
      <c r="H400" s="533">
        <v>0</v>
      </c>
      <c r="I400" s="533">
        <v>0</v>
      </c>
      <c r="J400" s="533">
        <f t="shared" si="56"/>
        <v>0</v>
      </c>
      <c r="K400" s="539"/>
      <c r="L400" s="539"/>
      <c r="M400" s="539"/>
    </row>
    <row r="401" spans="1:13" hidden="1" outlineLevel="1">
      <c r="A401" s="762"/>
      <c r="B401" s="762"/>
      <c r="C401" s="531" t="s">
        <v>526</v>
      </c>
      <c r="D401" s="532">
        <v>0</v>
      </c>
      <c r="E401" s="532">
        <v>0</v>
      </c>
      <c r="F401" s="532">
        <v>0</v>
      </c>
      <c r="G401" s="532">
        <v>0</v>
      </c>
      <c r="H401" s="533">
        <v>0</v>
      </c>
      <c r="I401" s="533">
        <v>0</v>
      </c>
      <c r="J401" s="533">
        <f t="shared" si="56"/>
        <v>0</v>
      </c>
      <c r="K401" s="539"/>
      <c r="L401" s="539"/>
      <c r="M401" s="539"/>
    </row>
    <row r="402" spans="1:13" hidden="1" outlineLevel="1">
      <c r="A402" s="762"/>
      <c r="B402" s="762"/>
      <c r="C402" s="531" t="s">
        <v>527</v>
      </c>
      <c r="D402" s="532">
        <v>0</v>
      </c>
      <c r="E402" s="532">
        <v>0</v>
      </c>
      <c r="F402" s="532">
        <v>0</v>
      </c>
      <c r="G402" s="532">
        <v>0</v>
      </c>
      <c r="H402" s="533">
        <v>0</v>
      </c>
      <c r="I402" s="533">
        <v>0</v>
      </c>
      <c r="J402" s="533">
        <f t="shared" si="56"/>
        <v>0</v>
      </c>
      <c r="K402" s="539"/>
      <c r="L402" s="539"/>
      <c r="M402" s="539"/>
    </row>
    <row r="403" spans="1:13" ht="36" hidden="1" outlineLevel="1">
      <c r="A403" s="762"/>
      <c r="B403" s="762"/>
      <c r="C403" s="531" t="s">
        <v>528</v>
      </c>
      <c r="D403" s="532">
        <v>0</v>
      </c>
      <c r="E403" s="532">
        <v>0</v>
      </c>
      <c r="F403" s="532">
        <v>0</v>
      </c>
      <c r="G403" s="532">
        <v>0</v>
      </c>
      <c r="H403" s="533">
        <v>0</v>
      </c>
      <c r="I403" s="533">
        <v>0</v>
      </c>
      <c r="J403" s="533">
        <f t="shared" si="56"/>
        <v>0</v>
      </c>
      <c r="K403" s="539"/>
      <c r="L403" s="539"/>
      <c r="M403" s="539"/>
    </row>
    <row r="404" spans="1:13" hidden="1" outlineLevel="1">
      <c r="A404" s="762"/>
      <c r="B404" s="762" t="s">
        <v>529</v>
      </c>
      <c r="C404" s="531" t="s">
        <v>530</v>
      </c>
      <c r="D404" s="532">
        <v>0</v>
      </c>
      <c r="E404" s="532">
        <v>0</v>
      </c>
      <c r="F404" s="532">
        <v>0</v>
      </c>
      <c r="G404" s="532">
        <v>0</v>
      </c>
      <c r="H404" s="533">
        <v>0</v>
      </c>
      <c r="I404" s="533">
        <v>0</v>
      </c>
      <c r="J404" s="533">
        <f t="shared" si="56"/>
        <v>0</v>
      </c>
      <c r="K404" s="539"/>
      <c r="L404" s="539"/>
      <c r="M404" s="539"/>
    </row>
    <row r="405" spans="1:13" ht="36" hidden="1" outlineLevel="1">
      <c r="A405" s="762"/>
      <c r="B405" s="762"/>
      <c r="C405" s="531" t="s">
        <v>531</v>
      </c>
      <c r="D405" s="532">
        <v>0</v>
      </c>
      <c r="E405" s="532">
        <v>0</v>
      </c>
      <c r="F405" s="532">
        <v>0</v>
      </c>
      <c r="G405" s="532">
        <v>0</v>
      </c>
      <c r="H405" s="533">
        <v>0</v>
      </c>
      <c r="I405" s="533">
        <v>0</v>
      </c>
      <c r="J405" s="533">
        <f t="shared" si="56"/>
        <v>0</v>
      </c>
      <c r="K405" s="539"/>
      <c r="L405" s="539"/>
      <c r="M405" s="539"/>
    </row>
    <row r="406" spans="1:13" ht="20.25" customHeight="1" collapsed="1">
      <c r="A406" s="748" t="s">
        <v>532</v>
      </c>
      <c r="B406" s="748"/>
      <c r="C406" s="748"/>
      <c r="D406" s="529">
        <f t="shared" ref="D406:J406" si="64">SUM(D407:D412)</f>
        <v>3</v>
      </c>
      <c r="E406" s="529">
        <f t="shared" si="64"/>
        <v>0</v>
      </c>
      <c r="F406" s="529">
        <f t="shared" si="64"/>
        <v>4</v>
      </c>
      <c r="G406" s="529">
        <f t="shared" si="64"/>
        <v>0</v>
      </c>
      <c r="H406" s="530">
        <f t="shared" si="64"/>
        <v>7</v>
      </c>
      <c r="I406" s="530">
        <f t="shared" si="64"/>
        <v>0</v>
      </c>
      <c r="J406" s="530">
        <f t="shared" si="64"/>
        <v>7</v>
      </c>
      <c r="K406" s="539"/>
      <c r="L406" s="539"/>
      <c r="M406" s="539"/>
    </row>
    <row r="407" spans="1:13" ht="36" hidden="1" outlineLevel="1">
      <c r="A407" s="762" t="s">
        <v>532</v>
      </c>
      <c r="B407" s="762" t="s">
        <v>533</v>
      </c>
      <c r="C407" s="531" t="s">
        <v>534</v>
      </c>
      <c r="D407" s="532">
        <v>0</v>
      </c>
      <c r="E407" s="532">
        <v>0</v>
      </c>
      <c r="F407" s="532">
        <v>0</v>
      </c>
      <c r="G407" s="532">
        <v>0</v>
      </c>
      <c r="H407" s="533">
        <v>0</v>
      </c>
      <c r="I407" s="533">
        <v>0</v>
      </c>
      <c r="J407" s="533">
        <f t="shared" si="56"/>
        <v>0</v>
      </c>
      <c r="K407" s="539"/>
      <c r="L407" s="539"/>
      <c r="M407" s="539"/>
    </row>
    <row r="408" spans="1:13" ht="24" hidden="1" outlineLevel="1">
      <c r="A408" s="762"/>
      <c r="B408" s="762"/>
      <c r="C408" s="531" t="s">
        <v>535</v>
      </c>
      <c r="D408" s="532">
        <v>0</v>
      </c>
      <c r="E408" s="532">
        <v>0</v>
      </c>
      <c r="F408" s="532">
        <v>0</v>
      </c>
      <c r="G408" s="532">
        <v>0</v>
      </c>
      <c r="H408" s="533">
        <v>0</v>
      </c>
      <c r="I408" s="533">
        <v>0</v>
      </c>
      <c r="J408" s="533">
        <f t="shared" si="56"/>
        <v>0</v>
      </c>
      <c r="K408" s="539"/>
      <c r="L408" s="539"/>
      <c r="M408" s="539"/>
    </row>
    <row r="409" spans="1:13" ht="60" hidden="1" outlineLevel="1">
      <c r="A409" s="762"/>
      <c r="B409" s="531" t="s">
        <v>536</v>
      </c>
      <c r="C409" s="531" t="s">
        <v>537</v>
      </c>
      <c r="D409" s="532">
        <v>3</v>
      </c>
      <c r="E409" s="532">
        <v>0</v>
      </c>
      <c r="F409" s="532">
        <v>4</v>
      </c>
      <c r="G409" s="532">
        <v>0</v>
      </c>
      <c r="H409" s="533">
        <v>7</v>
      </c>
      <c r="I409" s="533">
        <v>0</v>
      </c>
      <c r="J409" s="533">
        <f t="shared" ref="J409" si="65">H409+I409</f>
        <v>7</v>
      </c>
      <c r="K409" s="539"/>
      <c r="L409" s="539"/>
      <c r="M409" s="539"/>
    </row>
    <row r="410" spans="1:13" ht="36" hidden="1" outlineLevel="1">
      <c r="A410" s="762"/>
      <c r="B410" s="762" t="s">
        <v>538</v>
      </c>
      <c r="C410" s="531" t="s">
        <v>539</v>
      </c>
      <c r="D410" s="532">
        <v>0</v>
      </c>
      <c r="E410" s="532">
        <v>0</v>
      </c>
      <c r="F410" s="532">
        <v>0</v>
      </c>
      <c r="G410" s="532">
        <v>0</v>
      </c>
      <c r="H410" s="533">
        <v>0</v>
      </c>
      <c r="I410" s="533">
        <v>0</v>
      </c>
      <c r="J410" s="533">
        <f t="shared" si="56"/>
        <v>0</v>
      </c>
      <c r="K410" s="539"/>
      <c r="L410" s="539"/>
      <c r="M410" s="539"/>
    </row>
    <row r="411" spans="1:13" ht="36" hidden="1" outlineLevel="1">
      <c r="A411" s="762"/>
      <c r="B411" s="762"/>
      <c r="C411" s="531" t="s">
        <v>540</v>
      </c>
      <c r="D411" s="532">
        <v>0</v>
      </c>
      <c r="E411" s="532">
        <v>0</v>
      </c>
      <c r="F411" s="532">
        <v>0</v>
      </c>
      <c r="G411" s="532">
        <v>0</v>
      </c>
      <c r="H411" s="533">
        <v>0</v>
      </c>
      <c r="I411" s="533">
        <v>0</v>
      </c>
      <c r="J411" s="533">
        <f t="shared" si="56"/>
        <v>0</v>
      </c>
      <c r="K411" s="539"/>
      <c r="L411" s="539"/>
      <c r="M411" s="539"/>
    </row>
    <row r="412" spans="1:13" ht="96" hidden="1" outlineLevel="1">
      <c r="A412" s="762"/>
      <c r="B412" s="531" t="s">
        <v>541</v>
      </c>
      <c r="C412" s="531" t="s">
        <v>542</v>
      </c>
      <c r="D412" s="532">
        <v>0</v>
      </c>
      <c r="E412" s="532">
        <v>0</v>
      </c>
      <c r="F412" s="532">
        <v>0</v>
      </c>
      <c r="G412" s="532">
        <v>0</v>
      </c>
      <c r="H412" s="533">
        <v>0</v>
      </c>
      <c r="I412" s="533">
        <v>0</v>
      </c>
      <c r="J412" s="533">
        <f t="shared" si="56"/>
        <v>0</v>
      </c>
      <c r="K412" s="539"/>
      <c r="L412" s="539"/>
      <c r="M412" s="539"/>
    </row>
    <row r="413" spans="1:13" ht="15" customHeight="1" collapsed="1">
      <c r="A413" s="748" t="s">
        <v>543</v>
      </c>
      <c r="B413" s="748"/>
      <c r="C413" s="748"/>
      <c r="D413" s="529">
        <f t="shared" ref="D413:J413" si="66">SUM(D414:D461)</f>
        <v>0</v>
      </c>
      <c r="E413" s="529">
        <f t="shared" si="66"/>
        <v>0</v>
      </c>
      <c r="F413" s="529">
        <f t="shared" si="66"/>
        <v>7</v>
      </c>
      <c r="G413" s="529">
        <f t="shared" si="66"/>
        <v>0</v>
      </c>
      <c r="H413" s="530">
        <f t="shared" si="66"/>
        <v>7</v>
      </c>
      <c r="I413" s="530">
        <f t="shared" si="66"/>
        <v>0</v>
      </c>
      <c r="J413" s="530">
        <f t="shared" si="66"/>
        <v>7</v>
      </c>
      <c r="K413" s="539"/>
      <c r="L413" s="539"/>
      <c r="M413" s="539"/>
    </row>
    <row r="414" spans="1:13" ht="60" hidden="1" outlineLevel="1">
      <c r="A414" s="762" t="s">
        <v>543</v>
      </c>
      <c r="B414" s="762" t="s">
        <v>544</v>
      </c>
      <c r="C414" s="531" t="s">
        <v>545</v>
      </c>
      <c r="D414" s="532">
        <v>0</v>
      </c>
      <c r="E414" s="532">
        <v>0</v>
      </c>
      <c r="F414" s="532">
        <v>0</v>
      </c>
      <c r="G414" s="532">
        <v>0</v>
      </c>
      <c r="H414" s="533">
        <v>0</v>
      </c>
      <c r="I414" s="533">
        <v>0</v>
      </c>
      <c r="J414" s="533">
        <f t="shared" si="56"/>
        <v>0</v>
      </c>
      <c r="K414" s="539"/>
      <c r="L414" s="539"/>
      <c r="M414" s="539"/>
    </row>
    <row r="415" spans="1:13" ht="48" hidden="1" outlineLevel="1">
      <c r="A415" s="762"/>
      <c r="B415" s="762"/>
      <c r="C415" s="531" t="s">
        <v>546</v>
      </c>
      <c r="D415" s="532">
        <v>0</v>
      </c>
      <c r="E415" s="532">
        <v>0</v>
      </c>
      <c r="F415" s="532">
        <v>0</v>
      </c>
      <c r="G415" s="532">
        <v>0</v>
      </c>
      <c r="H415" s="533">
        <v>0</v>
      </c>
      <c r="I415" s="533">
        <v>0</v>
      </c>
      <c r="J415" s="533">
        <f t="shared" si="56"/>
        <v>0</v>
      </c>
      <c r="K415" s="539"/>
      <c r="L415" s="539"/>
      <c r="M415" s="539"/>
    </row>
    <row r="416" spans="1:13" ht="36" hidden="1" outlineLevel="1">
      <c r="A416" s="762"/>
      <c r="B416" s="762"/>
      <c r="C416" s="531" t="s">
        <v>547</v>
      </c>
      <c r="D416" s="532">
        <v>0</v>
      </c>
      <c r="E416" s="532">
        <v>0</v>
      </c>
      <c r="F416" s="532">
        <v>0</v>
      </c>
      <c r="G416" s="532">
        <v>0</v>
      </c>
      <c r="H416" s="533">
        <v>0</v>
      </c>
      <c r="I416" s="533">
        <v>0</v>
      </c>
      <c r="J416" s="533">
        <f t="shared" si="56"/>
        <v>0</v>
      </c>
      <c r="K416" s="539"/>
      <c r="L416" s="539"/>
      <c r="M416" s="539"/>
    </row>
    <row r="417" spans="1:13" ht="48" hidden="1" outlineLevel="1">
      <c r="A417" s="762"/>
      <c r="B417" s="762"/>
      <c r="C417" s="531" t="s">
        <v>548</v>
      </c>
      <c r="D417" s="532">
        <v>0</v>
      </c>
      <c r="E417" s="532">
        <v>0</v>
      </c>
      <c r="F417" s="532">
        <v>0</v>
      </c>
      <c r="G417" s="532">
        <v>0</v>
      </c>
      <c r="H417" s="533">
        <v>0</v>
      </c>
      <c r="I417" s="533">
        <v>0</v>
      </c>
      <c r="J417" s="533">
        <f t="shared" si="56"/>
        <v>0</v>
      </c>
      <c r="K417" s="539"/>
      <c r="L417" s="539"/>
      <c r="M417" s="539"/>
    </row>
    <row r="418" spans="1:13" ht="36" hidden="1" outlineLevel="1">
      <c r="A418" s="762"/>
      <c r="B418" s="762"/>
      <c r="C418" s="531" t="s">
        <v>549</v>
      </c>
      <c r="D418" s="532">
        <v>0</v>
      </c>
      <c r="E418" s="532">
        <v>0</v>
      </c>
      <c r="F418" s="532">
        <v>0</v>
      </c>
      <c r="G418" s="532">
        <v>0</v>
      </c>
      <c r="H418" s="533">
        <v>0</v>
      </c>
      <c r="I418" s="533">
        <v>0</v>
      </c>
      <c r="J418" s="533">
        <f t="shared" si="56"/>
        <v>0</v>
      </c>
      <c r="K418" s="539"/>
      <c r="L418" s="539"/>
      <c r="M418" s="539"/>
    </row>
    <row r="419" spans="1:13" ht="36" hidden="1" outlineLevel="1">
      <c r="A419" s="762"/>
      <c r="B419" s="762"/>
      <c r="C419" s="531" t="s">
        <v>550</v>
      </c>
      <c r="D419" s="532">
        <v>0</v>
      </c>
      <c r="E419" s="532">
        <v>0</v>
      </c>
      <c r="F419" s="532">
        <v>0</v>
      </c>
      <c r="G419" s="532">
        <v>0</v>
      </c>
      <c r="H419" s="533">
        <v>0</v>
      </c>
      <c r="I419" s="533">
        <v>0</v>
      </c>
      <c r="J419" s="533">
        <f t="shared" si="56"/>
        <v>0</v>
      </c>
      <c r="K419" s="539"/>
      <c r="L419" s="539"/>
      <c r="M419" s="539"/>
    </row>
    <row r="420" spans="1:13" ht="24" hidden="1" outlineLevel="1">
      <c r="A420" s="762"/>
      <c r="B420" s="762"/>
      <c r="C420" s="531" t="s">
        <v>551</v>
      </c>
      <c r="D420" s="532">
        <v>0</v>
      </c>
      <c r="E420" s="532">
        <v>0</v>
      </c>
      <c r="F420" s="532">
        <v>0</v>
      </c>
      <c r="G420" s="532">
        <v>0</v>
      </c>
      <c r="H420" s="533">
        <v>0</v>
      </c>
      <c r="I420" s="533">
        <v>0</v>
      </c>
      <c r="J420" s="533">
        <f t="shared" si="56"/>
        <v>0</v>
      </c>
      <c r="K420" s="539"/>
      <c r="L420" s="539"/>
      <c r="M420" s="539"/>
    </row>
    <row r="421" spans="1:13" ht="24" hidden="1" outlineLevel="1">
      <c r="A421" s="762"/>
      <c r="B421" s="762"/>
      <c r="C421" s="531" t="s">
        <v>552</v>
      </c>
      <c r="D421" s="532">
        <v>0</v>
      </c>
      <c r="E421" s="532">
        <v>0</v>
      </c>
      <c r="F421" s="532">
        <v>0</v>
      </c>
      <c r="G421" s="532">
        <v>0</v>
      </c>
      <c r="H421" s="533">
        <v>0</v>
      </c>
      <c r="I421" s="533">
        <v>0</v>
      </c>
      <c r="J421" s="533">
        <f t="shared" si="56"/>
        <v>0</v>
      </c>
      <c r="K421" s="539"/>
      <c r="L421" s="539"/>
      <c r="M421" s="539"/>
    </row>
    <row r="422" spans="1:13" ht="24" hidden="1" outlineLevel="1">
      <c r="A422" s="762"/>
      <c r="B422" s="762"/>
      <c r="C422" s="531" t="s">
        <v>553</v>
      </c>
      <c r="D422" s="532">
        <v>0</v>
      </c>
      <c r="E422" s="532">
        <v>0</v>
      </c>
      <c r="F422" s="532">
        <v>0</v>
      </c>
      <c r="G422" s="532">
        <v>0</v>
      </c>
      <c r="H422" s="533">
        <v>0</v>
      </c>
      <c r="I422" s="533">
        <v>0</v>
      </c>
      <c r="J422" s="533">
        <f t="shared" si="56"/>
        <v>0</v>
      </c>
      <c r="K422" s="539"/>
      <c r="L422" s="539"/>
      <c r="M422" s="539"/>
    </row>
    <row r="423" spans="1:13" ht="36" hidden="1" outlineLevel="1">
      <c r="A423" s="762"/>
      <c r="B423" s="762" t="s">
        <v>554</v>
      </c>
      <c r="C423" s="531" t="s">
        <v>555</v>
      </c>
      <c r="D423" s="532">
        <v>0</v>
      </c>
      <c r="E423" s="532">
        <v>0</v>
      </c>
      <c r="F423" s="532">
        <v>0</v>
      </c>
      <c r="G423" s="532">
        <v>0</v>
      </c>
      <c r="H423" s="533">
        <v>0</v>
      </c>
      <c r="I423" s="533">
        <v>0</v>
      </c>
      <c r="J423" s="533">
        <f t="shared" si="56"/>
        <v>0</v>
      </c>
      <c r="K423" s="539"/>
      <c r="L423" s="539"/>
      <c r="M423" s="539"/>
    </row>
    <row r="424" spans="1:13" ht="24" hidden="1" outlineLevel="1">
      <c r="A424" s="762"/>
      <c r="B424" s="762"/>
      <c r="C424" s="531" t="s">
        <v>556</v>
      </c>
      <c r="D424" s="532">
        <v>0</v>
      </c>
      <c r="E424" s="532">
        <v>0</v>
      </c>
      <c r="F424" s="532">
        <v>0</v>
      </c>
      <c r="G424" s="532">
        <v>0</v>
      </c>
      <c r="H424" s="533">
        <v>0</v>
      </c>
      <c r="I424" s="533">
        <v>0</v>
      </c>
      <c r="J424" s="533">
        <f t="shared" si="56"/>
        <v>0</v>
      </c>
      <c r="K424" s="539"/>
      <c r="L424" s="539"/>
      <c r="M424" s="539"/>
    </row>
    <row r="425" spans="1:13" ht="24" hidden="1" outlineLevel="1">
      <c r="A425" s="762"/>
      <c r="B425" s="762"/>
      <c r="C425" s="531" t="s">
        <v>557</v>
      </c>
      <c r="D425" s="532">
        <v>0</v>
      </c>
      <c r="E425" s="532">
        <v>0</v>
      </c>
      <c r="F425" s="532">
        <v>0</v>
      </c>
      <c r="G425" s="532">
        <v>0</v>
      </c>
      <c r="H425" s="533">
        <v>0</v>
      </c>
      <c r="I425" s="533">
        <v>0</v>
      </c>
      <c r="J425" s="533">
        <f t="shared" si="56"/>
        <v>0</v>
      </c>
      <c r="K425" s="539"/>
      <c r="L425" s="539"/>
      <c r="M425" s="539"/>
    </row>
    <row r="426" spans="1:13" ht="24" hidden="1" outlineLevel="1">
      <c r="A426" s="762"/>
      <c r="B426" s="762"/>
      <c r="C426" s="531" t="s">
        <v>558</v>
      </c>
      <c r="D426" s="532">
        <v>0</v>
      </c>
      <c r="E426" s="532">
        <v>0</v>
      </c>
      <c r="F426" s="532">
        <v>0</v>
      </c>
      <c r="G426" s="532">
        <v>0</v>
      </c>
      <c r="H426" s="533">
        <v>0</v>
      </c>
      <c r="I426" s="533">
        <v>0</v>
      </c>
      <c r="J426" s="533">
        <f t="shared" si="56"/>
        <v>0</v>
      </c>
      <c r="K426" s="539"/>
      <c r="L426" s="539"/>
      <c r="M426" s="539"/>
    </row>
    <row r="427" spans="1:13" ht="24" hidden="1" outlineLevel="1">
      <c r="A427" s="762"/>
      <c r="B427" s="762" t="s">
        <v>559</v>
      </c>
      <c r="C427" s="531" t="s">
        <v>560</v>
      </c>
      <c r="D427" s="532">
        <v>0</v>
      </c>
      <c r="E427" s="532">
        <v>0</v>
      </c>
      <c r="F427" s="532">
        <v>0</v>
      </c>
      <c r="G427" s="532">
        <v>0</v>
      </c>
      <c r="H427" s="533">
        <v>0</v>
      </c>
      <c r="I427" s="533">
        <v>0</v>
      </c>
      <c r="J427" s="533">
        <f t="shared" si="56"/>
        <v>0</v>
      </c>
      <c r="K427" s="539"/>
      <c r="L427" s="539"/>
      <c r="M427" s="539"/>
    </row>
    <row r="428" spans="1:13" ht="24" hidden="1" outlineLevel="1">
      <c r="A428" s="762"/>
      <c r="B428" s="762"/>
      <c r="C428" s="531" t="s">
        <v>561</v>
      </c>
      <c r="D428" s="532">
        <v>0</v>
      </c>
      <c r="E428" s="532">
        <v>0</v>
      </c>
      <c r="F428" s="532">
        <v>0</v>
      </c>
      <c r="G428" s="532">
        <v>0</v>
      </c>
      <c r="H428" s="533">
        <v>0</v>
      </c>
      <c r="I428" s="533">
        <v>0</v>
      </c>
      <c r="J428" s="533">
        <f t="shared" si="56"/>
        <v>0</v>
      </c>
      <c r="K428" s="539"/>
      <c r="L428" s="539"/>
      <c r="M428" s="539"/>
    </row>
    <row r="429" spans="1:13" ht="36" hidden="1" outlineLevel="1">
      <c r="A429" s="762"/>
      <c r="B429" s="762"/>
      <c r="C429" s="531" t="s">
        <v>562</v>
      </c>
      <c r="D429" s="532">
        <v>0</v>
      </c>
      <c r="E429" s="532">
        <v>0</v>
      </c>
      <c r="F429" s="532">
        <v>0</v>
      </c>
      <c r="G429" s="532">
        <v>0</v>
      </c>
      <c r="H429" s="533">
        <v>0</v>
      </c>
      <c r="I429" s="533">
        <v>0</v>
      </c>
      <c r="J429" s="533">
        <f t="shared" si="56"/>
        <v>0</v>
      </c>
      <c r="K429" s="539"/>
      <c r="L429" s="539"/>
      <c r="M429" s="539"/>
    </row>
    <row r="430" spans="1:13" hidden="1" outlineLevel="1">
      <c r="A430" s="762"/>
      <c r="B430" s="762"/>
      <c r="C430" s="531" t="s">
        <v>563</v>
      </c>
      <c r="D430" s="532">
        <v>0</v>
      </c>
      <c r="E430" s="532">
        <v>0</v>
      </c>
      <c r="F430" s="532">
        <v>0</v>
      </c>
      <c r="G430" s="532">
        <v>0</v>
      </c>
      <c r="H430" s="533">
        <v>0</v>
      </c>
      <c r="I430" s="533">
        <v>0</v>
      </c>
      <c r="J430" s="533">
        <f t="shared" si="56"/>
        <v>0</v>
      </c>
      <c r="K430" s="539"/>
      <c r="L430" s="539"/>
      <c r="M430" s="539"/>
    </row>
    <row r="431" spans="1:13" ht="24" hidden="1" outlineLevel="1">
      <c r="A431" s="762"/>
      <c r="B431" s="762"/>
      <c r="C431" s="531" t="s">
        <v>564</v>
      </c>
      <c r="D431" s="532">
        <v>0</v>
      </c>
      <c r="E431" s="532">
        <v>0</v>
      </c>
      <c r="F431" s="532">
        <v>0</v>
      </c>
      <c r="G431" s="532">
        <v>0</v>
      </c>
      <c r="H431" s="533">
        <v>0</v>
      </c>
      <c r="I431" s="533">
        <v>0</v>
      </c>
      <c r="J431" s="533">
        <f t="shared" ref="J431:J495" si="67">+I431+H431</f>
        <v>0</v>
      </c>
      <c r="K431" s="539"/>
      <c r="L431" s="539"/>
      <c r="M431" s="539"/>
    </row>
    <row r="432" spans="1:13" ht="24" hidden="1" outlineLevel="1">
      <c r="A432" s="762"/>
      <c r="B432" s="762"/>
      <c r="C432" s="531" t="s">
        <v>565</v>
      </c>
      <c r="D432" s="532">
        <v>0</v>
      </c>
      <c r="E432" s="532">
        <v>0</v>
      </c>
      <c r="F432" s="532">
        <v>0</v>
      </c>
      <c r="G432" s="532">
        <v>0</v>
      </c>
      <c r="H432" s="533">
        <v>0</v>
      </c>
      <c r="I432" s="533">
        <v>0</v>
      </c>
      <c r="J432" s="533">
        <f t="shared" si="67"/>
        <v>0</v>
      </c>
      <c r="K432" s="539"/>
      <c r="L432" s="539"/>
      <c r="M432" s="539"/>
    </row>
    <row r="433" spans="1:13" ht="24" hidden="1" outlineLevel="1">
      <c r="A433" s="762"/>
      <c r="B433" s="762"/>
      <c r="C433" s="531" t="s">
        <v>566</v>
      </c>
      <c r="D433" s="532">
        <v>0</v>
      </c>
      <c r="E433" s="532">
        <v>0</v>
      </c>
      <c r="F433" s="532">
        <v>0</v>
      </c>
      <c r="G433" s="532">
        <v>0</v>
      </c>
      <c r="H433" s="533">
        <v>0</v>
      </c>
      <c r="I433" s="533">
        <v>0</v>
      </c>
      <c r="J433" s="533">
        <f t="shared" si="67"/>
        <v>0</v>
      </c>
      <c r="K433" s="539"/>
      <c r="L433" s="539"/>
      <c r="M433" s="539"/>
    </row>
    <row r="434" spans="1:13" ht="48" hidden="1" outlineLevel="1">
      <c r="A434" s="762"/>
      <c r="B434" s="762"/>
      <c r="C434" s="531" t="s">
        <v>567</v>
      </c>
      <c r="D434" s="532">
        <v>0</v>
      </c>
      <c r="E434" s="532">
        <v>0</v>
      </c>
      <c r="F434" s="532">
        <v>0</v>
      </c>
      <c r="G434" s="532">
        <v>0</v>
      </c>
      <c r="H434" s="533">
        <v>0</v>
      </c>
      <c r="I434" s="533">
        <v>0</v>
      </c>
      <c r="J434" s="533">
        <f t="shared" si="67"/>
        <v>0</v>
      </c>
      <c r="K434" s="539"/>
      <c r="L434" s="539"/>
      <c r="M434" s="539"/>
    </row>
    <row r="435" spans="1:13" ht="36" hidden="1" outlineLevel="1">
      <c r="A435" s="762"/>
      <c r="B435" s="762"/>
      <c r="C435" s="531" t="s">
        <v>568</v>
      </c>
      <c r="D435" s="532">
        <v>0</v>
      </c>
      <c r="E435" s="532">
        <v>0</v>
      </c>
      <c r="F435" s="532">
        <v>0</v>
      </c>
      <c r="G435" s="532">
        <v>0</v>
      </c>
      <c r="H435" s="533">
        <v>0</v>
      </c>
      <c r="I435" s="533">
        <v>0</v>
      </c>
      <c r="J435" s="533">
        <f t="shared" si="67"/>
        <v>0</v>
      </c>
      <c r="K435" s="539"/>
      <c r="L435" s="539"/>
      <c r="M435" s="539"/>
    </row>
    <row r="436" spans="1:13" ht="24" hidden="1" outlineLevel="1">
      <c r="A436" s="762"/>
      <c r="B436" s="762" t="s">
        <v>569</v>
      </c>
      <c r="C436" s="531" t="s">
        <v>570</v>
      </c>
      <c r="D436" s="532">
        <v>0</v>
      </c>
      <c r="E436" s="532">
        <v>0</v>
      </c>
      <c r="F436" s="532">
        <v>0</v>
      </c>
      <c r="G436" s="532">
        <v>0</v>
      </c>
      <c r="H436" s="533">
        <v>0</v>
      </c>
      <c r="I436" s="533">
        <v>0</v>
      </c>
      <c r="J436" s="533">
        <f t="shared" si="67"/>
        <v>0</v>
      </c>
      <c r="K436" s="539"/>
      <c r="L436" s="539"/>
      <c r="M436" s="539"/>
    </row>
    <row r="437" spans="1:13" ht="24" hidden="1" outlineLevel="1">
      <c r="A437" s="762"/>
      <c r="B437" s="762"/>
      <c r="C437" s="531" t="s">
        <v>571</v>
      </c>
      <c r="D437" s="532">
        <v>0</v>
      </c>
      <c r="E437" s="532">
        <v>0</v>
      </c>
      <c r="F437" s="532">
        <v>0</v>
      </c>
      <c r="G437" s="532">
        <v>0</v>
      </c>
      <c r="H437" s="533">
        <v>0</v>
      </c>
      <c r="I437" s="533">
        <v>0</v>
      </c>
      <c r="J437" s="533">
        <f t="shared" si="67"/>
        <v>0</v>
      </c>
      <c r="K437" s="539"/>
      <c r="L437" s="539"/>
      <c r="M437" s="539"/>
    </row>
    <row r="438" spans="1:13" ht="24" hidden="1" outlineLevel="1">
      <c r="A438" s="762"/>
      <c r="B438" s="762"/>
      <c r="C438" s="531" t="s">
        <v>572</v>
      </c>
      <c r="D438" s="532">
        <v>0</v>
      </c>
      <c r="E438" s="532">
        <v>0</v>
      </c>
      <c r="F438" s="532">
        <v>0</v>
      </c>
      <c r="G438" s="532">
        <v>0</v>
      </c>
      <c r="H438" s="533">
        <v>0</v>
      </c>
      <c r="I438" s="533">
        <v>0</v>
      </c>
      <c r="J438" s="533">
        <f t="shared" si="67"/>
        <v>0</v>
      </c>
      <c r="K438" s="539"/>
      <c r="L438" s="539"/>
      <c r="M438" s="539"/>
    </row>
    <row r="439" spans="1:13" ht="36" hidden="1" outlineLevel="1">
      <c r="A439" s="762"/>
      <c r="B439" s="762"/>
      <c r="C439" s="531" t="s">
        <v>573</v>
      </c>
      <c r="D439" s="532">
        <v>0</v>
      </c>
      <c r="E439" s="532">
        <v>0</v>
      </c>
      <c r="F439" s="532">
        <v>0</v>
      </c>
      <c r="G439" s="532">
        <v>0</v>
      </c>
      <c r="H439" s="533">
        <v>0</v>
      </c>
      <c r="I439" s="533">
        <v>0</v>
      </c>
      <c r="J439" s="533">
        <f t="shared" si="67"/>
        <v>0</v>
      </c>
      <c r="K439" s="539"/>
      <c r="L439" s="539"/>
      <c r="M439" s="539"/>
    </row>
    <row r="440" spans="1:13" ht="24" hidden="1" outlineLevel="1">
      <c r="A440" s="762"/>
      <c r="B440" s="762"/>
      <c r="C440" s="531" t="s">
        <v>574</v>
      </c>
      <c r="D440" s="532">
        <v>0</v>
      </c>
      <c r="E440" s="532">
        <v>0</v>
      </c>
      <c r="F440" s="532">
        <v>0</v>
      </c>
      <c r="G440" s="532">
        <v>0</v>
      </c>
      <c r="H440" s="533">
        <v>0</v>
      </c>
      <c r="I440" s="533">
        <v>0</v>
      </c>
      <c r="J440" s="533">
        <f t="shared" si="67"/>
        <v>0</v>
      </c>
      <c r="K440" s="539"/>
      <c r="L440" s="539"/>
      <c r="M440" s="539"/>
    </row>
    <row r="441" spans="1:13" ht="24" hidden="1" outlineLevel="1">
      <c r="A441" s="762"/>
      <c r="B441" s="762"/>
      <c r="C441" s="531" t="s">
        <v>575</v>
      </c>
      <c r="D441" s="532">
        <v>0</v>
      </c>
      <c r="E441" s="532">
        <v>0</v>
      </c>
      <c r="F441" s="532">
        <v>0</v>
      </c>
      <c r="G441" s="532">
        <v>0</v>
      </c>
      <c r="H441" s="533">
        <v>0</v>
      </c>
      <c r="I441" s="533">
        <v>0</v>
      </c>
      <c r="J441" s="533">
        <f t="shared" si="67"/>
        <v>0</v>
      </c>
      <c r="K441" s="539"/>
      <c r="L441" s="539"/>
      <c r="M441" s="539"/>
    </row>
    <row r="442" spans="1:13" ht="24" hidden="1" outlineLevel="1">
      <c r="A442" s="762"/>
      <c r="B442" s="762"/>
      <c r="C442" s="531" t="s">
        <v>576</v>
      </c>
      <c r="D442" s="532">
        <v>0</v>
      </c>
      <c r="E442" s="532">
        <v>0</v>
      </c>
      <c r="F442" s="532">
        <v>0</v>
      </c>
      <c r="G442" s="532">
        <v>0</v>
      </c>
      <c r="H442" s="533">
        <v>0</v>
      </c>
      <c r="I442" s="533">
        <v>0</v>
      </c>
      <c r="J442" s="533">
        <f t="shared" si="67"/>
        <v>0</v>
      </c>
      <c r="K442" s="539"/>
      <c r="L442" s="539"/>
      <c r="M442" s="539"/>
    </row>
    <row r="443" spans="1:13" ht="24" hidden="1" outlineLevel="1">
      <c r="A443" s="762"/>
      <c r="B443" s="762"/>
      <c r="C443" s="531" t="s">
        <v>577</v>
      </c>
      <c r="D443" s="532">
        <v>0</v>
      </c>
      <c r="E443" s="532">
        <v>0</v>
      </c>
      <c r="F443" s="532">
        <v>0</v>
      </c>
      <c r="G443" s="532">
        <v>0</v>
      </c>
      <c r="H443" s="533">
        <v>0</v>
      </c>
      <c r="I443" s="533">
        <v>0</v>
      </c>
      <c r="J443" s="533">
        <f t="shared" si="67"/>
        <v>0</v>
      </c>
      <c r="K443" s="539"/>
      <c r="L443" s="539"/>
      <c r="M443" s="539"/>
    </row>
    <row r="444" spans="1:13" ht="24" hidden="1" outlineLevel="1">
      <c r="A444" s="762"/>
      <c r="B444" s="762"/>
      <c r="C444" s="531" t="s">
        <v>578</v>
      </c>
      <c r="D444" s="532">
        <v>0</v>
      </c>
      <c r="E444" s="532">
        <v>0</v>
      </c>
      <c r="F444" s="532">
        <v>0</v>
      </c>
      <c r="G444" s="532">
        <v>0</v>
      </c>
      <c r="H444" s="533">
        <v>0</v>
      </c>
      <c r="I444" s="533">
        <v>0</v>
      </c>
      <c r="J444" s="533">
        <f t="shared" si="67"/>
        <v>0</v>
      </c>
      <c r="K444" s="539"/>
      <c r="L444" s="539"/>
      <c r="M444" s="539"/>
    </row>
    <row r="445" spans="1:13" ht="36" hidden="1" outlineLevel="1">
      <c r="A445" s="762"/>
      <c r="B445" s="762" t="s">
        <v>579</v>
      </c>
      <c r="C445" s="531" t="s">
        <v>580</v>
      </c>
      <c r="D445" s="532">
        <v>0</v>
      </c>
      <c r="E445" s="532">
        <v>0</v>
      </c>
      <c r="F445" s="532">
        <v>0</v>
      </c>
      <c r="G445" s="532">
        <v>0</v>
      </c>
      <c r="H445" s="533">
        <v>0</v>
      </c>
      <c r="I445" s="533">
        <v>0</v>
      </c>
      <c r="J445" s="533">
        <f t="shared" si="67"/>
        <v>0</v>
      </c>
      <c r="K445" s="539"/>
      <c r="L445" s="539"/>
      <c r="M445" s="539"/>
    </row>
    <row r="446" spans="1:13" ht="48" hidden="1" outlineLevel="1">
      <c r="A446" s="762"/>
      <c r="B446" s="762"/>
      <c r="C446" s="531" t="s">
        <v>581</v>
      </c>
      <c r="D446" s="532">
        <v>0</v>
      </c>
      <c r="E446" s="532">
        <v>0</v>
      </c>
      <c r="F446" s="532">
        <v>0</v>
      </c>
      <c r="G446" s="532">
        <v>0</v>
      </c>
      <c r="H446" s="533">
        <v>0</v>
      </c>
      <c r="I446" s="533">
        <v>0</v>
      </c>
      <c r="J446" s="533">
        <f t="shared" si="67"/>
        <v>0</v>
      </c>
      <c r="K446" s="539"/>
      <c r="L446" s="539"/>
      <c r="M446" s="539"/>
    </row>
    <row r="447" spans="1:13" ht="36" hidden="1" outlineLevel="1">
      <c r="A447" s="762"/>
      <c r="B447" s="762" t="s">
        <v>582</v>
      </c>
      <c r="C447" s="531" t="s">
        <v>583</v>
      </c>
      <c r="D447" s="532">
        <v>0</v>
      </c>
      <c r="E447" s="532">
        <v>0</v>
      </c>
      <c r="F447" s="532">
        <v>0</v>
      </c>
      <c r="G447" s="532">
        <v>0</v>
      </c>
      <c r="H447" s="533">
        <v>0</v>
      </c>
      <c r="I447" s="533">
        <v>0</v>
      </c>
      <c r="J447" s="533">
        <f t="shared" si="67"/>
        <v>0</v>
      </c>
      <c r="K447" s="539"/>
      <c r="L447" s="539"/>
      <c r="M447" s="539"/>
    </row>
    <row r="448" spans="1:13" ht="24" hidden="1" outlineLevel="1">
      <c r="A448" s="762"/>
      <c r="B448" s="762"/>
      <c r="C448" s="531" t="s">
        <v>584</v>
      </c>
      <c r="D448" s="532">
        <v>0</v>
      </c>
      <c r="E448" s="532">
        <v>0</v>
      </c>
      <c r="F448" s="532">
        <v>0</v>
      </c>
      <c r="G448" s="532">
        <v>0</v>
      </c>
      <c r="H448" s="533">
        <v>0</v>
      </c>
      <c r="I448" s="533">
        <v>0</v>
      </c>
      <c r="J448" s="533">
        <f t="shared" si="67"/>
        <v>0</v>
      </c>
      <c r="K448" s="539"/>
      <c r="L448" s="539"/>
      <c r="M448" s="539"/>
    </row>
    <row r="449" spans="1:13" ht="36" hidden="1" outlineLevel="1">
      <c r="A449" s="762"/>
      <c r="B449" s="762"/>
      <c r="C449" s="531" t="s">
        <v>585</v>
      </c>
      <c r="D449" s="532">
        <v>0</v>
      </c>
      <c r="E449" s="532">
        <v>0</v>
      </c>
      <c r="F449" s="532">
        <v>0</v>
      </c>
      <c r="G449" s="532">
        <v>0</v>
      </c>
      <c r="H449" s="533">
        <v>0</v>
      </c>
      <c r="I449" s="533">
        <v>0</v>
      </c>
      <c r="J449" s="533">
        <f t="shared" si="67"/>
        <v>0</v>
      </c>
      <c r="K449" s="539"/>
      <c r="L449" s="539"/>
      <c r="M449" s="539"/>
    </row>
    <row r="450" spans="1:13" ht="36" hidden="1" outlineLevel="1">
      <c r="A450" s="762"/>
      <c r="B450" s="762"/>
      <c r="C450" s="531" t="s">
        <v>586</v>
      </c>
      <c r="D450" s="532">
        <v>0</v>
      </c>
      <c r="E450" s="532">
        <v>0</v>
      </c>
      <c r="F450" s="532">
        <v>0</v>
      </c>
      <c r="G450" s="532">
        <v>0</v>
      </c>
      <c r="H450" s="533">
        <v>0</v>
      </c>
      <c r="I450" s="533">
        <v>0</v>
      </c>
      <c r="J450" s="533">
        <f t="shared" si="67"/>
        <v>0</v>
      </c>
      <c r="K450" s="539"/>
      <c r="L450" s="539"/>
      <c r="M450" s="539"/>
    </row>
    <row r="451" spans="1:13" ht="24" hidden="1" outlineLevel="1">
      <c r="A451" s="762"/>
      <c r="B451" s="762"/>
      <c r="C451" s="531" t="s">
        <v>587</v>
      </c>
      <c r="D451" s="532">
        <v>0</v>
      </c>
      <c r="E451" s="532">
        <v>0</v>
      </c>
      <c r="F451" s="532">
        <v>0</v>
      </c>
      <c r="G451" s="532">
        <v>0</v>
      </c>
      <c r="H451" s="533">
        <v>0</v>
      </c>
      <c r="I451" s="533">
        <v>0</v>
      </c>
      <c r="J451" s="533">
        <f t="shared" si="67"/>
        <v>0</v>
      </c>
      <c r="K451" s="539"/>
      <c r="L451" s="539"/>
      <c r="M451" s="539"/>
    </row>
    <row r="452" spans="1:13" ht="24" hidden="1" outlineLevel="1">
      <c r="A452" s="762"/>
      <c r="B452" s="762"/>
      <c r="C452" s="531" t="s">
        <v>588</v>
      </c>
      <c r="D452" s="532">
        <v>0</v>
      </c>
      <c r="E452" s="532">
        <v>0</v>
      </c>
      <c r="F452" s="532">
        <v>0</v>
      </c>
      <c r="G452" s="532">
        <v>0</v>
      </c>
      <c r="H452" s="533">
        <v>0</v>
      </c>
      <c r="I452" s="533">
        <v>0</v>
      </c>
      <c r="J452" s="533">
        <f t="shared" si="67"/>
        <v>0</v>
      </c>
      <c r="K452" s="539"/>
      <c r="L452" s="539"/>
      <c r="M452" s="539"/>
    </row>
    <row r="453" spans="1:13" ht="24" hidden="1" outlineLevel="1">
      <c r="A453" s="762"/>
      <c r="B453" s="762"/>
      <c r="C453" s="531" t="s">
        <v>589</v>
      </c>
      <c r="D453" s="532">
        <v>0</v>
      </c>
      <c r="E453" s="532">
        <v>0</v>
      </c>
      <c r="F453" s="532">
        <v>0</v>
      </c>
      <c r="G453" s="532">
        <v>0</v>
      </c>
      <c r="H453" s="533">
        <v>0</v>
      </c>
      <c r="I453" s="533">
        <v>0</v>
      </c>
      <c r="J453" s="533">
        <f t="shared" si="67"/>
        <v>0</v>
      </c>
      <c r="K453" s="539"/>
      <c r="L453" s="539"/>
      <c r="M453" s="539"/>
    </row>
    <row r="454" spans="1:13" ht="36" hidden="1" outlineLevel="1">
      <c r="A454" s="762"/>
      <c r="B454" s="762" t="s">
        <v>590</v>
      </c>
      <c r="C454" s="531" t="s">
        <v>591</v>
      </c>
      <c r="D454" s="532">
        <v>0</v>
      </c>
      <c r="E454" s="532">
        <v>0</v>
      </c>
      <c r="F454" s="532">
        <v>0</v>
      </c>
      <c r="G454" s="532">
        <v>0</v>
      </c>
      <c r="H454" s="533">
        <v>0</v>
      </c>
      <c r="I454" s="533">
        <v>0</v>
      </c>
      <c r="J454" s="533">
        <f t="shared" si="67"/>
        <v>0</v>
      </c>
      <c r="K454" s="539"/>
      <c r="L454" s="539"/>
      <c r="M454" s="539"/>
    </row>
    <row r="455" spans="1:13" ht="24" hidden="1" outlineLevel="1">
      <c r="A455" s="762"/>
      <c r="B455" s="762"/>
      <c r="C455" s="531" t="s">
        <v>592</v>
      </c>
      <c r="D455" s="532">
        <v>0</v>
      </c>
      <c r="E455" s="532">
        <v>0</v>
      </c>
      <c r="F455" s="532">
        <v>0</v>
      </c>
      <c r="G455" s="532">
        <v>0</v>
      </c>
      <c r="H455" s="533">
        <v>0</v>
      </c>
      <c r="I455" s="533">
        <v>0</v>
      </c>
      <c r="J455" s="533">
        <f t="shared" si="67"/>
        <v>0</v>
      </c>
      <c r="K455" s="539"/>
      <c r="L455" s="539"/>
      <c r="M455" s="539"/>
    </row>
    <row r="456" spans="1:13" ht="24" hidden="1" outlineLevel="1">
      <c r="A456" s="762"/>
      <c r="B456" s="762"/>
      <c r="C456" s="531" t="s">
        <v>593</v>
      </c>
      <c r="D456" s="532">
        <v>0</v>
      </c>
      <c r="E456" s="532">
        <v>0</v>
      </c>
      <c r="F456" s="532">
        <v>7</v>
      </c>
      <c r="G456" s="532">
        <v>0</v>
      </c>
      <c r="H456" s="533">
        <v>7</v>
      </c>
      <c r="I456" s="533">
        <v>0</v>
      </c>
      <c r="J456" s="533">
        <f t="shared" ref="J456" si="68">H456+I456</f>
        <v>7</v>
      </c>
      <c r="K456" s="539"/>
      <c r="L456" s="539"/>
      <c r="M456" s="539"/>
    </row>
    <row r="457" spans="1:13" ht="36" hidden="1" outlineLevel="1">
      <c r="A457" s="762"/>
      <c r="B457" s="762"/>
      <c r="C457" s="531" t="s">
        <v>594</v>
      </c>
      <c r="D457" s="532">
        <v>0</v>
      </c>
      <c r="E457" s="532">
        <v>0</v>
      </c>
      <c r="F457" s="532">
        <v>0</v>
      </c>
      <c r="G457" s="532">
        <v>0</v>
      </c>
      <c r="H457" s="533">
        <v>0</v>
      </c>
      <c r="I457" s="533">
        <v>0</v>
      </c>
      <c r="J457" s="533">
        <f t="shared" si="67"/>
        <v>0</v>
      </c>
      <c r="K457" s="539"/>
      <c r="L457" s="539"/>
      <c r="M457" s="539"/>
    </row>
    <row r="458" spans="1:13" ht="24" hidden="1" outlineLevel="1">
      <c r="A458" s="762"/>
      <c r="B458" s="762"/>
      <c r="C458" s="531" t="s">
        <v>595</v>
      </c>
      <c r="D458" s="532">
        <v>0</v>
      </c>
      <c r="E458" s="532">
        <v>0</v>
      </c>
      <c r="F458" s="532">
        <v>0</v>
      </c>
      <c r="G458" s="532">
        <v>0</v>
      </c>
      <c r="H458" s="533">
        <v>0</v>
      </c>
      <c r="I458" s="533">
        <v>0</v>
      </c>
      <c r="J458" s="533">
        <f t="shared" si="67"/>
        <v>0</v>
      </c>
      <c r="K458" s="539"/>
      <c r="L458" s="539"/>
      <c r="M458" s="539"/>
    </row>
    <row r="459" spans="1:13" ht="24" hidden="1" outlineLevel="1">
      <c r="A459" s="762"/>
      <c r="B459" s="762"/>
      <c r="C459" s="531" t="s">
        <v>596</v>
      </c>
      <c r="D459" s="532">
        <v>0</v>
      </c>
      <c r="E459" s="532">
        <v>0</v>
      </c>
      <c r="F459" s="532">
        <v>0</v>
      </c>
      <c r="G459" s="532">
        <v>0</v>
      </c>
      <c r="H459" s="533">
        <v>0</v>
      </c>
      <c r="I459" s="533">
        <v>0</v>
      </c>
      <c r="J459" s="533">
        <f t="shared" si="67"/>
        <v>0</v>
      </c>
      <c r="K459" s="539"/>
      <c r="L459" s="539"/>
      <c r="M459" s="539"/>
    </row>
    <row r="460" spans="1:13" hidden="1" outlineLevel="1">
      <c r="A460" s="762"/>
      <c r="B460" s="762"/>
      <c r="C460" s="531" t="s">
        <v>597</v>
      </c>
      <c r="D460" s="532">
        <v>0</v>
      </c>
      <c r="E460" s="532">
        <v>0</v>
      </c>
      <c r="F460" s="532">
        <v>0</v>
      </c>
      <c r="G460" s="532">
        <v>0</v>
      </c>
      <c r="H460" s="533">
        <v>0</v>
      </c>
      <c r="I460" s="533">
        <v>0</v>
      </c>
      <c r="J460" s="533">
        <f t="shared" si="67"/>
        <v>0</v>
      </c>
      <c r="K460" s="539"/>
      <c r="L460" s="539"/>
      <c r="M460" s="539"/>
    </row>
    <row r="461" spans="1:13" ht="108" hidden="1" outlineLevel="1">
      <c r="A461" s="762"/>
      <c r="B461" s="531" t="s">
        <v>598</v>
      </c>
      <c r="C461" s="531" t="s">
        <v>599</v>
      </c>
      <c r="D461" s="532">
        <v>0</v>
      </c>
      <c r="E461" s="532">
        <v>0</v>
      </c>
      <c r="F461" s="532">
        <v>0</v>
      </c>
      <c r="G461" s="532">
        <v>0</v>
      </c>
      <c r="H461" s="533">
        <v>0</v>
      </c>
      <c r="I461" s="533">
        <v>0</v>
      </c>
      <c r="J461" s="533">
        <f t="shared" si="67"/>
        <v>0</v>
      </c>
      <c r="K461" s="539"/>
      <c r="L461" s="539"/>
      <c r="M461" s="539"/>
    </row>
    <row r="462" spans="1:13" ht="19.5" customHeight="1" collapsed="1">
      <c r="A462" s="748" t="s">
        <v>600</v>
      </c>
      <c r="B462" s="748"/>
      <c r="C462" s="748"/>
      <c r="D462" s="529">
        <f t="shared" ref="D462:J462" si="69">SUM(D463:D499)</f>
        <v>0</v>
      </c>
      <c r="E462" s="529">
        <f t="shared" si="69"/>
        <v>0</v>
      </c>
      <c r="F462" s="529">
        <f t="shared" si="69"/>
        <v>0</v>
      </c>
      <c r="G462" s="529">
        <f t="shared" si="69"/>
        <v>0</v>
      </c>
      <c r="H462" s="530">
        <f t="shared" si="69"/>
        <v>0</v>
      </c>
      <c r="I462" s="530">
        <f t="shared" si="69"/>
        <v>0</v>
      </c>
      <c r="J462" s="530">
        <f t="shared" si="69"/>
        <v>0</v>
      </c>
      <c r="K462" s="539"/>
      <c r="L462" s="539"/>
      <c r="M462" s="539"/>
    </row>
    <row r="463" spans="1:13" ht="48" hidden="1" outlineLevel="1">
      <c r="A463" s="762" t="s">
        <v>600</v>
      </c>
      <c r="B463" s="762" t="s">
        <v>601</v>
      </c>
      <c r="C463" s="531" t="s">
        <v>602</v>
      </c>
      <c r="D463" s="532">
        <v>0</v>
      </c>
      <c r="E463" s="532">
        <v>0</v>
      </c>
      <c r="F463" s="532">
        <v>0</v>
      </c>
      <c r="G463" s="532">
        <v>0</v>
      </c>
      <c r="H463" s="533">
        <v>0</v>
      </c>
      <c r="I463" s="533">
        <v>0</v>
      </c>
      <c r="J463" s="533">
        <f t="shared" si="67"/>
        <v>0</v>
      </c>
      <c r="K463" s="539"/>
      <c r="L463" s="539"/>
      <c r="M463" s="539"/>
    </row>
    <row r="464" spans="1:13" ht="36" hidden="1" outlineLevel="1">
      <c r="A464" s="762"/>
      <c r="B464" s="762"/>
      <c r="C464" s="531" t="s">
        <v>603</v>
      </c>
      <c r="D464" s="532">
        <v>0</v>
      </c>
      <c r="E464" s="532">
        <v>0</v>
      </c>
      <c r="F464" s="532">
        <v>0</v>
      </c>
      <c r="G464" s="532">
        <v>0</v>
      </c>
      <c r="H464" s="533">
        <v>0</v>
      </c>
      <c r="I464" s="533">
        <v>0</v>
      </c>
      <c r="J464" s="533">
        <f t="shared" si="67"/>
        <v>0</v>
      </c>
      <c r="K464" s="539"/>
      <c r="L464" s="539"/>
      <c r="M464" s="539"/>
    </row>
    <row r="465" spans="1:13" ht="36" hidden="1" outlineLevel="1">
      <c r="A465" s="762"/>
      <c r="B465" s="762" t="s">
        <v>604</v>
      </c>
      <c r="C465" s="531" t="s">
        <v>605</v>
      </c>
      <c r="D465" s="532">
        <v>0</v>
      </c>
      <c r="E465" s="532">
        <v>0</v>
      </c>
      <c r="F465" s="532">
        <v>0</v>
      </c>
      <c r="G465" s="532">
        <v>0</v>
      </c>
      <c r="H465" s="533">
        <v>0</v>
      </c>
      <c r="I465" s="533">
        <v>0</v>
      </c>
      <c r="J465" s="533">
        <f t="shared" si="67"/>
        <v>0</v>
      </c>
      <c r="K465" s="539"/>
      <c r="L465" s="539"/>
      <c r="M465" s="539"/>
    </row>
    <row r="466" spans="1:13" ht="36" hidden="1" outlineLevel="1">
      <c r="A466" s="762"/>
      <c r="B466" s="762"/>
      <c r="C466" s="531" t="s">
        <v>606</v>
      </c>
      <c r="D466" s="532">
        <v>0</v>
      </c>
      <c r="E466" s="532">
        <v>0</v>
      </c>
      <c r="F466" s="532">
        <v>0</v>
      </c>
      <c r="G466" s="532">
        <v>0</v>
      </c>
      <c r="H466" s="533">
        <v>0</v>
      </c>
      <c r="I466" s="533">
        <v>0</v>
      </c>
      <c r="J466" s="533">
        <f t="shared" si="67"/>
        <v>0</v>
      </c>
      <c r="K466" s="539"/>
      <c r="L466" s="539"/>
      <c r="M466" s="539"/>
    </row>
    <row r="467" spans="1:13" ht="48" hidden="1" outlineLevel="1">
      <c r="A467" s="762"/>
      <c r="B467" s="762"/>
      <c r="C467" s="531" t="s">
        <v>607</v>
      </c>
      <c r="D467" s="532">
        <v>0</v>
      </c>
      <c r="E467" s="532">
        <v>0</v>
      </c>
      <c r="F467" s="532">
        <v>0</v>
      </c>
      <c r="G467" s="532">
        <v>0</v>
      </c>
      <c r="H467" s="533">
        <v>0</v>
      </c>
      <c r="I467" s="533">
        <v>0</v>
      </c>
      <c r="J467" s="533">
        <f t="shared" si="67"/>
        <v>0</v>
      </c>
      <c r="K467" s="539"/>
      <c r="L467" s="539"/>
      <c r="M467" s="539"/>
    </row>
    <row r="468" spans="1:13" ht="48" hidden="1" outlineLevel="1">
      <c r="A468" s="762"/>
      <c r="B468" s="762"/>
      <c r="C468" s="531" t="s">
        <v>608</v>
      </c>
      <c r="D468" s="532">
        <v>0</v>
      </c>
      <c r="E468" s="532">
        <v>0</v>
      </c>
      <c r="F468" s="532">
        <v>0</v>
      </c>
      <c r="G468" s="532">
        <v>0</v>
      </c>
      <c r="H468" s="533">
        <v>0</v>
      </c>
      <c r="I468" s="533">
        <v>0</v>
      </c>
      <c r="J468" s="533">
        <f t="shared" si="67"/>
        <v>0</v>
      </c>
      <c r="K468" s="539"/>
      <c r="L468" s="539"/>
      <c r="M468" s="539"/>
    </row>
    <row r="469" spans="1:13" ht="24" hidden="1" outlineLevel="1">
      <c r="A469" s="762"/>
      <c r="B469" s="762"/>
      <c r="C469" s="531" t="s">
        <v>609</v>
      </c>
      <c r="D469" s="532">
        <v>0</v>
      </c>
      <c r="E469" s="532">
        <v>0</v>
      </c>
      <c r="F469" s="532">
        <v>0</v>
      </c>
      <c r="G469" s="532">
        <v>0</v>
      </c>
      <c r="H469" s="533">
        <v>0</v>
      </c>
      <c r="I469" s="533">
        <v>0</v>
      </c>
      <c r="J469" s="533">
        <f t="shared" si="67"/>
        <v>0</v>
      </c>
      <c r="K469" s="539"/>
      <c r="L469" s="539"/>
      <c r="M469" s="539"/>
    </row>
    <row r="470" spans="1:13" ht="36" hidden="1" outlineLevel="1">
      <c r="A470" s="762"/>
      <c r="B470" s="762"/>
      <c r="C470" s="531" t="s">
        <v>610</v>
      </c>
      <c r="D470" s="532">
        <v>0</v>
      </c>
      <c r="E470" s="532">
        <v>0</v>
      </c>
      <c r="F470" s="532">
        <v>0</v>
      </c>
      <c r="G470" s="532">
        <v>0</v>
      </c>
      <c r="H470" s="533">
        <v>0</v>
      </c>
      <c r="I470" s="533">
        <v>0</v>
      </c>
      <c r="J470" s="533">
        <f t="shared" si="67"/>
        <v>0</v>
      </c>
      <c r="K470" s="539"/>
      <c r="L470" s="539"/>
      <c r="M470" s="539"/>
    </row>
    <row r="471" spans="1:13" ht="36" hidden="1" outlineLevel="1">
      <c r="A471" s="762"/>
      <c r="B471" s="762"/>
      <c r="C471" s="531" t="s">
        <v>611</v>
      </c>
      <c r="D471" s="532">
        <v>0</v>
      </c>
      <c r="E471" s="532">
        <v>0</v>
      </c>
      <c r="F471" s="532">
        <v>0</v>
      </c>
      <c r="G471" s="532">
        <v>0</v>
      </c>
      <c r="H471" s="533">
        <v>0</v>
      </c>
      <c r="I471" s="533">
        <v>0</v>
      </c>
      <c r="J471" s="533">
        <f t="shared" si="67"/>
        <v>0</v>
      </c>
      <c r="K471" s="539"/>
      <c r="L471" s="539"/>
      <c r="M471" s="539"/>
    </row>
    <row r="472" spans="1:13" ht="96" hidden="1" outlineLevel="1">
      <c r="A472" s="762"/>
      <c r="B472" s="531" t="s">
        <v>612</v>
      </c>
      <c r="C472" s="531" t="s">
        <v>613</v>
      </c>
      <c r="D472" s="532">
        <v>0</v>
      </c>
      <c r="E472" s="532">
        <v>0</v>
      </c>
      <c r="F472" s="532">
        <v>0</v>
      </c>
      <c r="G472" s="532">
        <v>0</v>
      </c>
      <c r="H472" s="533">
        <v>0</v>
      </c>
      <c r="I472" s="533">
        <v>0</v>
      </c>
      <c r="J472" s="533">
        <f t="shared" si="67"/>
        <v>0</v>
      </c>
      <c r="K472" s="539"/>
      <c r="L472" s="539"/>
      <c r="M472" s="539"/>
    </row>
    <row r="473" spans="1:13" ht="60" hidden="1" outlineLevel="1">
      <c r="A473" s="762"/>
      <c r="B473" s="762" t="s">
        <v>614</v>
      </c>
      <c r="C473" s="531" t="s">
        <v>615</v>
      </c>
      <c r="D473" s="532">
        <v>0</v>
      </c>
      <c r="E473" s="532">
        <v>0</v>
      </c>
      <c r="F473" s="532">
        <v>0</v>
      </c>
      <c r="G473" s="532">
        <v>0</v>
      </c>
      <c r="H473" s="533">
        <v>0</v>
      </c>
      <c r="I473" s="533">
        <v>0</v>
      </c>
      <c r="J473" s="533">
        <f t="shared" si="67"/>
        <v>0</v>
      </c>
      <c r="K473" s="539"/>
      <c r="L473" s="539"/>
      <c r="M473" s="539"/>
    </row>
    <row r="474" spans="1:13" ht="48" hidden="1" outlineLevel="1">
      <c r="A474" s="762"/>
      <c r="B474" s="762"/>
      <c r="C474" s="531" t="s">
        <v>616</v>
      </c>
      <c r="D474" s="532">
        <v>0</v>
      </c>
      <c r="E474" s="532">
        <v>0</v>
      </c>
      <c r="F474" s="532">
        <v>0</v>
      </c>
      <c r="G474" s="532">
        <v>0</v>
      </c>
      <c r="H474" s="533">
        <v>0</v>
      </c>
      <c r="I474" s="533">
        <v>0</v>
      </c>
      <c r="J474" s="533">
        <f t="shared" si="67"/>
        <v>0</v>
      </c>
      <c r="K474" s="539"/>
      <c r="L474" s="539"/>
      <c r="M474" s="539"/>
    </row>
    <row r="475" spans="1:13" ht="36" hidden="1" outlineLevel="1">
      <c r="A475" s="762"/>
      <c r="B475" s="762"/>
      <c r="C475" s="531" t="s">
        <v>617</v>
      </c>
      <c r="D475" s="532">
        <v>0</v>
      </c>
      <c r="E475" s="532">
        <v>0</v>
      </c>
      <c r="F475" s="532">
        <v>0</v>
      </c>
      <c r="G475" s="532">
        <v>0</v>
      </c>
      <c r="H475" s="533">
        <v>0</v>
      </c>
      <c r="I475" s="533">
        <v>0</v>
      </c>
      <c r="J475" s="533">
        <f t="shared" si="67"/>
        <v>0</v>
      </c>
      <c r="K475" s="539"/>
      <c r="L475" s="539"/>
      <c r="M475" s="539"/>
    </row>
    <row r="476" spans="1:13" ht="36" hidden="1" outlineLevel="1">
      <c r="A476" s="762"/>
      <c r="B476" s="762" t="s">
        <v>618</v>
      </c>
      <c r="C476" s="531" t="s">
        <v>619</v>
      </c>
      <c r="D476" s="532">
        <v>0</v>
      </c>
      <c r="E476" s="532">
        <v>0</v>
      </c>
      <c r="F476" s="532">
        <v>0</v>
      </c>
      <c r="G476" s="532">
        <v>0</v>
      </c>
      <c r="H476" s="533">
        <v>0</v>
      </c>
      <c r="I476" s="533">
        <v>0</v>
      </c>
      <c r="J476" s="533">
        <f t="shared" si="67"/>
        <v>0</v>
      </c>
      <c r="K476" s="539"/>
      <c r="L476" s="539"/>
      <c r="M476" s="539"/>
    </row>
    <row r="477" spans="1:13" ht="36" hidden="1" outlineLevel="1">
      <c r="A477" s="762"/>
      <c r="B477" s="762"/>
      <c r="C477" s="531" t="s">
        <v>620</v>
      </c>
      <c r="D477" s="532">
        <v>0</v>
      </c>
      <c r="E477" s="532">
        <v>0</v>
      </c>
      <c r="F477" s="532">
        <v>0</v>
      </c>
      <c r="G477" s="532">
        <v>0</v>
      </c>
      <c r="H477" s="533">
        <v>0</v>
      </c>
      <c r="I477" s="533">
        <v>0</v>
      </c>
      <c r="J477" s="533">
        <f t="shared" si="67"/>
        <v>0</v>
      </c>
      <c r="K477" s="539"/>
      <c r="L477" s="539"/>
      <c r="M477" s="539"/>
    </row>
    <row r="478" spans="1:13" ht="48" hidden="1" outlineLevel="1">
      <c r="A478" s="762"/>
      <c r="B478" s="762"/>
      <c r="C478" s="531" t="s">
        <v>621</v>
      </c>
      <c r="D478" s="532">
        <v>0</v>
      </c>
      <c r="E478" s="532">
        <v>0</v>
      </c>
      <c r="F478" s="532">
        <v>0</v>
      </c>
      <c r="G478" s="532">
        <v>0</v>
      </c>
      <c r="H478" s="533">
        <v>0</v>
      </c>
      <c r="I478" s="533">
        <v>0</v>
      </c>
      <c r="J478" s="533">
        <f t="shared" si="67"/>
        <v>0</v>
      </c>
      <c r="K478" s="539"/>
      <c r="L478" s="539"/>
      <c r="M478" s="539"/>
    </row>
    <row r="479" spans="1:13" ht="36" hidden="1" outlineLevel="1">
      <c r="A479" s="762"/>
      <c r="B479" s="762"/>
      <c r="C479" s="531" t="s">
        <v>622</v>
      </c>
      <c r="D479" s="532">
        <v>0</v>
      </c>
      <c r="E479" s="532">
        <v>0</v>
      </c>
      <c r="F479" s="532">
        <v>0</v>
      </c>
      <c r="G479" s="532">
        <v>0</v>
      </c>
      <c r="H479" s="533">
        <v>0</v>
      </c>
      <c r="I479" s="533">
        <v>0</v>
      </c>
      <c r="J479" s="533">
        <f t="shared" si="67"/>
        <v>0</v>
      </c>
      <c r="K479" s="539"/>
      <c r="L479" s="539"/>
      <c r="M479" s="539"/>
    </row>
    <row r="480" spans="1:13" ht="60" hidden="1" outlineLevel="1">
      <c r="A480" s="762"/>
      <c r="B480" s="762"/>
      <c r="C480" s="531" t="s">
        <v>623</v>
      </c>
      <c r="D480" s="532">
        <v>0</v>
      </c>
      <c r="E480" s="532">
        <v>0</v>
      </c>
      <c r="F480" s="532">
        <v>0</v>
      </c>
      <c r="G480" s="532">
        <v>0</v>
      </c>
      <c r="H480" s="533">
        <v>0</v>
      </c>
      <c r="I480" s="533">
        <v>0</v>
      </c>
      <c r="J480" s="533">
        <f t="shared" si="67"/>
        <v>0</v>
      </c>
      <c r="K480" s="539"/>
      <c r="L480" s="539"/>
      <c r="M480" s="539"/>
    </row>
    <row r="481" spans="1:13" ht="36" hidden="1" outlineLevel="1">
      <c r="A481" s="762"/>
      <c r="B481" s="762" t="s">
        <v>624</v>
      </c>
      <c r="C481" s="531" t="s">
        <v>625</v>
      </c>
      <c r="D481" s="532">
        <v>0</v>
      </c>
      <c r="E481" s="532">
        <v>0</v>
      </c>
      <c r="F481" s="532">
        <v>0</v>
      </c>
      <c r="G481" s="532">
        <v>0</v>
      </c>
      <c r="H481" s="533">
        <v>0</v>
      </c>
      <c r="I481" s="533">
        <v>0</v>
      </c>
      <c r="J481" s="533">
        <f t="shared" si="67"/>
        <v>0</v>
      </c>
      <c r="K481" s="539"/>
      <c r="L481" s="539"/>
      <c r="M481" s="539"/>
    </row>
    <row r="482" spans="1:13" ht="48" hidden="1" outlineLevel="1">
      <c r="A482" s="762"/>
      <c r="B482" s="762"/>
      <c r="C482" s="531" t="s">
        <v>626</v>
      </c>
      <c r="D482" s="532">
        <v>0</v>
      </c>
      <c r="E482" s="532">
        <v>0</v>
      </c>
      <c r="F482" s="532">
        <v>0</v>
      </c>
      <c r="G482" s="532">
        <v>0</v>
      </c>
      <c r="H482" s="533">
        <v>0</v>
      </c>
      <c r="I482" s="533">
        <v>0</v>
      </c>
      <c r="J482" s="533">
        <f t="shared" si="67"/>
        <v>0</v>
      </c>
      <c r="K482" s="539"/>
      <c r="L482" s="539"/>
      <c r="M482" s="539"/>
    </row>
    <row r="483" spans="1:13" ht="36" hidden="1" outlineLevel="1">
      <c r="A483" s="762"/>
      <c r="B483" s="762"/>
      <c r="C483" s="531" t="s">
        <v>627</v>
      </c>
      <c r="D483" s="532">
        <v>0</v>
      </c>
      <c r="E483" s="532">
        <v>0</v>
      </c>
      <c r="F483" s="532">
        <v>0</v>
      </c>
      <c r="G483" s="532">
        <v>0</v>
      </c>
      <c r="H483" s="533">
        <v>0</v>
      </c>
      <c r="I483" s="533">
        <v>0</v>
      </c>
      <c r="J483" s="533">
        <f t="shared" si="67"/>
        <v>0</v>
      </c>
      <c r="K483" s="539"/>
      <c r="L483" s="539"/>
      <c r="M483" s="539"/>
    </row>
    <row r="484" spans="1:13" ht="48" hidden="1" outlineLevel="1">
      <c r="A484" s="762"/>
      <c r="B484" s="762"/>
      <c r="C484" s="531" t="s">
        <v>628</v>
      </c>
      <c r="D484" s="532">
        <v>0</v>
      </c>
      <c r="E484" s="532">
        <v>0</v>
      </c>
      <c r="F484" s="532">
        <v>0</v>
      </c>
      <c r="G484" s="532">
        <v>0</v>
      </c>
      <c r="H484" s="533">
        <v>0</v>
      </c>
      <c r="I484" s="533">
        <v>0</v>
      </c>
      <c r="J484" s="533">
        <f t="shared" si="67"/>
        <v>0</v>
      </c>
      <c r="K484" s="539"/>
      <c r="L484" s="539"/>
      <c r="M484" s="539"/>
    </row>
    <row r="485" spans="1:13" ht="48" hidden="1" outlineLevel="1">
      <c r="A485" s="762"/>
      <c r="B485" s="762"/>
      <c r="C485" s="531" t="s">
        <v>629</v>
      </c>
      <c r="D485" s="532">
        <v>0</v>
      </c>
      <c r="E485" s="532">
        <v>0</v>
      </c>
      <c r="F485" s="532">
        <v>0</v>
      </c>
      <c r="G485" s="532">
        <v>0</v>
      </c>
      <c r="H485" s="533">
        <v>0</v>
      </c>
      <c r="I485" s="533">
        <v>0</v>
      </c>
      <c r="J485" s="533">
        <f t="shared" si="67"/>
        <v>0</v>
      </c>
      <c r="K485" s="539"/>
      <c r="L485" s="539"/>
      <c r="M485" s="539"/>
    </row>
    <row r="486" spans="1:13" ht="36" hidden="1" outlineLevel="1">
      <c r="A486" s="762"/>
      <c r="B486" s="762" t="s">
        <v>630</v>
      </c>
      <c r="C486" s="531" t="s">
        <v>631</v>
      </c>
      <c r="D486" s="532">
        <v>0</v>
      </c>
      <c r="E486" s="532">
        <v>0</v>
      </c>
      <c r="F486" s="532">
        <v>0</v>
      </c>
      <c r="G486" s="532">
        <v>0</v>
      </c>
      <c r="H486" s="533">
        <v>0</v>
      </c>
      <c r="I486" s="533">
        <v>0</v>
      </c>
      <c r="J486" s="533">
        <f t="shared" si="67"/>
        <v>0</v>
      </c>
      <c r="K486" s="539"/>
      <c r="L486" s="539"/>
      <c r="M486" s="539"/>
    </row>
    <row r="487" spans="1:13" ht="36" hidden="1" outlineLevel="1">
      <c r="A487" s="762"/>
      <c r="B487" s="762"/>
      <c r="C487" s="531" t="s">
        <v>632</v>
      </c>
      <c r="D487" s="532">
        <v>0</v>
      </c>
      <c r="E487" s="532">
        <v>0</v>
      </c>
      <c r="F487" s="532">
        <v>0</v>
      </c>
      <c r="G487" s="532">
        <v>0</v>
      </c>
      <c r="H487" s="533">
        <v>0</v>
      </c>
      <c r="I487" s="533">
        <v>0</v>
      </c>
      <c r="J487" s="533">
        <f t="shared" si="67"/>
        <v>0</v>
      </c>
      <c r="K487" s="539"/>
      <c r="L487" s="539"/>
      <c r="M487" s="539"/>
    </row>
    <row r="488" spans="1:13" ht="48" hidden="1" outlineLevel="1">
      <c r="A488" s="762"/>
      <c r="B488" s="762"/>
      <c r="C488" s="531" t="s">
        <v>633</v>
      </c>
      <c r="D488" s="532">
        <v>0</v>
      </c>
      <c r="E488" s="532">
        <v>0</v>
      </c>
      <c r="F488" s="532">
        <v>0</v>
      </c>
      <c r="G488" s="532">
        <v>0</v>
      </c>
      <c r="H488" s="533">
        <v>0</v>
      </c>
      <c r="I488" s="533">
        <v>0</v>
      </c>
      <c r="J488" s="533">
        <f t="shared" si="67"/>
        <v>0</v>
      </c>
      <c r="K488" s="539"/>
      <c r="L488" s="539"/>
      <c r="M488" s="539"/>
    </row>
    <row r="489" spans="1:13" ht="36" hidden="1" outlineLevel="1">
      <c r="A489" s="762"/>
      <c r="B489" s="762"/>
      <c r="C489" s="531" t="s">
        <v>634</v>
      </c>
      <c r="D489" s="532">
        <v>0</v>
      </c>
      <c r="E489" s="532">
        <v>0</v>
      </c>
      <c r="F489" s="532">
        <v>0</v>
      </c>
      <c r="G489" s="532">
        <v>0</v>
      </c>
      <c r="H489" s="533">
        <v>0</v>
      </c>
      <c r="I489" s="533">
        <v>0</v>
      </c>
      <c r="J489" s="533">
        <f t="shared" si="67"/>
        <v>0</v>
      </c>
      <c r="K489" s="539"/>
      <c r="L489" s="539"/>
      <c r="M489" s="539"/>
    </row>
    <row r="490" spans="1:13" ht="48" hidden="1" outlineLevel="1">
      <c r="A490" s="762"/>
      <c r="B490" s="762"/>
      <c r="C490" s="531" t="s">
        <v>635</v>
      </c>
      <c r="D490" s="532">
        <v>0</v>
      </c>
      <c r="E490" s="532">
        <v>0</v>
      </c>
      <c r="F490" s="532">
        <v>0</v>
      </c>
      <c r="G490" s="532">
        <v>0</v>
      </c>
      <c r="H490" s="533">
        <v>0</v>
      </c>
      <c r="I490" s="533">
        <v>0</v>
      </c>
      <c r="J490" s="533">
        <f t="shared" si="67"/>
        <v>0</v>
      </c>
      <c r="K490" s="539"/>
      <c r="L490" s="539"/>
      <c r="M490" s="539"/>
    </row>
    <row r="491" spans="1:13" ht="60" hidden="1" outlineLevel="1">
      <c r="A491" s="762"/>
      <c r="B491" s="762"/>
      <c r="C491" s="531" t="s">
        <v>636</v>
      </c>
      <c r="D491" s="532">
        <v>0</v>
      </c>
      <c r="E491" s="532">
        <v>0</v>
      </c>
      <c r="F491" s="532">
        <v>0</v>
      </c>
      <c r="G491" s="532">
        <v>0</v>
      </c>
      <c r="H491" s="533">
        <v>0</v>
      </c>
      <c r="I491" s="533">
        <v>0</v>
      </c>
      <c r="J491" s="533">
        <f t="shared" si="67"/>
        <v>0</v>
      </c>
      <c r="K491" s="539"/>
      <c r="L491" s="539"/>
      <c r="M491" s="539"/>
    </row>
    <row r="492" spans="1:13" ht="36" hidden="1" outlineLevel="1">
      <c r="A492" s="762"/>
      <c r="B492" s="762"/>
      <c r="C492" s="531" t="s">
        <v>637</v>
      </c>
      <c r="D492" s="532">
        <v>0</v>
      </c>
      <c r="E492" s="532">
        <v>0</v>
      </c>
      <c r="F492" s="532">
        <v>0</v>
      </c>
      <c r="G492" s="532">
        <v>0</v>
      </c>
      <c r="H492" s="533">
        <v>0</v>
      </c>
      <c r="I492" s="533">
        <v>0</v>
      </c>
      <c r="J492" s="533">
        <f t="shared" si="67"/>
        <v>0</v>
      </c>
      <c r="K492" s="539"/>
      <c r="L492" s="539"/>
      <c r="M492" s="539"/>
    </row>
    <row r="493" spans="1:13" ht="36" hidden="1" outlineLevel="1">
      <c r="A493" s="762"/>
      <c r="B493" s="762"/>
      <c r="C493" s="531" t="s">
        <v>638</v>
      </c>
      <c r="D493" s="532">
        <v>0</v>
      </c>
      <c r="E493" s="532">
        <v>0</v>
      </c>
      <c r="F493" s="532">
        <v>0</v>
      </c>
      <c r="G493" s="532">
        <v>0</v>
      </c>
      <c r="H493" s="533">
        <v>0</v>
      </c>
      <c r="I493" s="533">
        <v>0</v>
      </c>
      <c r="J493" s="533">
        <f t="shared" si="67"/>
        <v>0</v>
      </c>
      <c r="K493" s="539"/>
      <c r="L493" s="539"/>
      <c r="M493" s="539"/>
    </row>
    <row r="494" spans="1:13" ht="36" hidden="1" outlineLevel="1">
      <c r="A494" s="762"/>
      <c r="B494" s="762"/>
      <c r="C494" s="531" t="s">
        <v>639</v>
      </c>
      <c r="D494" s="532">
        <v>0</v>
      </c>
      <c r="E494" s="532">
        <v>0</v>
      </c>
      <c r="F494" s="532">
        <v>0</v>
      </c>
      <c r="G494" s="532">
        <v>0</v>
      </c>
      <c r="H494" s="533">
        <v>0</v>
      </c>
      <c r="I494" s="533">
        <v>0</v>
      </c>
      <c r="J494" s="533">
        <f t="shared" si="67"/>
        <v>0</v>
      </c>
      <c r="K494" s="539"/>
      <c r="L494" s="539"/>
      <c r="M494" s="539"/>
    </row>
    <row r="495" spans="1:13" ht="48" hidden="1" outlineLevel="1">
      <c r="A495" s="762"/>
      <c r="B495" s="762" t="s">
        <v>640</v>
      </c>
      <c r="C495" s="531" t="s">
        <v>641</v>
      </c>
      <c r="D495" s="532">
        <v>0</v>
      </c>
      <c r="E495" s="532">
        <v>0</v>
      </c>
      <c r="F495" s="532">
        <v>0</v>
      </c>
      <c r="G495" s="532">
        <v>0</v>
      </c>
      <c r="H495" s="533">
        <v>0</v>
      </c>
      <c r="I495" s="533">
        <v>0</v>
      </c>
      <c r="J495" s="533">
        <f t="shared" si="67"/>
        <v>0</v>
      </c>
      <c r="K495" s="539"/>
      <c r="L495" s="539"/>
      <c r="M495" s="539"/>
    </row>
    <row r="496" spans="1:13" ht="48" hidden="1" outlineLevel="1">
      <c r="A496" s="762"/>
      <c r="B496" s="762"/>
      <c r="C496" s="531" t="s">
        <v>642</v>
      </c>
      <c r="D496" s="532">
        <v>0</v>
      </c>
      <c r="E496" s="532">
        <v>0</v>
      </c>
      <c r="F496" s="532">
        <v>0</v>
      </c>
      <c r="G496" s="532">
        <v>0</v>
      </c>
      <c r="H496" s="533">
        <v>0</v>
      </c>
      <c r="I496" s="533">
        <v>0</v>
      </c>
      <c r="J496" s="533">
        <f t="shared" ref="J496:J499" si="70">+I496+H496</f>
        <v>0</v>
      </c>
      <c r="K496" s="539"/>
      <c r="L496" s="539"/>
      <c r="M496" s="539"/>
    </row>
    <row r="497" spans="1:13" ht="36" hidden="1" outlineLevel="1">
      <c r="A497" s="762"/>
      <c r="B497" s="762"/>
      <c r="C497" s="531" t="s">
        <v>643</v>
      </c>
      <c r="D497" s="532">
        <v>0</v>
      </c>
      <c r="E497" s="532">
        <v>0</v>
      </c>
      <c r="F497" s="532">
        <v>0</v>
      </c>
      <c r="G497" s="532">
        <v>0</v>
      </c>
      <c r="H497" s="533">
        <v>0</v>
      </c>
      <c r="I497" s="533">
        <v>0</v>
      </c>
      <c r="J497" s="533">
        <f t="shared" si="70"/>
        <v>0</v>
      </c>
      <c r="K497" s="539"/>
      <c r="L497" s="539"/>
      <c r="M497" s="539"/>
    </row>
    <row r="498" spans="1:13" ht="36" hidden="1" outlineLevel="1">
      <c r="A498" s="762"/>
      <c r="B498" s="762" t="s">
        <v>644</v>
      </c>
      <c r="C498" s="531" t="s">
        <v>645</v>
      </c>
      <c r="D498" s="532">
        <v>0</v>
      </c>
      <c r="E498" s="532">
        <v>0</v>
      </c>
      <c r="F498" s="532">
        <v>0</v>
      </c>
      <c r="G498" s="532">
        <v>0</v>
      </c>
      <c r="H498" s="533">
        <v>0</v>
      </c>
      <c r="I498" s="533">
        <v>0</v>
      </c>
      <c r="J498" s="533">
        <f t="shared" si="70"/>
        <v>0</v>
      </c>
      <c r="K498" s="539"/>
      <c r="L498" s="539"/>
      <c r="M498" s="539"/>
    </row>
    <row r="499" spans="1:13" ht="36" hidden="1" outlineLevel="1">
      <c r="A499" s="763"/>
      <c r="B499" s="763"/>
      <c r="C499" s="540" t="s">
        <v>646</v>
      </c>
      <c r="D499" s="545">
        <v>0</v>
      </c>
      <c r="E499" s="545">
        <v>0</v>
      </c>
      <c r="F499" s="545">
        <v>0</v>
      </c>
      <c r="G499" s="545">
        <v>0</v>
      </c>
      <c r="H499" s="546">
        <v>0</v>
      </c>
      <c r="I499" s="546">
        <v>0</v>
      </c>
      <c r="J499" s="546">
        <f t="shared" si="70"/>
        <v>0</v>
      </c>
      <c r="K499" s="539"/>
      <c r="L499" s="539"/>
      <c r="M499" s="539"/>
    </row>
    <row r="500" spans="1:13" ht="15" customHeight="1" collapsed="1">
      <c r="A500" s="766" t="s">
        <v>647</v>
      </c>
      <c r="B500" s="766"/>
      <c r="C500" s="766"/>
      <c r="D500" s="547">
        <f t="shared" ref="D500:J500" si="71">SUM(D501:D512)</f>
        <v>0</v>
      </c>
      <c r="E500" s="547">
        <f t="shared" si="71"/>
        <v>0</v>
      </c>
      <c r="F500" s="547">
        <f t="shared" si="71"/>
        <v>0</v>
      </c>
      <c r="G500" s="547">
        <f t="shared" si="71"/>
        <v>0</v>
      </c>
      <c r="H500" s="548">
        <f t="shared" si="71"/>
        <v>0</v>
      </c>
      <c r="I500" s="548">
        <f t="shared" si="71"/>
        <v>0</v>
      </c>
      <c r="J500" s="548">
        <f t="shared" si="71"/>
        <v>0</v>
      </c>
      <c r="K500" s="539"/>
      <c r="L500" s="539"/>
      <c r="M500" s="539"/>
    </row>
    <row r="501" spans="1:13" ht="72" hidden="1" outlineLevel="1">
      <c r="A501" s="765" t="s">
        <v>647</v>
      </c>
      <c r="B501" s="541" t="s">
        <v>648</v>
      </c>
      <c r="C501" s="541" t="s">
        <v>649</v>
      </c>
      <c r="D501" s="543">
        <v>0</v>
      </c>
      <c r="E501" s="543">
        <v>0</v>
      </c>
      <c r="F501" s="543">
        <v>0</v>
      </c>
      <c r="G501" s="543">
        <v>0</v>
      </c>
      <c r="H501" s="544">
        <v>0</v>
      </c>
      <c r="I501" s="544">
        <v>0</v>
      </c>
      <c r="J501" s="544">
        <v>0</v>
      </c>
      <c r="K501" s="539"/>
      <c r="L501" s="539"/>
      <c r="M501" s="539"/>
    </row>
    <row r="502" spans="1:13" ht="48" hidden="1" outlineLevel="1">
      <c r="A502" s="762"/>
      <c r="B502" s="531" t="s">
        <v>650</v>
      </c>
      <c r="C502" s="531" t="s">
        <v>651</v>
      </c>
      <c r="D502" s="532">
        <v>0</v>
      </c>
      <c r="E502" s="532">
        <v>0</v>
      </c>
      <c r="F502" s="532">
        <v>0</v>
      </c>
      <c r="G502" s="532">
        <v>0</v>
      </c>
      <c r="H502" s="533">
        <v>0</v>
      </c>
      <c r="I502" s="533">
        <v>0</v>
      </c>
      <c r="J502" s="533">
        <v>0</v>
      </c>
      <c r="K502" s="539"/>
      <c r="L502" s="539"/>
      <c r="M502" s="539"/>
    </row>
    <row r="503" spans="1:13" ht="24" hidden="1" outlineLevel="1">
      <c r="A503" s="762"/>
      <c r="B503" s="762" t="s">
        <v>652</v>
      </c>
      <c r="C503" s="531" t="s">
        <v>653</v>
      </c>
      <c r="D503" s="532">
        <v>0</v>
      </c>
      <c r="E503" s="532">
        <v>0</v>
      </c>
      <c r="F503" s="532">
        <v>0</v>
      </c>
      <c r="G503" s="532">
        <v>0</v>
      </c>
      <c r="H503" s="533">
        <v>0</v>
      </c>
      <c r="I503" s="533">
        <v>0</v>
      </c>
      <c r="J503" s="533">
        <v>0</v>
      </c>
      <c r="K503" s="539"/>
      <c r="L503" s="539"/>
      <c r="M503" s="539"/>
    </row>
    <row r="504" spans="1:13" hidden="1" outlineLevel="1">
      <c r="A504" s="762"/>
      <c r="B504" s="762"/>
      <c r="C504" s="531" t="s">
        <v>654</v>
      </c>
      <c r="D504" s="532">
        <v>0</v>
      </c>
      <c r="E504" s="532">
        <v>0</v>
      </c>
      <c r="F504" s="532">
        <v>0</v>
      </c>
      <c r="G504" s="532">
        <v>0</v>
      </c>
      <c r="H504" s="533">
        <v>0</v>
      </c>
      <c r="I504" s="533">
        <v>0</v>
      </c>
      <c r="J504" s="533">
        <v>0</v>
      </c>
      <c r="K504" s="539"/>
      <c r="L504" s="539"/>
      <c r="M504" s="539"/>
    </row>
    <row r="505" spans="1:13" hidden="1" outlineLevel="1">
      <c r="A505" s="762"/>
      <c r="B505" s="762"/>
      <c r="C505" s="531" t="s">
        <v>655</v>
      </c>
      <c r="D505" s="532">
        <v>0</v>
      </c>
      <c r="E505" s="532">
        <v>0</v>
      </c>
      <c r="F505" s="532">
        <v>0</v>
      </c>
      <c r="G505" s="532">
        <v>0</v>
      </c>
      <c r="H505" s="533">
        <v>0</v>
      </c>
      <c r="I505" s="533">
        <v>0</v>
      </c>
      <c r="J505" s="533">
        <v>0</v>
      </c>
      <c r="K505" s="539"/>
      <c r="L505" s="539"/>
      <c r="M505" s="539"/>
    </row>
    <row r="506" spans="1:13" ht="36" hidden="1" outlineLevel="1">
      <c r="A506" s="762"/>
      <c r="B506" s="762"/>
      <c r="C506" s="531" t="s">
        <v>656</v>
      </c>
      <c r="D506" s="532">
        <v>0</v>
      </c>
      <c r="E506" s="532">
        <v>0</v>
      </c>
      <c r="F506" s="532">
        <v>0</v>
      </c>
      <c r="G506" s="532">
        <v>0</v>
      </c>
      <c r="H506" s="533">
        <v>0</v>
      </c>
      <c r="I506" s="533">
        <v>0</v>
      </c>
      <c r="J506" s="533">
        <v>0</v>
      </c>
      <c r="K506" s="539"/>
      <c r="L506" s="539"/>
      <c r="M506" s="539"/>
    </row>
    <row r="507" spans="1:13" hidden="1" outlineLevel="1">
      <c r="A507" s="762"/>
      <c r="B507" s="762"/>
      <c r="C507" s="531" t="s">
        <v>657</v>
      </c>
      <c r="D507" s="532">
        <v>0</v>
      </c>
      <c r="E507" s="532">
        <v>0</v>
      </c>
      <c r="F507" s="532">
        <v>0</v>
      </c>
      <c r="G507" s="532">
        <v>0</v>
      </c>
      <c r="H507" s="533">
        <v>0</v>
      </c>
      <c r="I507" s="533">
        <v>0</v>
      </c>
      <c r="J507" s="533">
        <v>0</v>
      </c>
      <c r="K507" s="539"/>
      <c r="L507" s="539"/>
      <c r="M507" s="539"/>
    </row>
    <row r="508" spans="1:13" ht="24" hidden="1" outlineLevel="1">
      <c r="A508" s="762"/>
      <c r="B508" s="762"/>
      <c r="C508" s="531" t="s">
        <v>658</v>
      </c>
      <c r="D508" s="532">
        <v>0</v>
      </c>
      <c r="E508" s="532">
        <v>0</v>
      </c>
      <c r="F508" s="532">
        <v>0</v>
      </c>
      <c r="G508" s="532">
        <v>0</v>
      </c>
      <c r="H508" s="533">
        <v>0</v>
      </c>
      <c r="I508" s="533">
        <v>0</v>
      </c>
      <c r="J508" s="533">
        <v>0</v>
      </c>
      <c r="K508" s="539"/>
      <c r="L508" s="539"/>
      <c r="M508" s="539"/>
    </row>
    <row r="509" spans="1:13" ht="48" hidden="1" outlineLevel="1">
      <c r="A509" s="762"/>
      <c r="B509" s="762"/>
      <c r="C509" s="531" t="s">
        <v>659</v>
      </c>
      <c r="D509" s="532">
        <v>0</v>
      </c>
      <c r="E509" s="532">
        <v>0</v>
      </c>
      <c r="F509" s="532">
        <v>0</v>
      </c>
      <c r="G509" s="532">
        <v>0</v>
      </c>
      <c r="H509" s="533">
        <v>0</v>
      </c>
      <c r="I509" s="533">
        <v>0</v>
      </c>
      <c r="J509" s="533">
        <v>0</v>
      </c>
      <c r="K509" s="539"/>
      <c r="L509" s="539"/>
      <c r="M509" s="539"/>
    </row>
    <row r="510" spans="1:13" hidden="1" outlineLevel="1">
      <c r="A510" s="762"/>
      <c r="B510" s="762" t="s">
        <v>660</v>
      </c>
      <c r="C510" s="531" t="s">
        <v>661</v>
      </c>
      <c r="D510" s="532">
        <v>0</v>
      </c>
      <c r="E510" s="532">
        <v>0</v>
      </c>
      <c r="F510" s="532">
        <v>0</v>
      </c>
      <c r="G510" s="532">
        <v>0</v>
      </c>
      <c r="H510" s="533">
        <v>0</v>
      </c>
      <c r="I510" s="533">
        <v>0</v>
      </c>
      <c r="J510" s="533">
        <v>0</v>
      </c>
      <c r="K510" s="539"/>
      <c r="L510" s="539"/>
      <c r="M510" s="539"/>
    </row>
    <row r="511" spans="1:13" ht="24" hidden="1" outlineLevel="1">
      <c r="A511" s="762"/>
      <c r="B511" s="762"/>
      <c r="C511" s="531" t="s">
        <v>662</v>
      </c>
      <c r="D511" s="532">
        <v>0</v>
      </c>
      <c r="E511" s="532">
        <v>0</v>
      </c>
      <c r="F511" s="532">
        <v>0</v>
      </c>
      <c r="G511" s="532">
        <v>0</v>
      </c>
      <c r="H511" s="533">
        <v>0</v>
      </c>
      <c r="I511" s="533">
        <v>0</v>
      </c>
      <c r="J511" s="533">
        <v>0</v>
      </c>
      <c r="K511" s="539"/>
      <c r="L511" s="539"/>
      <c r="M511" s="539"/>
    </row>
    <row r="512" spans="1:13" ht="24" hidden="1" outlineLevel="1">
      <c r="A512" s="762"/>
      <c r="B512" s="531" t="s">
        <v>663</v>
      </c>
      <c r="C512" s="531" t="s">
        <v>664</v>
      </c>
      <c r="D512" s="532">
        <v>0</v>
      </c>
      <c r="E512" s="532">
        <v>0</v>
      </c>
      <c r="F512" s="532">
        <v>0</v>
      </c>
      <c r="G512" s="532">
        <v>0</v>
      </c>
      <c r="H512" s="533">
        <v>0</v>
      </c>
      <c r="I512" s="546">
        <v>0</v>
      </c>
      <c r="J512" s="546">
        <v>0</v>
      </c>
      <c r="K512" s="539"/>
      <c r="L512" s="539"/>
      <c r="M512" s="539"/>
    </row>
    <row r="513" spans="1:13" ht="17.25" customHeight="1" collapsed="1">
      <c r="A513" s="534"/>
      <c r="B513" s="534"/>
      <c r="C513" s="534"/>
      <c r="D513" s="535"/>
      <c r="E513" s="535"/>
      <c r="F513" s="535"/>
      <c r="G513" s="535"/>
      <c r="H513" s="536"/>
      <c r="I513" s="768" t="s">
        <v>2952</v>
      </c>
      <c r="J513" s="768"/>
      <c r="K513" s="539"/>
      <c r="L513" s="539"/>
      <c r="M513" s="539"/>
    </row>
    <row r="514" spans="1:13" ht="30" customHeight="1">
      <c r="A514" s="680" t="s">
        <v>3149</v>
      </c>
      <c r="B514" s="680"/>
      <c r="C514" s="680"/>
      <c r="D514" s="770" t="s">
        <v>3150</v>
      </c>
      <c r="E514" s="770"/>
      <c r="F514" s="770" t="s">
        <v>3151</v>
      </c>
      <c r="G514" s="770"/>
      <c r="H514" s="771" t="s">
        <v>3152</v>
      </c>
      <c r="I514" s="771"/>
      <c r="J514" s="771"/>
      <c r="K514" s="539"/>
      <c r="L514" s="539"/>
      <c r="M514" s="539"/>
    </row>
    <row r="515" spans="1:13" ht="30" customHeight="1">
      <c r="A515" s="681"/>
      <c r="B515" s="681"/>
      <c r="C515" s="681"/>
      <c r="D515" s="770"/>
      <c r="E515" s="770"/>
      <c r="F515" s="770"/>
      <c r="G515" s="770"/>
      <c r="H515" s="772"/>
      <c r="I515" s="772"/>
      <c r="J515" s="772"/>
      <c r="K515" s="539"/>
      <c r="L515" s="539"/>
      <c r="M515" s="539"/>
    </row>
    <row r="516" spans="1:13" ht="30" customHeight="1">
      <c r="A516" s="732"/>
      <c r="B516" s="732"/>
      <c r="C516" s="732"/>
      <c r="D516" s="527" t="s">
        <v>3080</v>
      </c>
      <c r="E516" s="527" t="s">
        <v>3081</v>
      </c>
      <c r="F516" s="527" t="s">
        <v>3080</v>
      </c>
      <c r="G516" s="527" t="s">
        <v>3081</v>
      </c>
      <c r="H516" s="527" t="s">
        <v>3080</v>
      </c>
      <c r="I516" s="528" t="s">
        <v>3081</v>
      </c>
      <c r="J516" s="528" t="s">
        <v>2934</v>
      </c>
      <c r="K516" s="539"/>
      <c r="L516" s="539"/>
      <c r="M516" s="539"/>
    </row>
    <row r="517" spans="1:13" ht="15" customHeight="1">
      <c r="A517" s="748" t="s">
        <v>665</v>
      </c>
      <c r="B517" s="748"/>
      <c r="C517" s="748"/>
      <c r="D517" s="529">
        <f t="shared" ref="D517:J517" si="72">SUM(D518:D525)</f>
        <v>0</v>
      </c>
      <c r="E517" s="529">
        <f t="shared" si="72"/>
        <v>0</v>
      </c>
      <c r="F517" s="529">
        <f t="shared" si="72"/>
        <v>0</v>
      </c>
      <c r="G517" s="529">
        <f t="shared" si="72"/>
        <v>0</v>
      </c>
      <c r="H517" s="530">
        <f t="shared" si="72"/>
        <v>0</v>
      </c>
      <c r="I517" s="530">
        <f t="shared" si="72"/>
        <v>0</v>
      </c>
      <c r="J517" s="530">
        <f t="shared" si="72"/>
        <v>0</v>
      </c>
      <c r="K517" s="539"/>
      <c r="L517" s="539"/>
      <c r="M517" s="539"/>
    </row>
    <row r="518" spans="1:13" ht="24" hidden="1" outlineLevel="1">
      <c r="A518" s="762" t="s">
        <v>665</v>
      </c>
      <c r="B518" s="762" t="s">
        <v>666</v>
      </c>
      <c r="C518" s="531" t="s">
        <v>667</v>
      </c>
      <c r="D518" s="532">
        <v>0</v>
      </c>
      <c r="E518" s="532">
        <v>0</v>
      </c>
      <c r="F518" s="532">
        <v>0</v>
      </c>
      <c r="G518" s="532">
        <v>0</v>
      </c>
      <c r="H518" s="533">
        <v>0</v>
      </c>
      <c r="I518" s="533">
        <v>0</v>
      </c>
      <c r="J518" s="533">
        <f t="shared" ref="J518:J597" si="73">+I518+H518</f>
        <v>0</v>
      </c>
      <c r="K518" s="539"/>
      <c r="L518" s="539"/>
      <c r="M518" s="539"/>
    </row>
    <row r="519" spans="1:13" ht="36" hidden="1" outlineLevel="1">
      <c r="A519" s="762"/>
      <c r="B519" s="762"/>
      <c r="C519" s="531" t="s">
        <v>668</v>
      </c>
      <c r="D519" s="532">
        <v>0</v>
      </c>
      <c r="E519" s="532">
        <v>0</v>
      </c>
      <c r="F519" s="532">
        <v>0</v>
      </c>
      <c r="G519" s="532">
        <v>0</v>
      </c>
      <c r="H519" s="533">
        <v>0</v>
      </c>
      <c r="I519" s="533">
        <v>0</v>
      </c>
      <c r="J519" s="533">
        <f t="shared" si="73"/>
        <v>0</v>
      </c>
      <c r="K519" s="539"/>
      <c r="L519" s="539"/>
      <c r="M519" s="539"/>
    </row>
    <row r="520" spans="1:13" ht="24" hidden="1" outlineLevel="1">
      <c r="A520" s="762"/>
      <c r="B520" s="762"/>
      <c r="C520" s="531" t="s">
        <v>669</v>
      </c>
      <c r="D520" s="532">
        <v>0</v>
      </c>
      <c r="E520" s="532">
        <v>0</v>
      </c>
      <c r="F520" s="532">
        <v>0</v>
      </c>
      <c r="G520" s="532">
        <v>0</v>
      </c>
      <c r="H520" s="533">
        <v>0</v>
      </c>
      <c r="I520" s="533">
        <v>0</v>
      </c>
      <c r="J520" s="533">
        <f t="shared" si="73"/>
        <v>0</v>
      </c>
      <c r="K520" s="539"/>
      <c r="L520" s="539"/>
      <c r="M520" s="539"/>
    </row>
    <row r="521" spans="1:13" ht="24" hidden="1" outlineLevel="1">
      <c r="A521" s="762"/>
      <c r="B521" s="762"/>
      <c r="C521" s="531" t="s">
        <v>670</v>
      </c>
      <c r="D521" s="532">
        <v>0</v>
      </c>
      <c r="E521" s="532">
        <v>0</v>
      </c>
      <c r="F521" s="532">
        <v>0</v>
      </c>
      <c r="G521" s="532">
        <v>0</v>
      </c>
      <c r="H521" s="533">
        <v>0</v>
      </c>
      <c r="I521" s="533">
        <v>0</v>
      </c>
      <c r="J521" s="533">
        <f t="shared" si="73"/>
        <v>0</v>
      </c>
      <c r="K521" s="539"/>
      <c r="L521" s="539"/>
      <c r="M521" s="539"/>
    </row>
    <row r="522" spans="1:13" ht="48" hidden="1" outlineLevel="1">
      <c r="A522" s="762"/>
      <c r="B522" s="762"/>
      <c r="C522" s="531" t="s">
        <v>671</v>
      </c>
      <c r="D522" s="532">
        <v>0</v>
      </c>
      <c r="E522" s="532">
        <v>0</v>
      </c>
      <c r="F522" s="532">
        <v>0</v>
      </c>
      <c r="G522" s="532">
        <v>0</v>
      </c>
      <c r="H522" s="533">
        <v>0</v>
      </c>
      <c r="I522" s="533">
        <v>0</v>
      </c>
      <c r="J522" s="533">
        <f t="shared" si="73"/>
        <v>0</v>
      </c>
      <c r="K522" s="539"/>
      <c r="L522" s="539"/>
      <c r="M522" s="539"/>
    </row>
    <row r="523" spans="1:13" ht="60" hidden="1" outlineLevel="1">
      <c r="A523" s="762"/>
      <c r="B523" s="531" t="s">
        <v>672</v>
      </c>
      <c r="C523" s="531" t="s">
        <v>673</v>
      </c>
      <c r="D523" s="532">
        <v>0</v>
      </c>
      <c r="E523" s="532">
        <v>0</v>
      </c>
      <c r="F523" s="532">
        <v>0</v>
      </c>
      <c r="G523" s="532">
        <v>0</v>
      </c>
      <c r="H523" s="533">
        <v>0</v>
      </c>
      <c r="I523" s="533">
        <v>0</v>
      </c>
      <c r="J523" s="533">
        <f t="shared" si="73"/>
        <v>0</v>
      </c>
      <c r="K523" s="539"/>
      <c r="L523" s="539"/>
      <c r="M523" s="539"/>
    </row>
    <row r="524" spans="1:13" ht="36" hidden="1" outlineLevel="1">
      <c r="A524" s="762"/>
      <c r="B524" s="531" t="s">
        <v>674</v>
      </c>
      <c r="C524" s="531" t="s">
        <v>675</v>
      </c>
      <c r="D524" s="532">
        <v>0</v>
      </c>
      <c r="E524" s="532">
        <v>0</v>
      </c>
      <c r="F524" s="532">
        <v>0</v>
      </c>
      <c r="G524" s="532">
        <v>0</v>
      </c>
      <c r="H524" s="533">
        <v>0</v>
      </c>
      <c r="I524" s="533">
        <v>0</v>
      </c>
      <c r="J524" s="533">
        <f t="shared" si="73"/>
        <v>0</v>
      </c>
      <c r="K524" s="539"/>
      <c r="L524" s="539"/>
      <c r="M524" s="539"/>
    </row>
    <row r="525" spans="1:13" ht="36" hidden="1" outlineLevel="1">
      <c r="A525" s="762"/>
      <c r="B525" s="531" t="s">
        <v>676</v>
      </c>
      <c r="C525" s="531" t="s">
        <v>677</v>
      </c>
      <c r="D525" s="532">
        <v>0</v>
      </c>
      <c r="E525" s="532">
        <v>0</v>
      </c>
      <c r="F525" s="532">
        <v>0</v>
      </c>
      <c r="G525" s="532">
        <v>0</v>
      </c>
      <c r="H525" s="533">
        <v>0</v>
      </c>
      <c r="I525" s="533">
        <v>0</v>
      </c>
      <c r="J525" s="533">
        <f t="shared" si="73"/>
        <v>0</v>
      </c>
      <c r="K525" s="539"/>
      <c r="L525" s="539"/>
      <c r="M525" s="539"/>
    </row>
    <row r="526" spans="1:13" ht="15" customHeight="1" collapsed="1">
      <c r="A526" s="748" t="s">
        <v>678</v>
      </c>
      <c r="B526" s="748"/>
      <c r="C526" s="748"/>
      <c r="D526" s="529">
        <f t="shared" ref="D526:J526" si="74">+D527+D528+D529</f>
        <v>0</v>
      </c>
      <c r="E526" s="529">
        <f t="shared" si="74"/>
        <v>0</v>
      </c>
      <c r="F526" s="529">
        <f t="shared" si="74"/>
        <v>0</v>
      </c>
      <c r="G526" s="529">
        <f t="shared" si="74"/>
        <v>0</v>
      </c>
      <c r="H526" s="530">
        <f t="shared" si="74"/>
        <v>0</v>
      </c>
      <c r="I526" s="530">
        <f t="shared" si="74"/>
        <v>0</v>
      </c>
      <c r="J526" s="530">
        <f t="shared" si="74"/>
        <v>0</v>
      </c>
      <c r="K526" s="539"/>
      <c r="L526" s="539"/>
      <c r="M526" s="539"/>
    </row>
    <row r="527" spans="1:13" ht="36" hidden="1" outlineLevel="1">
      <c r="A527" s="762" t="s">
        <v>678</v>
      </c>
      <c r="B527" s="531" t="s">
        <v>679</v>
      </c>
      <c r="C527" s="531" t="s">
        <v>680</v>
      </c>
      <c r="D527" s="532">
        <v>0</v>
      </c>
      <c r="E527" s="532">
        <v>0</v>
      </c>
      <c r="F527" s="532">
        <v>0</v>
      </c>
      <c r="G527" s="532">
        <v>0</v>
      </c>
      <c r="H527" s="533">
        <v>0</v>
      </c>
      <c r="I527" s="533">
        <v>0</v>
      </c>
      <c r="J527" s="533">
        <f t="shared" si="73"/>
        <v>0</v>
      </c>
      <c r="K527" s="539"/>
      <c r="L527" s="539"/>
      <c r="M527" s="539"/>
    </row>
    <row r="528" spans="1:13" ht="24" hidden="1" outlineLevel="1">
      <c r="A528" s="762"/>
      <c r="B528" s="762" t="s">
        <v>681</v>
      </c>
      <c r="C528" s="531" t="s">
        <v>682</v>
      </c>
      <c r="D528" s="532">
        <v>0</v>
      </c>
      <c r="E528" s="532">
        <v>0</v>
      </c>
      <c r="F528" s="532">
        <v>0</v>
      </c>
      <c r="G528" s="532">
        <v>0</v>
      </c>
      <c r="H528" s="533">
        <v>0</v>
      </c>
      <c r="I528" s="533">
        <v>0</v>
      </c>
      <c r="J528" s="533">
        <f t="shared" si="73"/>
        <v>0</v>
      </c>
      <c r="K528" s="539"/>
      <c r="L528" s="539"/>
      <c r="M528" s="539"/>
    </row>
    <row r="529" spans="1:13" hidden="1" outlineLevel="1">
      <c r="A529" s="762"/>
      <c r="B529" s="762"/>
      <c r="C529" s="531" t="s">
        <v>683</v>
      </c>
      <c r="D529" s="532">
        <v>0</v>
      </c>
      <c r="E529" s="532">
        <v>0</v>
      </c>
      <c r="F529" s="532">
        <v>0</v>
      </c>
      <c r="G529" s="532">
        <v>0</v>
      </c>
      <c r="H529" s="533">
        <v>0</v>
      </c>
      <c r="I529" s="533">
        <v>0</v>
      </c>
      <c r="J529" s="533">
        <f t="shared" si="73"/>
        <v>0</v>
      </c>
      <c r="K529" s="539"/>
      <c r="L529" s="539"/>
      <c r="M529" s="539"/>
    </row>
    <row r="530" spans="1:13" ht="15" customHeight="1" collapsed="1">
      <c r="A530" s="748" t="s">
        <v>684</v>
      </c>
      <c r="B530" s="748"/>
      <c r="C530" s="748"/>
      <c r="D530" s="529">
        <f t="shared" ref="D530:J530" si="75">SUM(D531:D537)</f>
        <v>0</v>
      </c>
      <c r="E530" s="529">
        <f t="shared" si="75"/>
        <v>0</v>
      </c>
      <c r="F530" s="529">
        <f t="shared" si="75"/>
        <v>0</v>
      </c>
      <c r="G530" s="529">
        <f t="shared" si="75"/>
        <v>0</v>
      </c>
      <c r="H530" s="530">
        <f t="shared" si="75"/>
        <v>0</v>
      </c>
      <c r="I530" s="530">
        <f t="shared" si="75"/>
        <v>0</v>
      </c>
      <c r="J530" s="530">
        <f t="shared" si="75"/>
        <v>0</v>
      </c>
      <c r="K530" s="539"/>
      <c r="L530" s="539"/>
      <c r="M530" s="539"/>
    </row>
    <row r="531" spans="1:13" hidden="1" outlineLevel="1">
      <c r="A531" s="762" t="s">
        <v>684</v>
      </c>
      <c r="B531" s="762" t="s">
        <v>685</v>
      </c>
      <c r="C531" s="531" t="s">
        <v>686</v>
      </c>
      <c r="D531" s="532">
        <v>0</v>
      </c>
      <c r="E531" s="532">
        <v>0</v>
      </c>
      <c r="F531" s="532">
        <v>0</v>
      </c>
      <c r="G531" s="532">
        <v>0</v>
      </c>
      <c r="H531" s="533">
        <v>0</v>
      </c>
      <c r="I531" s="533">
        <v>0</v>
      </c>
      <c r="J531" s="533">
        <f t="shared" si="73"/>
        <v>0</v>
      </c>
      <c r="K531" s="539"/>
      <c r="L531" s="539"/>
      <c r="M531" s="539"/>
    </row>
    <row r="532" spans="1:13" ht="36" hidden="1" outlineLevel="1">
      <c r="A532" s="762"/>
      <c r="B532" s="762"/>
      <c r="C532" s="531" t="s">
        <v>687</v>
      </c>
      <c r="D532" s="532">
        <v>0</v>
      </c>
      <c r="E532" s="532">
        <v>0</v>
      </c>
      <c r="F532" s="532">
        <v>0</v>
      </c>
      <c r="G532" s="532">
        <v>0</v>
      </c>
      <c r="H532" s="533">
        <v>0</v>
      </c>
      <c r="I532" s="533">
        <v>0</v>
      </c>
      <c r="J532" s="533">
        <f t="shared" si="73"/>
        <v>0</v>
      </c>
      <c r="K532" s="539"/>
      <c r="L532" s="539"/>
      <c r="M532" s="539"/>
    </row>
    <row r="533" spans="1:13" ht="24" hidden="1" outlineLevel="1">
      <c r="A533" s="762"/>
      <c r="B533" s="762" t="s">
        <v>688</v>
      </c>
      <c r="C533" s="531" t="s">
        <v>689</v>
      </c>
      <c r="D533" s="532">
        <v>0</v>
      </c>
      <c r="E533" s="532">
        <v>0</v>
      </c>
      <c r="F533" s="532">
        <v>0</v>
      </c>
      <c r="G533" s="532">
        <v>0</v>
      </c>
      <c r="H533" s="533">
        <v>0</v>
      </c>
      <c r="I533" s="533">
        <v>0</v>
      </c>
      <c r="J533" s="533">
        <f t="shared" si="73"/>
        <v>0</v>
      </c>
      <c r="K533" s="539"/>
      <c r="L533" s="539"/>
      <c r="M533" s="539"/>
    </row>
    <row r="534" spans="1:13" ht="24" hidden="1" outlineLevel="1">
      <c r="A534" s="762"/>
      <c r="B534" s="762"/>
      <c r="C534" s="531" t="s">
        <v>690</v>
      </c>
      <c r="D534" s="532">
        <v>0</v>
      </c>
      <c r="E534" s="532">
        <v>0</v>
      </c>
      <c r="F534" s="532">
        <v>0</v>
      </c>
      <c r="G534" s="532">
        <v>0</v>
      </c>
      <c r="H534" s="533">
        <v>0</v>
      </c>
      <c r="I534" s="533">
        <v>0</v>
      </c>
      <c r="J534" s="533">
        <f t="shared" si="73"/>
        <v>0</v>
      </c>
      <c r="K534" s="539"/>
      <c r="L534" s="539"/>
      <c r="M534" s="539"/>
    </row>
    <row r="535" spans="1:13" ht="24" hidden="1" outlineLevel="1">
      <c r="A535" s="762"/>
      <c r="B535" s="762"/>
      <c r="C535" s="531" t="s">
        <v>691</v>
      </c>
      <c r="D535" s="532">
        <v>0</v>
      </c>
      <c r="E535" s="532">
        <v>0</v>
      </c>
      <c r="F535" s="532">
        <v>0</v>
      </c>
      <c r="G535" s="532">
        <v>0</v>
      </c>
      <c r="H535" s="533">
        <v>0</v>
      </c>
      <c r="I535" s="533">
        <v>0</v>
      </c>
      <c r="J535" s="533">
        <f t="shared" si="73"/>
        <v>0</v>
      </c>
      <c r="K535" s="539"/>
      <c r="L535" s="539"/>
      <c r="M535" s="539"/>
    </row>
    <row r="536" spans="1:13" ht="24" hidden="1" outlineLevel="1">
      <c r="A536" s="762"/>
      <c r="B536" s="762"/>
      <c r="C536" s="531" t="s">
        <v>692</v>
      </c>
      <c r="D536" s="532">
        <v>0</v>
      </c>
      <c r="E536" s="532">
        <v>0</v>
      </c>
      <c r="F536" s="532">
        <v>0</v>
      </c>
      <c r="G536" s="532">
        <v>0</v>
      </c>
      <c r="H536" s="533">
        <v>0</v>
      </c>
      <c r="I536" s="533">
        <v>0</v>
      </c>
      <c r="J536" s="533">
        <f t="shared" si="73"/>
        <v>0</v>
      </c>
      <c r="K536" s="539"/>
      <c r="L536" s="539"/>
      <c r="M536" s="539"/>
    </row>
    <row r="537" spans="1:13" ht="24" hidden="1" outlineLevel="1">
      <c r="A537" s="762"/>
      <c r="B537" s="762"/>
      <c r="C537" s="531" t="s">
        <v>693</v>
      </c>
      <c r="D537" s="532">
        <v>0</v>
      </c>
      <c r="E537" s="532">
        <v>0</v>
      </c>
      <c r="F537" s="532">
        <v>0</v>
      </c>
      <c r="G537" s="532">
        <v>0</v>
      </c>
      <c r="H537" s="533">
        <v>0</v>
      </c>
      <c r="I537" s="533">
        <v>0</v>
      </c>
      <c r="J537" s="533">
        <f t="shared" si="73"/>
        <v>0</v>
      </c>
      <c r="K537" s="539"/>
      <c r="L537" s="539"/>
      <c r="M537" s="539"/>
    </row>
    <row r="538" spans="1:13" ht="15" customHeight="1" collapsed="1">
      <c r="A538" s="748" t="s">
        <v>694</v>
      </c>
      <c r="B538" s="748"/>
      <c r="C538" s="748"/>
      <c r="D538" s="529">
        <f t="shared" ref="D538:J538" si="76">+D539+D540</f>
        <v>0</v>
      </c>
      <c r="E538" s="529">
        <f t="shared" si="76"/>
        <v>0</v>
      </c>
      <c r="F538" s="529">
        <f t="shared" si="76"/>
        <v>0</v>
      </c>
      <c r="G538" s="529">
        <f t="shared" si="76"/>
        <v>0</v>
      </c>
      <c r="H538" s="530">
        <f t="shared" si="76"/>
        <v>0</v>
      </c>
      <c r="I538" s="530">
        <f t="shared" si="76"/>
        <v>0</v>
      </c>
      <c r="J538" s="530">
        <f t="shared" si="76"/>
        <v>0</v>
      </c>
      <c r="K538" s="539"/>
      <c r="L538" s="539"/>
      <c r="M538" s="539"/>
    </row>
    <row r="539" spans="1:13" ht="72" hidden="1" outlineLevel="1">
      <c r="A539" s="762" t="s">
        <v>694</v>
      </c>
      <c r="B539" s="531" t="s">
        <v>695</v>
      </c>
      <c r="C539" s="531" t="s">
        <v>696</v>
      </c>
      <c r="D539" s="532">
        <v>0</v>
      </c>
      <c r="E539" s="532">
        <v>0</v>
      </c>
      <c r="F539" s="532">
        <v>0</v>
      </c>
      <c r="G539" s="532">
        <v>0</v>
      </c>
      <c r="H539" s="533">
        <v>0</v>
      </c>
      <c r="I539" s="533">
        <v>0</v>
      </c>
      <c r="J539" s="533">
        <f t="shared" si="73"/>
        <v>0</v>
      </c>
      <c r="K539" s="539"/>
      <c r="L539" s="539"/>
      <c r="M539" s="539"/>
    </row>
    <row r="540" spans="1:13" ht="48" hidden="1" outlineLevel="1">
      <c r="A540" s="762"/>
      <c r="B540" s="531" t="s">
        <v>697</v>
      </c>
      <c r="C540" s="531" t="s">
        <v>698</v>
      </c>
      <c r="D540" s="532">
        <v>0</v>
      </c>
      <c r="E540" s="532">
        <v>0</v>
      </c>
      <c r="F540" s="532">
        <v>0</v>
      </c>
      <c r="G540" s="532">
        <v>0</v>
      </c>
      <c r="H540" s="533">
        <v>0</v>
      </c>
      <c r="I540" s="533">
        <v>0</v>
      </c>
      <c r="J540" s="533">
        <f t="shared" si="73"/>
        <v>0</v>
      </c>
      <c r="K540" s="539"/>
      <c r="L540" s="539"/>
      <c r="M540" s="539"/>
    </row>
    <row r="541" spans="1:13" ht="15" customHeight="1" collapsed="1">
      <c r="A541" s="748" t="s">
        <v>699</v>
      </c>
      <c r="B541" s="748"/>
      <c r="C541" s="748"/>
      <c r="D541" s="529">
        <f t="shared" ref="D541:J541" si="77">SUM(D542:D545)</f>
        <v>0</v>
      </c>
      <c r="E541" s="529">
        <f t="shared" si="77"/>
        <v>0</v>
      </c>
      <c r="F541" s="529">
        <f t="shared" si="77"/>
        <v>0</v>
      </c>
      <c r="G541" s="529">
        <f t="shared" si="77"/>
        <v>0</v>
      </c>
      <c r="H541" s="530">
        <f t="shared" si="77"/>
        <v>0</v>
      </c>
      <c r="I541" s="530">
        <f t="shared" si="77"/>
        <v>0</v>
      </c>
      <c r="J541" s="530">
        <f t="shared" si="77"/>
        <v>0</v>
      </c>
      <c r="K541" s="539"/>
      <c r="L541" s="539"/>
      <c r="M541" s="539"/>
    </row>
    <row r="542" spans="1:13" ht="48" hidden="1" outlineLevel="1">
      <c r="A542" s="762" t="s">
        <v>699</v>
      </c>
      <c r="B542" s="531" t="s">
        <v>700</v>
      </c>
      <c r="C542" s="531" t="s">
        <v>701</v>
      </c>
      <c r="D542" s="532">
        <v>0</v>
      </c>
      <c r="E542" s="532">
        <v>0</v>
      </c>
      <c r="F542" s="532">
        <v>0</v>
      </c>
      <c r="G542" s="532">
        <v>0</v>
      </c>
      <c r="H542" s="533">
        <v>0</v>
      </c>
      <c r="I542" s="533">
        <v>0</v>
      </c>
      <c r="J542" s="533">
        <f t="shared" si="73"/>
        <v>0</v>
      </c>
      <c r="K542" s="539"/>
      <c r="L542" s="539"/>
      <c r="M542" s="539"/>
    </row>
    <row r="543" spans="1:13" ht="60" hidden="1" outlineLevel="1">
      <c r="A543" s="762"/>
      <c r="B543" s="531" t="s">
        <v>702</v>
      </c>
      <c r="C543" s="531" t="s">
        <v>703</v>
      </c>
      <c r="D543" s="532">
        <v>0</v>
      </c>
      <c r="E543" s="532">
        <v>0</v>
      </c>
      <c r="F543" s="532">
        <v>0</v>
      </c>
      <c r="G543" s="532">
        <v>0</v>
      </c>
      <c r="H543" s="533">
        <v>0</v>
      </c>
      <c r="I543" s="533">
        <v>0</v>
      </c>
      <c r="J543" s="533">
        <f t="shared" si="73"/>
        <v>0</v>
      </c>
      <c r="K543" s="539"/>
      <c r="L543" s="539"/>
      <c r="M543" s="539"/>
    </row>
    <row r="544" spans="1:13" ht="84" hidden="1" outlineLevel="1">
      <c r="A544" s="762"/>
      <c r="B544" s="531" t="s">
        <v>704</v>
      </c>
      <c r="C544" s="531" t="s">
        <v>705</v>
      </c>
      <c r="D544" s="532">
        <v>0</v>
      </c>
      <c r="E544" s="532">
        <v>0</v>
      </c>
      <c r="F544" s="532">
        <v>0</v>
      </c>
      <c r="G544" s="532">
        <v>0</v>
      </c>
      <c r="H544" s="533">
        <v>0</v>
      </c>
      <c r="I544" s="533">
        <v>0</v>
      </c>
      <c r="J544" s="533">
        <f t="shared" si="73"/>
        <v>0</v>
      </c>
      <c r="K544" s="539"/>
      <c r="L544" s="539"/>
      <c r="M544" s="539"/>
    </row>
    <row r="545" spans="1:13" ht="36" hidden="1" outlineLevel="1">
      <c r="A545" s="762"/>
      <c r="B545" s="531" t="s">
        <v>706</v>
      </c>
      <c r="C545" s="531" t="s">
        <v>707</v>
      </c>
      <c r="D545" s="532">
        <v>0</v>
      </c>
      <c r="E545" s="532">
        <v>0</v>
      </c>
      <c r="F545" s="532">
        <v>0</v>
      </c>
      <c r="G545" s="532">
        <v>0</v>
      </c>
      <c r="H545" s="533">
        <v>0</v>
      </c>
      <c r="I545" s="533">
        <v>0</v>
      </c>
      <c r="J545" s="533">
        <f t="shared" si="73"/>
        <v>0</v>
      </c>
      <c r="K545" s="539"/>
      <c r="L545" s="539"/>
      <c r="M545" s="539"/>
    </row>
    <row r="546" spans="1:13" ht="15" customHeight="1" collapsed="1">
      <c r="A546" s="748" t="s">
        <v>708</v>
      </c>
      <c r="B546" s="748"/>
      <c r="C546" s="748"/>
      <c r="D546" s="529">
        <f t="shared" ref="D546:J546" si="78">SUM(D547:D550)</f>
        <v>0</v>
      </c>
      <c r="E546" s="529">
        <f t="shared" si="78"/>
        <v>0</v>
      </c>
      <c r="F546" s="529">
        <f t="shared" si="78"/>
        <v>0</v>
      </c>
      <c r="G546" s="529">
        <f t="shared" si="78"/>
        <v>0</v>
      </c>
      <c r="H546" s="530">
        <f t="shared" si="78"/>
        <v>0</v>
      </c>
      <c r="I546" s="530">
        <f t="shared" si="78"/>
        <v>0</v>
      </c>
      <c r="J546" s="530">
        <f t="shared" si="78"/>
        <v>0</v>
      </c>
      <c r="K546" s="539"/>
      <c r="L546" s="539"/>
      <c r="M546" s="539"/>
    </row>
    <row r="547" spans="1:13" ht="72" hidden="1" outlineLevel="1">
      <c r="A547" s="762" t="s">
        <v>708</v>
      </c>
      <c r="B547" s="531" t="s">
        <v>709</v>
      </c>
      <c r="C547" s="531" t="s">
        <v>710</v>
      </c>
      <c r="D547" s="532">
        <v>0</v>
      </c>
      <c r="E547" s="532">
        <v>0</v>
      </c>
      <c r="F547" s="532">
        <v>0</v>
      </c>
      <c r="G547" s="532">
        <v>0</v>
      </c>
      <c r="H547" s="533">
        <v>0</v>
      </c>
      <c r="I547" s="533">
        <v>0</v>
      </c>
      <c r="J547" s="533">
        <f t="shared" si="73"/>
        <v>0</v>
      </c>
      <c r="K547" s="539"/>
      <c r="L547" s="539"/>
      <c r="M547" s="539"/>
    </row>
    <row r="548" spans="1:13" ht="36" hidden="1" outlineLevel="1">
      <c r="A548" s="762"/>
      <c r="B548" s="762" t="s">
        <v>711</v>
      </c>
      <c r="C548" s="531" t="s">
        <v>712</v>
      </c>
      <c r="D548" s="532">
        <v>0</v>
      </c>
      <c r="E548" s="532">
        <v>0</v>
      </c>
      <c r="F548" s="532">
        <v>0</v>
      </c>
      <c r="G548" s="532">
        <v>0</v>
      </c>
      <c r="H548" s="533">
        <v>0</v>
      </c>
      <c r="I548" s="533">
        <v>0</v>
      </c>
      <c r="J548" s="533">
        <f t="shared" si="73"/>
        <v>0</v>
      </c>
      <c r="K548" s="539"/>
      <c r="L548" s="539"/>
      <c r="M548" s="539"/>
    </row>
    <row r="549" spans="1:13" ht="24" hidden="1" outlineLevel="1">
      <c r="A549" s="762"/>
      <c r="B549" s="762"/>
      <c r="C549" s="531" t="s">
        <v>713</v>
      </c>
      <c r="D549" s="532">
        <v>0</v>
      </c>
      <c r="E549" s="532">
        <v>0</v>
      </c>
      <c r="F549" s="532">
        <v>0</v>
      </c>
      <c r="G549" s="532">
        <v>0</v>
      </c>
      <c r="H549" s="533">
        <v>0</v>
      </c>
      <c r="I549" s="533">
        <v>0</v>
      </c>
      <c r="J549" s="533">
        <f t="shared" si="73"/>
        <v>0</v>
      </c>
      <c r="K549" s="539"/>
      <c r="L549" s="539"/>
      <c r="M549" s="539"/>
    </row>
    <row r="550" spans="1:13" ht="36" hidden="1" outlineLevel="1">
      <c r="A550" s="762"/>
      <c r="B550" s="531" t="s">
        <v>714</v>
      </c>
      <c r="C550" s="531" t="s">
        <v>715</v>
      </c>
      <c r="D550" s="532">
        <v>0</v>
      </c>
      <c r="E550" s="532">
        <v>0</v>
      </c>
      <c r="F550" s="532">
        <v>0</v>
      </c>
      <c r="G550" s="532">
        <v>0</v>
      </c>
      <c r="H550" s="533">
        <v>0</v>
      </c>
      <c r="I550" s="533">
        <v>0</v>
      </c>
      <c r="J550" s="533">
        <f t="shared" si="73"/>
        <v>0</v>
      </c>
      <c r="K550" s="539"/>
      <c r="L550" s="539"/>
      <c r="M550" s="539"/>
    </row>
    <row r="551" spans="1:13" ht="15" customHeight="1" collapsed="1">
      <c r="A551" s="748" t="s">
        <v>716</v>
      </c>
      <c r="B551" s="748"/>
      <c r="C551" s="748"/>
      <c r="D551" s="529">
        <f t="shared" ref="D551:J551" si="79">SUM(D552:D558)</f>
        <v>0</v>
      </c>
      <c r="E551" s="529">
        <f t="shared" si="79"/>
        <v>0</v>
      </c>
      <c r="F551" s="529">
        <f t="shared" si="79"/>
        <v>0</v>
      </c>
      <c r="G551" s="529">
        <f t="shared" si="79"/>
        <v>0</v>
      </c>
      <c r="H551" s="530">
        <f t="shared" si="79"/>
        <v>0</v>
      </c>
      <c r="I551" s="530">
        <f t="shared" si="79"/>
        <v>0</v>
      </c>
      <c r="J551" s="530">
        <f t="shared" si="79"/>
        <v>0</v>
      </c>
      <c r="K551" s="539"/>
      <c r="L551" s="539"/>
      <c r="M551" s="539"/>
    </row>
    <row r="552" spans="1:13" hidden="1" outlineLevel="1">
      <c r="A552" s="762" t="s">
        <v>716</v>
      </c>
      <c r="B552" s="762" t="s">
        <v>717</v>
      </c>
      <c r="C552" s="531" t="s">
        <v>718</v>
      </c>
      <c r="D552" s="532">
        <v>0</v>
      </c>
      <c r="E552" s="532">
        <v>0</v>
      </c>
      <c r="F552" s="532">
        <v>0</v>
      </c>
      <c r="G552" s="532">
        <v>0</v>
      </c>
      <c r="H552" s="533">
        <v>0</v>
      </c>
      <c r="I552" s="533">
        <v>0</v>
      </c>
      <c r="J552" s="533">
        <f t="shared" si="73"/>
        <v>0</v>
      </c>
      <c r="K552" s="539"/>
      <c r="L552" s="539"/>
      <c r="M552" s="539"/>
    </row>
    <row r="553" spans="1:13" ht="24" hidden="1" outlineLevel="1">
      <c r="A553" s="762"/>
      <c r="B553" s="762"/>
      <c r="C553" s="531" t="s">
        <v>719</v>
      </c>
      <c r="D553" s="532">
        <v>0</v>
      </c>
      <c r="E553" s="532">
        <v>0</v>
      </c>
      <c r="F553" s="532">
        <v>0</v>
      </c>
      <c r="G553" s="532">
        <v>0</v>
      </c>
      <c r="H553" s="533">
        <v>0</v>
      </c>
      <c r="I553" s="533">
        <v>0</v>
      </c>
      <c r="J553" s="533">
        <f t="shared" si="73"/>
        <v>0</v>
      </c>
      <c r="K553" s="539"/>
      <c r="L553" s="539"/>
      <c r="M553" s="539"/>
    </row>
    <row r="554" spans="1:13" hidden="1" outlineLevel="1">
      <c r="A554" s="762"/>
      <c r="B554" s="762"/>
      <c r="C554" s="531" t="s">
        <v>720</v>
      </c>
      <c r="D554" s="532">
        <v>0</v>
      </c>
      <c r="E554" s="532">
        <v>0</v>
      </c>
      <c r="F554" s="532">
        <v>0</v>
      </c>
      <c r="G554" s="532">
        <v>0</v>
      </c>
      <c r="H554" s="533">
        <v>0</v>
      </c>
      <c r="I554" s="533">
        <v>0</v>
      </c>
      <c r="J554" s="533">
        <f t="shared" si="73"/>
        <v>0</v>
      </c>
      <c r="K554" s="539"/>
      <c r="L554" s="539"/>
      <c r="M554" s="539"/>
    </row>
    <row r="555" spans="1:13" ht="24" hidden="1" outlineLevel="1">
      <c r="A555" s="762"/>
      <c r="B555" s="762"/>
      <c r="C555" s="531" t="s">
        <v>721</v>
      </c>
      <c r="D555" s="532">
        <v>0</v>
      </c>
      <c r="E555" s="532">
        <v>0</v>
      </c>
      <c r="F555" s="532">
        <v>0</v>
      </c>
      <c r="G555" s="532">
        <v>0</v>
      </c>
      <c r="H555" s="533">
        <v>0</v>
      </c>
      <c r="I555" s="533">
        <v>0</v>
      </c>
      <c r="J555" s="533">
        <f t="shared" si="73"/>
        <v>0</v>
      </c>
      <c r="K555" s="539"/>
      <c r="L555" s="539"/>
      <c r="M555" s="539"/>
    </row>
    <row r="556" spans="1:13" hidden="1" outlineLevel="1">
      <c r="A556" s="762"/>
      <c r="B556" s="762"/>
      <c r="C556" s="531" t="s">
        <v>722</v>
      </c>
      <c r="D556" s="532">
        <v>0</v>
      </c>
      <c r="E556" s="532">
        <v>0</v>
      </c>
      <c r="F556" s="532">
        <v>0</v>
      </c>
      <c r="G556" s="532">
        <v>0</v>
      </c>
      <c r="H556" s="533">
        <v>0</v>
      </c>
      <c r="I556" s="533">
        <v>0</v>
      </c>
      <c r="J556" s="533">
        <f t="shared" si="73"/>
        <v>0</v>
      </c>
      <c r="K556" s="539"/>
      <c r="L556" s="539"/>
      <c r="M556" s="539"/>
    </row>
    <row r="557" spans="1:13" ht="24" hidden="1" outlineLevel="1">
      <c r="A557" s="762"/>
      <c r="B557" s="762" t="s">
        <v>723</v>
      </c>
      <c r="C557" s="531" t="s">
        <v>724</v>
      </c>
      <c r="D557" s="532">
        <v>0</v>
      </c>
      <c r="E557" s="532">
        <v>0</v>
      </c>
      <c r="F557" s="532">
        <v>0</v>
      </c>
      <c r="G557" s="532">
        <v>0</v>
      </c>
      <c r="H557" s="533">
        <v>0</v>
      </c>
      <c r="I557" s="533">
        <v>0</v>
      </c>
      <c r="J557" s="533">
        <f t="shared" si="73"/>
        <v>0</v>
      </c>
      <c r="K557" s="539"/>
      <c r="L557" s="539"/>
      <c r="M557" s="539"/>
    </row>
    <row r="558" spans="1:13" ht="24" hidden="1" outlineLevel="1">
      <c r="A558" s="762"/>
      <c r="B558" s="762"/>
      <c r="C558" s="531" t="s">
        <v>725</v>
      </c>
      <c r="D558" s="532">
        <v>0</v>
      </c>
      <c r="E558" s="532">
        <v>0</v>
      </c>
      <c r="F558" s="532">
        <v>0</v>
      </c>
      <c r="G558" s="532">
        <v>0</v>
      </c>
      <c r="H558" s="533">
        <v>0</v>
      </c>
      <c r="I558" s="533">
        <v>0</v>
      </c>
      <c r="J558" s="533">
        <f t="shared" si="73"/>
        <v>0</v>
      </c>
      <c r="K558" s="539"/>
      <c r="L558" s="539"/>
      <c r="M558" s="539"/>
    </row>
    <row r="559" spans="1:13" ht="21" customHeight="1" collapsed="1">
      <c r="A559" s="748" t="s">
        <v>726</v>
      </c>
      <c r="B559" s="748"/>
      <c r="C559" s="748"/>
      <c r="D559" s="529">
        <f t="shared" ref="D559:J559" si="80">SUM(D560:D564)</f>
        <v>0</v>
      </c>
      <c r="E559" s="529">
        <f t="shared" si="80"/>
        <v>0</v>
      </c>
      <c r="F559" s="529">
        <f t="shared" si="80"/>
        <v>0</v>
      </c>
      <c r="G559" s="529">
        <f t="shared" si="80"/>
        <v>0</v>
      </c>
      <c r="H559" s="530">
        <f t="shared" si="80"/>
        <v>0</v>
      </c>
      <c r="I559" s="530">
        <f t="shared" si="80"/>
        <v>0</v>
      </c>
      <c r="J559" s="530">
        <f t="shared" si="80"/>
        <v>0</v>
      </c>
      <c r="K559" s="539"/>
      <c r="L559" s="539"/>
      <c r="M559" s="539"/>
    </row>
    <row r="560" spans="1:13" ht="36" hidden="1" outlineLevel="1">
      <c r="A560" s="762" t="s">
        <v>726</v>
      </c>
      <c r="B560" s="762" t="s">
        <v>727</v>
      </c>
      <c r="C560" s="531" t="s">
        <v>728</v>
      </c>
      <c r="D560" s="532">
        <v>0</v>
      </c>
      <c r="E560" s="532">
        <v>0</v>
      </c>
      <c r="F560" s="532">
        <v>0</v>
      </c>
      <c r="G560" s="532">
        <v>0</v>
      </c>
      <c r="H560" s="533">
        <v>0</v>
      </c>
      <c r="I560" s="533">
        <v>0</v>
      </c>
      <c r="J560" s="533">
        <f t="shared" si="73"/>
        <v>0</v>
      </c>
      <c r="K560" s="539"/>
      <c r="L560" s="539"/>
      <c r="M560" s="539"/>
    </row>
    <row r="561" spans="1:13" ht="36" hidden="1" outlineLevel="1">
      <c r="A561" s="762"/>
      <c r="B561" s="762"/>
      <c r="C561" s="531" t="s">
        <v>729</v>
      </c>
      <c r="D561" s="532">
        <v>0</v>
      </c>
      <c r="E561" s="532">
        <v>0</v>
      </c>
      <c r="F561" s="532">
        <v>0</v>
      </c>
      <c r="G561" s="532">
        <v>0</v>
      </c>
      <c r="H561" s="533">
        <v>0</v>
      </c>
      <c r="I561" s="533">
        <v>0</v>
      </c>
      <c r="J561" s="533">
        <f t="shared" si="73"/>
        <v>0</v>
      </c>
      <c r="K561" s="539"/>
      <c r="L561" s="539"/>
      <c r="M561" s="539"/>
    </row>
    <row r="562" spans="1:13" ht="36" hidden="1" outlineLevel="1">
      <c r="A562" s="762"/>
      <c r="B562" s="762"/>
      <c r="C562" s="531" t="s">
        <v>730</v>
      </c>
      <c r="D562" s="532">
        <v>0</v>
      </c>
      <c r="E562" s="532">
        <v>0</v>
      </c>
      <c r="F562" s="532">
        <v>0</v>
      </c>
      <c r="G562" s="532">
        <v>0</v>
      </c>
      <c r="H562" s="533">
        <v>0</v>
      </c>
      <c r="I562" s="533">
        <v>0</v>
      </c>
      <c r="J562" s="533">
        <f t="shared" si="73"/>
        <v>0</v>
      </c>
      <c r="K562" s="539"/>
      <c r="L562" s="539"/>
      <c r="M562" s="539"/>
    </row>
    <row r="563" spans="1:13" ht="24" hidden="1" outlineLevel="1">
      <c r="A563" s="762"/>
      <c r="B563" s="762"/>
      <c r="C563" s="531" t="s">
        <v>731</v>
      </c>
      <c r="D563" s="532">
        <v>0</v>
      </c>
      <c r="E563" s="532">
        <v>0</v>
      </c>
      <c r="F563" s="532">
        <v>0</v>
      </c>
      <c r="G563" s="532">
        <v>0</v>
      </c>
      <c r="H563" s="533">
        <v>0</v>
      </c>
      <c r="I563" s="533">
        <v>0</v>
      </c>
      <c r="J563" s="533">
        <f t="shared" si="73"/>
        <v>0</v>
      </c>
      <c r="K563" s="539"/>
      <c r="L563" s="539"/>
      <c r="M563" s="539"/>
    </row>
    <row r="564" spans="1:13" ht="48" hidden="1" outlineLevel="1">
      <c r="A564" s="762"/>
      <c r="B564" s="531" t="s">
        <v>732</v>
      </c>
      <c r="C564" s="531" t="s">
        <v>733</v>
      </c>
      <c r="D564" s="532">
        <v>0</v>
      </c>
      <c r="E564" s="532">
        <v>0</v>
      </c>
      <c r="F564" s="532">
        <v>0</v>
      </c>
      <c r="G564" s="532">
        <v>0</v>
      </c>
      <c r="H564" s="533">
        <v>0</v>
      </c>
      <c r="I564" s="533">
        <v>0</v>
      </c>
      <c r="J564" s="533">
        <f t="shared" si="73"/>
        <v>0</v>
      </c>
      <c r="K564" s="539"/>
      <c r="L564" s="539"/>
      <c r="M564" s="539"/>
    </row>
    <row r="565" spans="1:13" ht="15" customHeight="1" collapsed="1">
      <c r="A565" s="748" t="s">
        <v>734</v>
      </c>
      <c r="B565" s="748"/>
      <c r="C565" s="748"/>
      <c r="D565" s="529">
        <f t="shared" ref="D565:J565" si="81">+D566+D567</f>
        <v>0</v>
      </c>
      <c r="E565" s="529">
        <f t="shared" si="81"/>
        <v>0</v>
      </c>
      <c r="F565" s="529">
        <f t="shared" si="81"/>
        <v>0</v>
      </c>
      <c r="G565" s="529">
        <f t="shared" si="81"/>
        <v>0</v>
      </c>
      <c r="H565" s="530">
        <f t="shared" si="81"/>
        <v>0</v>
      </c>
      <c r="I565" s="530">
        <f t="shared" si="81"/>
        <v>0</v>
      </c>
      <c r="J565" s="530">
        <f t="shared" si="81"/>
        <v>0</v>
      </c>
      <c r="K565" s="539"/>
      <c r="L565" s="539"/>
      <c r="M565" s="539"/>
    </row>
    <row r="566" spans="1:13" ht="24" hidden="1" outlineLevel="1">
      <c r="A566" s="762" t="s">
        <v>734</v>
      </c>
      <c r="B566" s="531" t="s">
        <v>735</v>
      </c>
      <c r="C566" s="531" t="s">
        <v>736</v>
      </c>
      <c r="D566" s="532">
        <v>0</v>
      </c>
      <c r="E566" s="532">
        <v>0</v>
      </c>
      <c r="F566" s="532">
        <v>0</v>
      </c>
      <c r="G566" s="532">
        <v>0</v>
      </c>
      <c r="H566" s="533">
        <v>0</v>
      </c>
      <c r="I566" s="533">
        <v>0</v>
      </c>
      <c r="J566" s="533">
        <f t="shared" si="73"/>
        <v>0</v>
      </c>
      <c r="K566" s="539"/>
      <c r="L566" s="539"/>
      <c r="M566" s="539"/>
    </row>
    <row r="567" spans="1:13" ht="60" hidden="1" outlineLevel="1">
      <c r="A567" s="762"/>
      <c r="B567" s="531" t="s">
        <v>737</v>
      </c>
      <c r="C567" s="531" t="s">
        <v>738</v>
      </c>
      <c r="D567" s="532">
        <v>0</v>
      </c>
      <c r="E567" s="532">
        <v>0</v>
      </c>
      <c r="F567" s="532">
        <v>0</v>
      </c>
      <c r="G567" s="532">
        <v>0</v>
      </c>
      <c r="H567" s="533">
        <v>0</v>
      </c>
      <c r="I567" s="533">
        <v>0</v>
      </c>
      <c r="J567" s="533">
        <f t="shared" si="73"/>
        <v>0</v>
      </c>
      <c r="K567" s="539"/>
      <c r="L567" s="539"/>
      <c r="M567" s="539"/>
    </row>
    <row r="568" spans="1:13" ht="15" customHeight="1" collapsed="1">
      <c r="A568" s="748" t="s">
        <v>739</v>
      </c>
      <c r="B568" s="748"/>
      <c r="C568" s="748"/>
      <c r="D568" s="529">
        <f t="shared" ref="D568:J568" si="82">SUM(D569:D572)</f>
        <v>0</v>
      </c>
      <c r="E568" s="529">
        <f t="shared" si="82"/>
        <v>0</v>
      </c>
      <c r="F568" s="529">
        <f t="shared" si="82"/>
        <v>0</v>
      </c>
      <c r="G568" s="529">
        <f t="shared" si="82"/>
        <v>0</v>
      </c>
      <c r="H568" s="530">
        <f t="shared" si="82"/>
        <v>0</v>
      </c>
      <c r="I568" s="530">
        <f t="shared" si="82"/>
        <v>0</v>
      </c>
      <c r="J568" s="530">
        <f t="shared" si="82"/>
        <v>0</v>
      </c>
      <c r="K568" s="539"/>
      <c r="L568" s="539"/>
      <c r="M568" s="539"/>
    </row>
    <row r="569" spans="1:13" ht="48" hidden="1" outlineLevel="1">
      <c r="A569" s="762" t="s">
        <v>739</v>
      </c>
      <c r="B569" s="531" t="s">
        <v>740</v>
      </c>
      <c r="C569" s="531" t="s">
        <v>741</v>
      </c>
      <c r="D569" s="532">
        <v>0</v>
      </c>
      <c r="E569" s="532">
        <v>0</v>
      </c>
      <c r="F569" s="532">
        <v>0</v>
      </c>
      <c r="G569" s="532">
        <v>0</v>
      </c>
      <c r="H569" s="533">
        <v>0</v>
      </c>
      <c r="I569" s="533">
        <v>0</v>
      </c>
      <c r="J569" s="533">
        <f t="shared" si="73"/>
        <v>0</v>
      </c>
      <c r="K569" s="539"/>
      <c r="L569" s="539"/>
      <c r="M569" s="539"/>
    </row>
    <row r="570" spans="1:13" ht="60" hidden="1" outlineLevel="1">
      <c r="A570" s="762"/>
      <c r="B570" s="531" t="s">
        <v>742</v>
      </c>
      <c r="C570" s="531" t="s">
        <v>743</v>
      </c>
      <c r="D570" s="532">
        <v>0</v>
      </c>
      <c r="E570" s="532">
        <v>0</v>
      </c>
      <c r="F570" s="532">
        <v>0</v>
      </c>
      <c r="G570" s="532">
        <v>0</v>
      </c>
      <c r="H570" s="533">
        <v>0</v>
      </c>
      <c r="I570" s="533">
        <v>0</v>
      </c>
      <c r="J570" s="533">
        <f t="shared" si="73"/>
        <v>0</v>
      </c>
      <c r="K570" s="539"/>
      <c r="L570" s="539"/>
      <c r="M570" s="539"/>
    </row>
    <row r="571" spans="1:13" ht="60" hidden="1" outlineLevel="1">
      <c r="A571" s="762"/>
      <c r="B571" s="531" t="s">
        <v>744</v>
      </c>
      <c r="C571" s="531" t="s">
        <v>745</v>
      </c>
      <c r="D571" s="532">
        <v>0</v>
      </c>
      <c r="E571" s="532">
        <v>0</v>
      </c>
      <c r="F571" s="532">
        <v>0</v>
      </c>
      <c r="G571" s="532">
        <v>0</v>
      </c>
      <c r="H571" s="533">
        <v>0</v>
      </c>
      <c r="I571" s="533">
        <v>0</v>
      </c>
      <c r="J571" s="533">
        <f t="shared" si="73"/>
        <v>0</v>
      </c>
      <c r="K571" s="539"/>
      <c r="L571" s="539"/>
      <c r="M571" s="539"/>
    </row>
    <row r="572" spans="1:13" ht="48" hidden="1" outlineLevel="1">
      <c r="A572" s="762"/>
      <c r="B572" s="531" t="s">
        <v>746</v>
      </c>
      <c r="C572" s="531" t="s">
        <v>747</v>
      </c>
      <c r="D572" s="532">
        <v>0</v>
      </c>
      <c r="E572" s="532">
        <v>0</v>
      </c>
      <c r="F572" s="532">
        <v>0</v>
      </c>
      <c r="G572" s="532">
        <v>0</v>
      </c>
      <c r="H572" s="533">
        <v>0</v>
      </c>
      <c r="I572" s="533">
        <v>0</v>
      </c>
      <c r="J572" s="533">
        <f t="shared" si="73"/>
        <v>0</v>
      </c>
      <c r="K572" s="539"/>
      <c r="L572" s="539"/>
      <c r="M572" s="539"/>
    </row>
    <row r="573" spans="1:13" ht="15" customHeight="1" collapsed="1">
      <c r="A573" s="748" t="s">
        <v>748</v>
      </c>
      <c r="B573" s="748"/>
      <c r="C573" s="748"/>
      <c r="D573" s="529">
        <f t="shared" ref="D573:J573" si="83">SUM(D574:D577)</f>
        <v>0</v>
      </c>
      <c r="E573" s="529">
        <f t="shared" si="83"/>
        <v>0</v>
      </c>
      <c r="F573" s="529">
        <f t="shared" si="83"/>
        <v>0</v>
      </c>
      <c r="G573" s="529">
        <f t="shared" si="83"/>
        <v>0</v>
      </c>
      <c r="H573" s="530">
        <f t="shared" si="83"/>
        <v>0</v>
      </c>
      <c r="I573" s="530">
        <f t="shared" si="83"/>
        <v>0</v>
      </c>
      <c r="J573" s="530">
        <f t="shared" si="83"/>
        <v>0</v>
      </c>
      <c r="K573" s="539"/>
      <c r="L573" s="539"/>
      <c r="M573" s="539"/>
    </row>
    <row r="574" spans="1:13" ht="24" hidden="1" outlineLevel="1">
      <c r="A574" s="762" t="s">
        <v>748</v>
      </c>
      <c r="B574" s="762" t="s">
        <v>749</v>
      </c>
      <c r="C574" s="531" t="s">
        <v>750</v>
      </c>
      <c r="D574" s="532">
        <v>0</v>
      </c>
      <c r="E574" s="532">
        <v>0</v>
      </c>
      <c r="F574" s="532">
        <v>0</v>
      </c>
      <c r="G574" s="532">
        <v>0</v>
      </c>
      <c r="H574" s="533">
        <v>0</v>
      </c>
      <c r="I574" s="533">
        <v>0</v>
      </c>
      <c r="J574" s="533">
        <f t="shared" si="73"/>
        <v>0</v>
      </c>
      <c r="K574" s="539"/>
      <c r="L574" s="539"/>
      <c r="M574" s="539"/>
    </row>
    <row r="575" spans="1:13" ht="24" hidden="1" outlineLevel="1">
      <c r="A575" s="762"/>
      <c r="B575" s="762"/>
      <c r="C575" s="531" t="s">
        <v>751</v>
      </c>
      <c r="D575" s="532">
        <v>0</v>
      </c>
      <c r="E575" s="532">
        <v>0</v>
      </c>
      <c r="F575" s="532">
        <v>0</v>
      </c>
      <c r="G575" s="532">
        <v>0</v>
      </c>
      <c r="H575" s="533">
        <v>0</v>
      </c>
      <c r="I575" s="533">
        <v>0</v>
      </c>
      <c r="J575" s="533">
        <f t="shared" si="73"/>
        <v>0</v>
      </c>
      <c r="K575" s="539"/>
      <c r="L575" s="539"/>
      <c r="M575" s="539"/>
    </row>
    <row r="576" spans="1:13" ht="24" hidden="1" outlineLevel="1">
      <c r="A576" s="762"/>
      <c r="B576" s="762"/>
      <c r="C576" s="531" t="s">
        <v>752</v>
      </c>
      <c r="D576" s="532">
        <v>0</v>
      </c>
      <c r="E576" s="532">
        <v>0</v>
      </c>
      <c r="F576" s="532">
        <v>0</v>
      </c>
      <c r="G576" s="532">
        <v>0</v>
      </c>
      <c r="H576" s="533">
        <v>0</v>
      </c>
      <c r="I576" s="533">
        <v>0</v>
      </c>
      <c r="J576" s="533">
        <f t="shared" si="73"/>
        <v>0</v>
      </c>
      <c r="K576" s="539"/>
      <c r="L576" s="539"/>
      <c r="M576" s="539"/>
    </row>
    <row r="577" spans="1:13" ht="24" hidden="1" outlineLevel="1">
      <c r="A577" s="762"/>
      <c r="B577" s="762"/>
      <c r="C577" s="531" t="s">
        <v>753</v>
      </c>
      <c r="D577" s="532">
        <v>0</v>
      </c>
      <c r="E577" s="532">
        <v>0</v>
      </c>
      <c r="F577" s="532">
        <v>0</v>
      </c>
      <c r="G577" s="532">
        <v>0</v>
      </c>
      <c r="H577" s="533">
        <v>0</v>
      </c>
      <c r="I577" s="533">
        <v>0</v>
      </c>
      <c r="J577" s="533">
        <f t="shared" si="73"/>
        <v>0</v>
      </c>
      <c r="K577" s="539"/>
      <c r="L577" s="539"/>
      <c r="M577" s="539"/>
    </row>
    <row r="578" spans="1:13" ht="15" customHeight="1" collapsed="1">
      <c r="A578" s="748" t="s">
        <v>754</v>
      </c>
      <c r="B578" s="748"/>
      <c r="C578" s="748"/>
      <c r="D578" s="529">
        <f t="shared" ref="D578:J578" si="84">SUM(D579:D582)</f>
        <v>0</v>
      </c>
      <c r="E578" s="529">
        <f t="shared" si="84"/>
        <v>0</v>
      </c>
      <c r="F578" s="529">
        <f t="shared" si="84"/>
        <v>0</v>
      </c>
      <c r="G578" s="529">
        <f t="shared" si="84"/>
        <v>0</v>
      </c>
      <c r="H578" s="530">
        <f t="shared" si="84"/>
        <v>0</v>
      </c>
      <c r="I578" s="530">
        <f t="shared" si="84"/>
        <v>0</v>
      </c>
      <c r="J578" s="530">
        <f t="shared" si="84"/>
        <v>0</v>
      </c>
      <c r="K578" s="539"/>
      <c r="L578" s="539"/>
      <c r="M578" s="539"/>
    </row>
    <row r="579" spans="1:13" ht="24" hidden="1" outlineLevel="1">
      <c r="A579" s="762" t="s">
        <v>754</v>
      </c>
      <c r="B579" s="762" t="s">
        <v>755</v>
      </c>
      <c r="C579" s="531" t="s">
        <v>756</v>
      </c>
      <c r="D579" s="532">
        <v>0</v>
      </c>
      <c r="E579" s="532">
        <v>0</v>
      </c>
      <c r="F579" s="532">
        <v>0</v>
      </c>
      <c r="G579" s="532">
        <v>0</v>
      </c>
      <c r="H579" s="533">
        <v>0</v>
      </c>
      <c r="I579" s="533">
        <v>0</v>
      </c>
      <c r="J579" s="533">
        <f t="shared" si="73"/>
        <v>0</v>
      </c>
      <c r="K579" s="539"/>
      <c r="L579" s="539"/>
      <c r="M579" s="539"/>
    </row>
    <row r="580" spans="1:13" hidden="1" outlineLevel="1">
      <c r="A580" s="762"/>
      <c r="B580" s="762"/>
      <c r="C580" s="531" t="s">
        <v>757</v>
      </c>
      <c r="D580" s="532">
        <v>0</v>
      </c>
      <c r="E580" s="532">
        <v>0</v>
      </c>
      <c r="F580" s="532">
        <v>0</v>
      </c>
      <c r="G580" s="532">
        <v>0</v>
      </c>
      <c r="H580" s="533">
        <v>0</v>
      </c>
      <c r="I580" s="533">
        <v>0</v>
      </c>
      <c r="J580" s="533">
        <f t="shared" si="73"/>
        <v>0</v>
      </c>
      <c r="K580" s="539"/>
      <c r="L580" s="539"/>
      <c r="M580" s="539"/>
    </row>
    <row r="581" spans="1:13" ht="24" hidden="1" outlineLevel="1">
      <c r="A581" s="762"/>
      <c r="B581" s="762" t="s">
        <v>758</v>
      </c>
      <c r="C581" s="531" t="s">
        <v>759</v>
      </c>
      <c r="D581" s="532">
        <v>0</v>
      </c>
      <c r="E581" s="532">
        <v>0</v>
      </c>
      <c r="F581" s="532">
        <v>0</v>
      </c>
      <c r="G581" s="532">
        <v>0</v>
      </c>
      <c r="H581" s="533">
        <v>0</v>
      </c>
      <c r="I581" s="533">
        <v>0</v>
      </c>
      <c r="J581" s="533">
        <f t="shared" si="73"/>
        <v>0</v>
      </c>
      <c r="K581" s="539"/>
      <c r="L581" s="539"/>
      <c r="M581" s="539"/>
    </row>
    <row r="582" spans="1:13" ht="36" hidden="1" outlineLevel="1">
      <c r="A582" s="762"/>
      <c r="B582" s="762"/>
      <c r="C582" s="531" t="s">
        <v>760</v>
      </c>
      <c r="D582" s="532">
        <v>0</v>
      </c>
      <c r="E582" s="532">
        <v>0</v>
      </c>
      <c r="F582" s="532">
        <v>0</v>
      </c>
      <c r="G582" s="532">
        <v>0</v>
      </c>
      <c r="H582" s="533">
        <v>0</v>
      </c>
      <c r="I582" s="533">
        <v>0</v>
      </c>
      <c r="J582" s="533">
        <f t="shared" si="73"/>
        <v>0</v>
      </c>
      <c r="K582" s="539"/>
      <c r="L582" s="539"/>
      <c r="M582" s="539"/>
    </row>
    <row r="583" spans="1:13" ht="22.5" customHeight="1" collapsed="1">
      <c r="A583" s="748" t="s">
        <v>761</v>
      </c>
      <c r="B583" s="748"/>
      <c r="C583" s="748"/>
      <c r="D583" s="529">
        <f t="shared" ref="D583:J583" si="85">SUM(D584:D590)</f>
        <v>0</v>
      </c>
      <c r="E583" s="529">
        <f t="shared" si="85"/>
        <v>0</v>
      </c>
      <c r="F583" s="529">
        <f t="shared" si="85"/>
        <v>0</v>
      </c>
      <c r="G583" s="529">
        <f t="shared" si="85"/>
        <v>0</v>
      </c>
      <c r="H583" s="530">
        <f t="shared" si="85"/>
        <v>0</v>
      </c>
      <c r="I583" s="530">
        <f t="shared" si="85"/>
        <v>0</v>
      </c>
      <c r="J583" s="530">
        <f t="shared" si="85"/>
        <v>0</v>
      </c>
      <c r="K583" s="539"/>
      <c r="L583" s="539"/>
      <c r="M583" s="539"/>
    </row>
    <row r="584" spans="1:13" hidden="1" outlineLevel="1">
      <c r="A584" s="762" t="s">
        <v>761</v>
      </c>
      <c r="B584" s="762" t="s">
        <v>762</v>
      </c>
      <c r="C584" s="531" t="s">
        <v>763</v>
      </c>
      <c r="D584" s="532">
        <v>0</v>
      </c>
      <c r="E584" s="532">
        <v>0</v>
      </c>
      <c r="F584" s="532">
        <v>0</v>
      </c>
      <c r="G584" s="532">
        <v>0</v>
      </c>
      <c r="H584" s="533">
        <v>0</v>
      </c>
      <c r="I584" s="533">
        <v>0</v>
      </c>
      <c r="J584" s="533">
        <f t="shared" si="73"/>
        <v>0</v>
      </c>
      <c r="K584" s="539"/>
      <c r="L584" s="539"/>
      <c r="M584" s="539"/>
    </row>
    <row r="585" spans="1:13" ht="24" hidden="1" outlineLevel="1">
      <c r="A585" s="762"/>
      <c r="B585" s="762"/>
      <c r="C585" s="531" t="s">
        <v>764</v>
      </c>
      <c r="D585" s="532">
        <v>0</v>
      </c>
      <c r="E585" s="532">
        <v>0</v>
      </c>
      <c r="F585" s="532">
        <v>0</v>
      </c>
      <c r="G585" s="532">
        <v>0</v>
      </c>
      <c r="H585" s="533">
        <v>0</v>
      </c>
      <c r="I585" s="533">
        <v>0</v>
      </c>
      <c r="J585" s="533">
        <f t="shared" si="73"/>
        <v>0</v>
      </c>
      <c r="K585" s="539"/>
      <c r="L585" s="539"/>
      <c r="M585" s="539"/>
    </row>
    <row r="586" spans="1:13" ht="36" hidden="1" outlineLevel="1">
      <c r="A586" s="762"/>
      <c r="B586" s="531" t="s">
        <v>765</v>
      </c>
      <c r="C586" s="531" t="s">
        <v>766</v>
      </c>
      <c r="D586" s="532">
        <v>0</v>
      </c>
      <c r="E586" s="532">
        <v>0</v>
      </c>
      <c r="F586" s="532">
        <v>0</v>
      </c>
      <c r="G586" s="532">
        <v>0</v>
      </c>
      <c r="H586" s="533">
        <v>0</v>
      </c>
      <c r="I586" s="533">
        <v>0</v>
      </c>
      <c r="J586" s="533">
        <f t="shared" si="73"/>
        <v>0</v>
      </c>
      <c r="K586" s="539"/>
      <c r="L586" s="539"/>
      <c r="M586" s="539"/>
    </row>
    <row r="587" spans="1:13" ht="48" hidden="1" outlineLevel="1">
      <c r="A587" s="762"/>
      <c r="B587" s="531" t="s">
        <v>767</v>
      </c>
      <c r="C587" s="531" t="s">
        <v>768</v>
      </c>
      <c r="D587" s="532">
        <v>0</v>
      </c>
      <c r="E587" s="532">
        <v>0</v>
      </c>
      <c r="F587" s="532">
        <v>0</v>
      </c>
      <c r="G587" s="532">
        <v>0</v>
      </c>
      <c r="H587" s="533">
        <v>0</v>
      </c>
      <c r="I587" s="533">
        <v>0</v>
      </c>
      <c r="J587" s="533">
        <f t="shared" si="73"/>
        <v>0</v>
      </c>
      <c r="K587" s="539"/>
      <c r="L587" s="539"/>
      <c r="M587" s="539"/>
    </row>
    <row r="588" spans="1:13" hidden="1" outlineLevel="1">
      <c r="A588" s="762"/>
      <c r="B588" s="762" t="s">
        <v>769</v>
      </c>
      <c r="C588" s="531" t="s">
        <v>770</v>
      </c>
      <c r="D588" s="532">
        <v>0</v>
      </c>
      <c r="E588" s="532">
        <v>0</v>
      </c>
      <c r="F588" s="532">
        <v>0</v>
      </c>
      <c r="G588" s="532">
        <v>0</v>
      </c>
      <c r="H588" s="533">
        <v>0</v>
      </c>
      <c r="I588" s="533">
        <v>0</v>
      </c>
      <c r="J588" s="533">
        <f t="shared" si="73"/>
        <v>0</v>
      </c>
      <c r="K588" s="539"/>
      <c r="L588" s="539"/>
      <c r="M588" s="539"/>
    </row>
    <row r="589" spans="1:13" ht="24" hidden="1" outlineLevel="1">
      <c r="A589" s="762"/>
      <c r="B589" s="762"/>
      <c r="C589" s="531" t="s">
        <v>771</v>
      </c>
      <c r="D589" s="532">
        <v>0</v>
      </c>
      <c r="E589" s="532">
        <v>0</v>
      </c>
      <c r="F589" s="532">
        <v>0</v>
      </c>
      <c r="G589" s="532">
        <v>0</v>
      </c>
      <c r="H589" s="533">
        <v>0</v>
      </c>
      <c r="I589" s="533">
        <v>0</v>
      </c>
      <c r="J589" s="533">
        <f t="shared" si="73"/>
        <v>0</v>
      </c>
      <c r="K589" s="539"/>
      <c r="L589" s="539"/>
      <c r="M589" s="539"/>
    </row>
    <row r="590" spans="1:13" ht="48" hidden="1" outlineLevel="1">
      <c r="A590" s="762"/>
      <c r="B590" s="762"/>
      <c r="C590" s="531" t="s">
        <v>772</v>
      </c>
      <c r="D590" s="532">
        <v>0</v>
      </c>
      <c r="E590" s="532">
        <v>0</v>
      </c>
      <c r="F590" s="532">
        <v>0</v>
      </c>
      <c r="G590" s="532">
        <v>0</v>
      </c>
      <c r="H590" s="533">
        <v>0</v>
      </c>
      <c r="I590" s="533">
        <v>0</v>
      </c>
      <c r="J590" s="533">
        <f t="shared" si="73"/>
        <v>0</v>
      </c>
      <c r="K590" s="539"/>
      <c r="L590" s="539"/>
      <c r="M590" s="539"/>
    </row>
    <row r="591" spans="1:13" ht="24" customHeight="1" collapsed="1">
      <c r="A591" s="748" t="s">
        <v>773</v>
      </c>
      <c r="B591" s="748"/>
      <c r="C591" s="748"/>
      <c r="D591" s="529">
        <f t="shared" ref="D591:J591" si="86">SUM(D592:D595)</f>
        <v>0</v>
      </c>
      <c r="E591" s="529">
        <f t="shared" si="86"/>
        <v>0</v>
      </c>
      <c r="F591" s="529">
        <f t="shared" si="86"/>
        <v>0</v>
      </c>
      <c r="G591" s="529">
        <f t="shared" si="86"/>
        <v>0</v>
      </c>
      <c r="H591" s="530">
        <f t="shared" si="86"/>
        <v>0</v>
      </c>
      <c r="I591" s="530">
        <f t="shared" si="86"/>
        <v>0</v>
      </c>
      <c r="J591" s="530">
        <f t="shared" si="86"/>
        <v>0</v>
      </c>
      <c r="K591" s="539"/>
      <c r="L591" s="539"/>
      <c r="M591" s="539"/>
    </row>
    <row r="592" spans="1:13" hidden="1" outlineLevel="1">
      <c r="A592" s="762" t="s">
        <v>773</v>
      </c>
      <c r="B592" s="762" t="s">
        <v>774</v>
      </c>
      <c r="C592" s="531" t="s">
        <v>775</v>
      </c>
      <c r="D592" s="532">
        <v>0</v>
      </c>
      <c r="E592" s="532">
        <v>0</v>
      </c>
      <c r="F592" s="532">
        <v>0</v>
      </c>
      <c r="G592" s="532">
        <v>0</v>
      </c>
      <c r="H592" s="533">
        <v>0</v>
      </c>
      <c r="I592" s="533">
        <v>0</v>
      </c>
      <c r="J592" s="533">
        <f t="shared" si="73"/>
        <v>0</v>
      </c>
      <c r="K592" s="539"/>
      <c r="L592" s="539"/>
      <c r="M592" s="539"/>
    </row>
    <row r="593" spans="1:13" ht="24" hidden="1" outlineLevel="1">
      <c r="A593" s="762"/>
      <c r="B593" s="762"/>
      <c r="C593" s="531" t="s">
        <v>776</v>
      </c>
      <c r="D593" s="532">
        <v>0</v>
      </c>
      <c r="E593" s="532">
        <v>0</v>
      </c>
      <c r="F593" s="532">
        <v>0</v>
      </c>
      <c r="G593" s="532">
        <v>0</v>
      </c>
      <c r="H593" s="533">
        <v>0</v>
      </c>
      <c r="I593" s="533">
        <v>0</v>
      </c>
      <c r="J593" s="533">
        <f t="shared" si="73"/>
        <v>0</v>
      </c>
      <c r="K593" s="539"/>
      <c r="L593" s="539"/>
      <c r="M593" s="539"/>
    </row>
    <row r="594" spans="1:13" hidden="1" outlineLevel="1">
      <c r="A594" s="762"/>
      <c r="B594" s="531" t="s">
        <v>777</v>
      </c>
      <c r="C594" s="531" t="s">
        <v>778</v>
      </c>
      <c r="D594" s="532">
        <v>0</v>
      </c>
      <c r="E594" s="532">
        <v>0</v>
      </c>
      <c r="F594" s="532">
        <v>0</v>
      </c>
      <c r="G594" s="532">
        <v>0</v>
      </c>
      <c r="H594" s="533">
        <v>0</v>
      </c>
      <c r="I594" s="533">
        <v>0</v>
      </c>
      <c r="J594" s="533">
        <f t="shared" si="73"/>
        <v>0</v>
      </c>
      <c r="K594" s="539"/>
      <c r="L594" s="539"/>
      <c r="M594" s="539"/>
    </row>
    <row r="595" spans="1:13" ht="24" hidden="1" outlineLevel="1">
      <c r="A595" s="762"/>
      <c r="B595" s="531" t="s">
        <v>779</v>
      </c>
      <c r="C595" s="531" t="s">
        <v>780</v>
      </c>
      <c r="D595" s="532">
        <v>0</v>
      </c>
      <c r="E595" s="532">
        <v>0</v>
      </c>
      <c r="F595" s="532">
        <v>0</v>
      </c>
      <c r="G595" s="532">
        <v>0</v>
      </c>
      <c r="H595" s="533">
        <v>0</v>
      </c>
      <c r="I595" s="533">
        <v>0</v>
      </c>
      <c r="J595" s="533">
        <f t="shared" si="73"/>
        <v>0</v>
      </c>
      <c r="K595" s="539"/>
      <c r="L595" s="539"/>
      <c r="M595" s="539"/>
    </row>
    <row r="596" spans="1:13" ht="22.5" customHeight="1" collapsed="1">
      <c r="A596" s="748" t="s">
        <v>781</v>
      </c>
      <c r="B596" s="748"/>
      <c r="C596" s="748"/>
      <c r="D596" s="529">
        <f t="shared" ref="D596:J596" si="87">SUM(D597:D603)</f>
        <v>0</v>
      </c>
      <c r="E596" s="529">
        <f t="shared" si="87"/>
        <v>0</v>
      </c>
      <c r="F596" s="529">
        <f t="shared" si="87"/>
        <v>0</v>
      </c>
      <c r="G596" s="529">
        <f t="shared" si="87"/>
        <v>0</v>
      </c>
      <c r="H596" s="530">
        <f t="shared" si="87"/>
        <v>0</v>
      </c>
      <c r="I596" s="530">
        <f t="shared" si="87"/>
        <v>0</v>
      </c>
      <c r="J596" s="530">
        <f t="shared" si="87"/>
        <v>0</v>
      </c>
      <c r="K596" s="539"/>
      <c r="L596" s="539"/>
      <c r="M596" s="539"/>
    </row>
    <row r="597" spans="1:13" ht="24" hidden="1" outlineLevel="1">
      <c r="A597" s="762" t="s">
        <v>781</v>
      </c>
      <c r="B597" s="762" t="s">
        <v>782</v>
      </c>
      <c r="C597" s="531" t="s">
        <v>783</v>
      </c>
      <c r="D597" s="532">
        <v>0</v>
      </c>
      <c r="E597" s="532">
        <v>0</v>
      </c>
      <c r="F597" s="532">
        <v>0</v>
      </c>
      <c r="G597" s="532">
        <v>0</v>
      </c>
      <c r="H597" s="533">
        <v>0</v>
      </c>
      <c r="I597" s="533">
        <v>0</v>
      </c>
      <c r="J597" s="533">
        <f t="shared" si="73"/>
        <v>0</v>
      </c>
      <c r="K597" s="539"/>
      <c r="L597" s="539"/>
      <c r="M597" s="539"/>
    </row>
    <row r="598" spans="1:13" ht="24" hidden="1" outlineLevel="1">
      <c r="A598" s="762"/>
      <c r="B598" s="762"/>
      <c r="C598" s="531" t="s">
        <v>784</v>
      </c>
      <c r="D598" s="532">
        <v>0</v>
      </c>
      <c r="E598" s="532">
        <v>0</v>
      </c>
      <c r="F598" s="532">
        <v>0</v>
      </c>
      <c r="G598" s="532">
        <v>0</v>
      </c>
      <c r="H598" s="533">
        <v>0</v>
      </c>
      <c r="I598" s="533">
        <v>0</v>
      </c>
      <c r="J598" s="533">
        <f t="shared" ref="J598:J673" si="88">+I598+H598</f>
        <v>0</v>
      </c>
      <c r="K598" s="539"/>
      <c r="L598" s="539"/>
      <c r="M598" s="539"/>
    </row>
    <row r="599" spans="1:13" ht="36" hidden="1" outlineLevel="1">
      <c r="A599" s="762"/>
      <c r="B599" s="762"/>
      <c r="C599" s="531" t="s">
        <v>785</v>
      </c>
      <c r="D599" s="532">
        <v>0</v>
      </c>
      <c r="E599" s="532">
        <v>0</v>
      </c>
      <c r="F599" s="532">
        <v>0</v>
      </c>
      <c r="G599" s="532">
        <v>0</v>
      </c>
      <c r="H599" s="533">
        <v>0</v>
      </c>
      <c r="I599" s="533">
        <v>0</v>
      </c>
      <c r="J599" s="533">
        <f t="shared" si="88"/>
        <v>0</v>
      </c>
      <c r="K599" s="539"/>
      <c r="L599" s="539"/>
      <c r="M599" s="539"/>
    </row>
    <row r="600" spans="1:13" hidden="1" outlineLevel="1">
      <c r="A600" s="762"/>
      <c r="B600" s="762" t="s">
        <v>786</v>
      </c>
      <c r="C600" s="531" t="s">
        <v>787</v>
      </c>
      <c r="D600" s="532">
        <v>0</v>
      </c>
      <c r="E600" s="532">
        <v>0</v>
      </c>
      <c r="F600" s="532">
        <v>0</v>
      </c>
      <c r="G600" s="532">
        <v>0</v>
      </c>
      <c r="H600" s="533">
        <v>0</v>
      </c>
      <c r="I600" s="533">
        <v>0</v>
      </c>
      <c r="J600" s="533">
        <f t="shared" si="88"/>
        <v>0</v>
      </c>
      <c r="K600" s="539"/>
      <c r="L600" s="539"/>
      <c r="M600" s="539"/>
    </row>
    <row r="601" spans="1:13" ht="24" hidden="1" outlineLevel="1">
      <c r="A601" s="762"/>
      <c r="B601" s="762"/>
      <c r="C601" s="531" t="s">
        <v>788</v>
      </c>
      <c r="D601" s="532">
        <v>0</v>
      </c>
      <c r="E601" s="532">
        <v>0</v>
      </c>
      <c r="F601" s="532">
        <v>0</v>
      </c>
      <c r="G601" s="532">
        <v>0</v>
      </c>
      <c r="H601" s="533">
        <v>0</v>
      </c>
      <c r="I601" s="533">
        <v>0</v>
      </c>
      <c r="J601" s="533">
        <f t="shared" si="88"/>
        <v>0</v>
      </c>
      <c r="K601" s="539"/>
      <c r="L601" s="539"/>
      <c r="M601" s="539"/>
    </row>
    <row r="602" spans="1:13" ht="24" hidden="1" outlineLevel="1">
      <c r="A602" s="762"/>
      <c r="B602" s="762"/>
      <c r="C602" s="531" t="s">
        <v>789</v>
      </c>
      <c r="D602" s="532">
        <v>0</v>
      </c>
      <c r="E602" s="532">
        <v>0</v>
      </c>
      <c r="F602" s="532">
        <v>0</v>
      </c>
      <c r="G602" s="532">
        <v>0</v>
      </c>
      <c r="H602" s="533">
        <v>0</v>
      </c>
      <c r="I602" s="533">
        <v>0</v>
      </c>
      <c r="J602" s="533">
        <f t="shared" si="88"/>
        <v>0</v>
      </c>
      <c r="K602" s="539"/>
      <c r="L602" s="539"/>
      <c r="M602" s="539"/>
    </row>
    <row r="603" spans="1:13" ht="36" hidden="1" outlineLevel="1">
      <c r="A603" s="762"/>
      <c r="B603" s="531" t="s">
        <v>790</v>
      </c>
      <c r="C603" s="531" t="s">
        <v>791</v>
      </c>
      <c r="D603" s="532">
        <v>0</v>
      </c>
      <c r="E603" s="532">
        <v>0</v>
      </c>
      <c r="F603" s="532">
        <v>0</v>
      </c>
      <c r="G603" s="532">
        <v>0</v>
      </c>
      <c r="H603" s="533">
        <v>0</v>
      </c>
      <c r="I603" s="533">
        <v>0</v>
      </c>
      <c r="J603" s="533">
        <f t="shared" si="88"/>
        <v>0</v>
      </c>
      <c r="K603" s="539"/>
      <c r="L603" s="539"/>
      <c r="M603" s="539"/>
    </row>
    <row r="604" spans="1:13" ht="15" customHeight="1" collapsed="1">
      <c r="A604" s="748" t="s">
        <v>792</v>
      </c>
      <c r="B604" s="748"/>
      <c r="C604" s="748"/>
      <c r="D604" s="529">
        <f t="shared" ref="D604:J604" si="89">SUM(D605:D608)</f>
        <v>0</v>
      </c>
      <c r="E604" s="529">
        <f t="shared" si="89"/>
        <v>0</v>
      </c>
      <c r="F604" s="529">
        <f t="shared" si="89"/>
        <v>0</v>
      </c>
      <c r="G604" s="529">
        <f t="shared" si="89"/>
        <v>0</v>
      </c>
      <c r="H604" s="530">
        <f t="shared" si="89"/>
        <v>0</v>
      </c>
      <c r="I604" s="530">
        <f t="shared" si="89"/>
        <v>0</v>
      </c>
      <c r="J604" s="530">
        <f t="shared" si="89"/>
        <v>0</v>
      </c>
      <c r="K604" s="539"/>
      <c r="L604" s="539"/>
      <c r="M604" s="539"/>
    </row>
    <row r="605" spans="1:13" ht="60" hidden="1" outlineLevel="1">
      <c r="A605" s="762" t="s">
        <v>792</v>
      </c>
      <c r="B605" s="531" t="s">
        <v>793</v>
      </c>
      <c r="C605" s="531" t="s">
        <v>794</v>
      </c>
      <c r="D605" s="532">
        <v>0</v>
      </c>
      <c r="E605" s="532">
        <v>0</v>
      </c>
      <c r="F605" s="532">
        <v>0</v>
      </c>
      <c r="G605" s="532">
        <v>0</v>
      </c>
      <c r="H605" s="533">
        <v>0</v>
      </c>
      <c r="I605" s="533">
        <v>0</v>
      </c>
      <c r="J605" s="533">
        <f t="shared" si="88"/>
        <v>0</v>
      </c>
      <c r="K605" s="539"/>
      <c r="L605" s="539"/>
      <c r="M605" s="539"/>
    </row>
    <row r="606" spans="1:13" ht="60" hidden="1" outlineLevel="1">
      <c r="A606" s="762"/>
      <c r="B606" s="531" t="s">
        <v>795</v>
      </c>
      <c r="C606" s="531" t="s">
        <v>796</v>
      </c>
      <c r="D606" s="532">
        <v>0</v>
      </c>
      <c r="E606" s="532">
        <v>0</v>
      </c>
      <c r="F606" s="532">
        <v>0</v>
      </c>
      <c r="G606" s="532">
        <v>0</v>
      </c>
      <c r="H606" s="533">
        <v>0</v>
      </c>
      <c r="I606" s="533">
        <v>0</v>
      </c>
      <c r="J606" s="533">
        <f t="shared" si="88"/>
        <v>0</v>
      </c>
      <c r="K606" s="539"/>
      <c r="L606" s="539"/>
      <c r="M606" s="539"/>
    </row>
    <row r="607" spans="1:13" hidden="1" outlineLevel="1">
      <c r="A607" s="762"/>
      <c r="B607" s="762" t="s">
        <v>797</v>
      </c>
      <c r="C607" s="531" t="s">
        <v>798</v>
      </c>
      <c r="D607" s="532">
        <v>0</v>
      </c>
      <c r="E607" s="532">
        <v>0</v>
      </c>
      <c r="F607" s="532">
        <v>0</v>
      </c>
      <c r="G607" s="532">
        <v>0</v>
      </c>
      <c r="H607" s="533">
        <v>0</v>
      </c>
      <c r="I607" s="533">
        <v>0</v>
      </c>
      <c r="J607" s="533">
        <f t="shared" si="88"/>
        <v>0</v>
      </c>
      <c r="K607" s="539"/>
      <c r="L607" s="539"/>
      <c r="M607" s="539"/>
    </row>
    <row r="608" spans="1:13" ht="36" hidden="1" outlineLevel="1">
      <c r="A608" s="762"/>
      <c r="B608" s="762"/>
      <c r="C608" s="531" t="s">
        <v>799</v>
      </c>
      <c r="D608" s="532">
        <v>0</v>
      </c>
      <c r="E608" s="532">
        <v>0</v>
      </c>
      <c r="F608" s="532">
        <v>0</v>
      </c>
      <c r="G608" s="532">
        <v>0</v>
      </c>
      <c r="H608" s="533">
        <v>0</v>
      </c>
      <c r="I608" s="533">
        <v>0</v>
      </c>
      <c r="J608" s="533">
        <f t="shared" si="88"/>
        <v>0</v>
      </c>
      <c r="K608" s="539"/>
      <c r="L608" s="539"/>
      <c r="M608" s="539"/>
    </row>
    <row r="609" spans="1:13" ht="15" customHeight="1" collapsed="1">
      <c r="A609" s="748" t="s">
        <v>800</v>
      </c>
      <c r="B609" s="748"/>
      <c r="C609" s="748"/>
      <c r="D609" s="529">
        <f t="shared" ref="D609:J609" si="90">SUM(D610:D612)</f>
        <v>0</v>
      </c>
      <c r="E609" s="529">
        <f t="shared" si="90"/>
        <v>0</v>
      </c>
      <c r="F609" s="529">
        <f t="shared" si="90"/>
        <v>0</v>
      </c>
      <c r="G609" s="529">
        <f t="shared" si="90"/>
        <v>0</v>
      </c>
      <c r="H609" s="530">
        <f t="shared" si="90"/>
        <v>0</v>
      </c>
      <c r="I609" s="530">
        <f t="shared" si="90"/>
        <v>0</v>
      </c>
      <c r="J609" s="530">
        <f t="shared" si="90"/>
        <v>0</v>
      </c>
      <c r="K609" s="539"/>
      <c r="L609" s="539"/>
      <c r="M609" s="539"/>
    </row>
    <row r="610" spans="1:13" hidden="1" outlineLevel="1">
      <c r="A610" s="762" t="s">
        <v>800</v>
      </c>
      <c r="B610" s="762" t="s">
        <v>801</v>
      </c>
      <c r="C610" s="531" t="s">
        <v>802</v>
      </c>
      <c r="D610" s="532">
        <v>0</v>
      </c>
      <c r="E610" s="532">
        <v>0</v>
      </c>
      <c r="F610" s="532">
        <v>0</v>
      </c>
      <c r="G610" s="532">
        <v>0</v>
      </c>
      <c r="H610" s="533">
        <v>0</v>
      </c>
      <c r="I610" s="533">
        <v>0</v>
      </c>
      <c r="J610" s="533">
        <f t="shared" si="88"/>
        <v>0</v>
      </c>
      <c r="K610" s="539"/>
      <c r="L610" s="539"/>
      <c r="M610" s="539"/>
    </row>
    <row r="611" spans="1:13" hidden="1" outlineLevel="1">
      <c r="A611" s="762"/>
      <c r="B611" s="762"/>
      <c r="C611" s="531" t="s">
        <v>803</v>
      </c>
      <c r="D611" s="532">
        <v>0</v>
      </c>
      <c r="E611" s="532">
        <v>0</v>
      </c>
      <c r="F611" s="532">
        <v>0</v>
      </c>
      <c r="G611" s="532">
        <v>0</v>
      </c>
      <c r="H611" s="533">
        <v>0</v>
      </c>
      <c r="I611" s="533">
        <v>0</v>
      </c>
      <c r="J611" s="533">
        <f t="shared" si="88"/>
        <v>0</v>
      </c>
      <c r="K611" s="539"/>
      <c r="L611" s="539"/>
      <c r="M611" s="539"/>
    </row>
    <row r="612" spans="1:13" ht="84" hidden="1" outlineLevel="1">
      <c r="A612" s="762"/>
      <c r="B612" s="531" t="s">
        <v>804</v>
      </c>
      <c r="C612" s="531" t="s">
        <v>805</v>
      </c>
      <c r="D612" s="532">
        <v>0</v>
      </c>
      <c r="E612" s="532">
        <v>0</v>
      </c>
      <c r="F612" s="532">
        <v>0</v>
      </c>
      <c r="G612" s="532">
        <v>0</v>
      </c>
      <c r="H612" s="533">
        <v>0</v>
      </c>
      <c r="I612" s="533">
        <v>0</v>
      </c>
      <c r="J612" s="533">
        <f t="shared" si="88"/>
        <v>0</v>
      </c>
      <c r="K612" s="539"/>
      <c r="L612" s="539"/>
      <c r="M612" s="539"/>
    </row>
    <row r="613" spans="1:13" ht="15" customHeight="1" collapsed="1">
      <c r="A613" s="748" t="s">
        <v>806</v>
      </c>
      <c r="B613" s="748"/>
      <c r="C613" s="748"/>
      <c r="D613" s="529">
        <f t="shared" ref="D613:J613" si="91">SUM(D614:D616)</f>
        <v>0</v>
      </c>
      <c r="E613" s="529">
        <f t="shared" si="91"/>
        <v>0</v>
      </c>
      <c r="F613" s="529">
        <f t="shared" si="91"/>
        <v>0</v>
      </c>
      <c r="G613" s="529">
        <f t="shared" si="91"/>
        <v>0</v>
      </c>
      <c r="H613" s="530">
        <f t="shared" si="91"/>
        <v>0</v>
      </c>
      <c r="I613" s="530">
        <f t="shared" si="91"/>
        <v>0</v>
      </c>
      <c r="J613" s="530">
        <f t="shared" si="91"/>
        <v>0</v>
      </c>
      <c r="K613" s="539"/>
      <c r="L613" s="539"/>
      <c r="M613" s="539"/>
    </row>
    <row r="614" spans="1:13" ht="36" hidden="1" outlineLevel="1">
      <c r="A614" s="762" t="s">
        <v>806</v>
      </c>
      <c r="B614" s="531" t="s">
        <v>807</v>
      </c>
      <c r="C614" s="531" t="s">
        <v>808</v>
      </c>
      <c r="D614" s="532">
        <v>0</v>
      </c>
      <c r="E614" s="532">
        <v>0</v>
      </c>
      <c r="F614" s="532">
        <v>0</v>
      </c>
      <c r="G614" s="532">
        <v>0</v>
      </c>
      <c r="H614" s="533">
        <v>0</v>
      </c>
      <c r="I614" s="533">
        <v>0</v>
      </c>
      <c r="J614" s="533">
        <f t="shared" si="88"/>
        <v>0</v>
      </c>
      <c r="K614" s="539"/>
      <c r="L614" s="539"/>
      <c r="M614" s="539"/>
    </row>
    <row r="615" spans="1:13" ht="24" hidden="1" outlineLevel="1">
      <c r="A615" s="762"/>
      <c r="B615" s="762" t="s">
        <v>809</v>
      </c>
      <c r="C615" s="531" t="s">
        <v>810</v>
      </c>
      <c r="D615" s="532">
        <v>0</v>
      </c>
      <c r="E615" s="532">
        <v>0</v>
      </c>
      <c r="F615" s="532">
        <v>0</v>
      </c>
      <c r="G615" s="532">
        <v>0</v>
      </c>
      <c r="H615" s="533">
        <v>0</v>
      </c>
      <c r="I615" s="533">
        <v>0</v>
      </c>
      <c r="J615" s="533">
        <f t="shared" si="88"/>
        <v>0</v>
      </c>
      <c r="K615" s="539"/>
      <c r="L615" s="539"/>
      <c r="M615" s="539"/>
    </row>
    <row r="616" spans="1:13" ht="24" hidden="1" outlineLevel="1">
      <c r="A616" s="762"/>
      <c r="B616" s="762"/>
      <c r="C616" s="531" t="s">
        <v>811</v>
      </c>
      <c r="D616" s="532">
        <v>0</v>
      </c>
      <c r="E616" s="532">
        <v>0</v>
      </c>
      <c r="F616" s="532">
        <v>0</v>
      </c>
      <c r="G616" s="532">
        <v>0</v>
      </c>
      <c r="H616" s="533">
        <v>0</v>
      </c>
      <c r="I616" s="533">
        <v>0</v>
      </c>
      <c r="J616" s="533">
        <f t="shared" si="88"/>
        <v>0</v>
      </c>
      <c r="K616" s="539"/>
      <c r="L616" s="539"/>
      <c r="M616" s="539"/>
    </row>
    <row r="617" spans="1:13" ht="24" customHeight="1" collapsed="1">
      <c r="A617" s="748" t="s">
        <v>812</v>
      </c>
      <c r="B617" s="748"/>
      <c r="C617" s="748"/>
      <c r="D617" s="529">
        <f t="shared" ref="D617:J617" si="92">+D618+D619+D620</f>
        <v>0</v>
      </c>
      <c r="E617" s="529">
        <f t="shared" si="92"/>
        <v>0</v>
      </c>
      <c r="F617" s="529">
        <f t="shared" si="92"/>
        <v>0</v>
      </c>
      <c r="G617" s="529">
        <f t="shared" si="92"/>
        <v>0</v>
      </c>
      <c r="H617" s="530">
        <f t="shared" si="92"/>
        <v>0</v>
      </c>
      <c r="I617" s="530">
        <f t="shared" si="92"/>
        <v>0</v>
      </c>
      <c r="J617" s="530">
        <f t="shared" si="92"/>
        <v>0</v>
      </c>
      <c r="K617" s="539"/>
      <c r="L617" s="539"/>
      <c r="M617" s="539"/>
    </row>
    <row r="618" spans="1:13" hidden="1" outlineLevel="1">
      <c r="A618" s="762" t="s">
        <v>812</v>
      </c>
      <c r="B618" s="762" t="s">
        <v>813</v>
      </c>
      <c r="C618" s="531" t="s">
        <v>814</v>
      </c>
      <c r="D618" s="532">
        <v>0</v>
      </c>
      <c r="E618" s="532">
        <v>0</v>
      </c>
      <c r="F618" s="532">
        <v>0</v>
      </c>
      <c r="G618" s="532">
        <v>0</v>
      </c>
      <c r="H618" s="533">
        <v>0</v>
      </c>
      <c r="I618" s="533">
        <v>0</v>
      </c>
      <c r="J618" s="533">
        <f t="shared" si="88"/>
        <v>0</v>
      </c>
      <c r="K618" s="539"/>
      <c r="L618" s="539"/>
      <c r="M618" s="539"/>
    </row>
    <row r="619" spans="1:13" ht="24" hidden="1" outlineLevel="1">
      <c r="A619" s="762"/>
      <c r="B619" s="762"/>
      <c r="C619" s="531" t="s">
        <v>815</v>
      </c>
      <c r="D619" s="532">
        <v>0</v>
      </c>
      <c r="E619" s="532">
        <v>0</v>
      </c>
      <c r="F619" s="532">
        <v>0</v>
      </c>
      <c r="G619" s="532">
        <v>0</v>
      </c>
      <c r="H619" s="533">
        <v>0</v>
      </c>
      <c r="I619" s="533">
        <v>0</v>
      </c>
      <c r="J619" s="533">
        <f t="shared" si="88"/>
        <v>0</v>
      </c>
      <c r="K619" s="539"/>
      <c r="L619" s="539"/>
      <c r="M619" s="539"/>
    </row>
    <row r="620" spans="1:13" ht="48" hidden="1" outlineLevel="1">
      <c r="A620" s="762"/>
      <c r="B620" s="531" t="s">
        <v>816</v>
      </c>
      <c r="C620" s="531" t="s">
        <v>817</v>
      </c>
      <c r="D620" s="532">
        <v>0</v>
      </c>
      <c r="E620" s="532">
        <v>0</v>
      </c>
      <c r="F620" s="532">
        <v>0</v>
      </c>
      <c r="G620" s="532">
        <v>0</v>
      </c>
      <c r="H620" s="533">
        <v>0</v>
      </c>
      <c r="I620" s="533">
        <v>0</v>
      </c>
      <c r="J620" s="533">
        <f t="shared" si="88"/>
        <v>0</v>
      </c>
      <c r="K620" s="539"/>
      <c r="L620" s="539"/>
      <c r="M620" s="539"/>
    </row>
    <row r="621" spans="1:13" ht="17.25" customHeight="1" collapsed="1">
      <c r="A621" s="748" t="s">
        <v>818</v>
      </c>
      <c r="B621" s="748"/>
      <c r="C621" s="748"/>
      <c r="D621" s="529">
        <f t="shared" ref="D621:J621" si="93">+D622+D623+D624</f>
        <v>0</v>
      </c>
      <c r="E621" s="529">
        <f t="shared" si="93"/>
        <v>0</v>
      </c>
      <c r="F621" s="529">
        <f t="shared" si="93"/>
        <v>0</v>
      </c>
      <c r="G621" s="529">
        <f t="shared" si="93"/>
        <v>0</v>
      </c>
      <c r="H621" s="530">
        <f t="shared" si="93"/>
        <v>0</v>
      </c>
      <c r="I621" s="530">
        <f t="shared" si="93"/>
        <v>0</v>
      </c>
      <c r="J621" s="530">
        <f t="shared" si="93"/>
        <v>0</v>
      </c>
      <c r="K621" s="539"/>
      <c r="L621" s="539"/>
      <c r="M621" s="539"/>
    </row>
    <row r="622" spans="1:13" ht="36" hidden="1" outlineLevel="1">
      <c r="A622" s="762" t="s">
        <v>818</v>
      </c>
      <c r="B622" s="762" t="s">
        <v>819</v>
      </c>
      <c r="C622" s="531" t="s">
        <v>820</v>
      </c>
      <c r="D622" s="532">
        <v>0</v>
      </c>
      <c r="E622" s="532">
        <v>0</v>
      </c>
      <c r="F622" s="532">
        <v>0</v>
      </c>
      <c r="G622" s="532">
        <v>0</v>
      </c>
      <c r="H622" s="533">
        <v>0</v>
      </c>
      <c r="I622" s="533">
        <v>0</v>
      </c>
      <c r="J622" s="533">
        <f t="shared" si="88"/>
        <v>0</v>
      </c>
      <c r="K622" s="539"/>
      <c r="L622" s="539"/>
      <c r="M622" s="539"/>
    </row>
    <row r="623" spans="1:13" ht="48" hidden="1" outlineLevel="1">
      <c r="A623" s="762"/>
      <c r="B623" s="762"/>
      <c r="C623" s="531" t="s">
        <v>821</v>
      </c>
      <c r="D623" s="532">
        <v>0</v>
      </c>
      <c r="E623" s="532">
        <v>0</v>
      </c>
      <c r="F623" s="532">
        <v>0</v>
      </c>
      <c r="G623" s="532">
        <v>0</v>
      </c>
      <c r="H623" s="533">
        <v>0</v>
      </c>
      <c r="I623" s="533">
        <v>0</v>
      </c>
      <c r="J623" s="533">
        <f t="shared" si="88"/>
        <v>0</v>
      </c>
      <c r="K623" s="539"/>
      <c r="L623" s="539"/>
      <c r="M623" s="539"/>
    </row>
    <row r="624" spans="1:13" ht="108" hidden="1" outlineLevel="1">
      <c r="A624" s="762"/>
      <c r="B624" s="531" t="s">
        <v>822</v>
      </c>
      <c r="C624" s="531" t="s">
        <v>823</v>
      </c>
      <c r="D624" s="532">
        <v>0</v>
      </c>
      <c r="E624" s="532">
        <v>0</v>
      </c>
      <c r="F624" s="532">
        <v>0</v>
      </c>
      <c r="G624" s="532">
        <v>0</v>
      </c>
      <c r="H624" s="533">
        <v>0</v>
      </c>
      <c r="I624" s="533">
        <v>0</v>
      </c>
      <c r="J624" s="533">
        <f t="shared" si="88"/>
        <v>0</v>
      </c>
      <c r="K624" s="539"/>
      <c r="L624" s="539"/>
      <c r="M624" s="539"/>
    </row>
    <row r="625" spans="1:13" ht="15" customHeight="1" collapsed="1">
      <c r="A625" s="748" t="s">
        <v>824</v>
      </c>
      <c r="B625" s="748"/>
      <c r="C625" s="748"/>
      <c r="D625" s="529">
        <f t="shared" ref="D625:J625" si="94">+D626+D627+D628</f>
        <v>0</v>
      </c>
      <c r="E625" s="529">
        <f t="shared" si="94"/>
        <v>0</v>
      </c>
      <c r="F625" s="529">
        <f t="shared" si="94"/>
        <v>0</v>
      </c>
      <c r="G625" s="529">
        <f t="shared" si="94"/>
        <v>0</v>
      </c>
      <c r="H625" s="530">
        <f t="shared" si="94"/>
        <v>0</v>
      </c>
      <c r="I625" s="530">
        <f t="shared" si="94"/>
        <v>0</v>
      </c>
      <c r="J625" s="530">
        <f t="shared" si="94"/>
        <v>0</v>
      </c>
      <c r="K625" s="539"/>
      <c r="L625" s="539"/>
      <c r="M625" s="539"/>
    </row>
    <row r="626" spans="1:13" ht="24" hidden="1" outlineLevel="1">
      <c r="A626" s="762" t="s">
        <v>824</v>
      </c>
      <c r="B626" s="762" t="s">
        <v>825</v>
      </c>
      <c r="C626" s="531" t="s">
        <v>826</v>
      </c>
      <c r="D626" s="532">
        <v>0</v>
      </c>
      <c r="E626" s="532">
        <v>0</v>
      </c>
      <c r="F626" s="532">
        <v>0</v>
      </c>
      <c r="G626" s="532">
        <v>0</v>
      </c>
      <c r="H626" s="533">
        <v>0</v>
      </c>
      <c r="I626" s="533">
        <v>0</v>
      </c>
      <c r="J626" s="533">
        <f t="shared" si="88"/>
        <v>0</v>
      </c>
      <c r="K626" s="539"/>
      <c r="L626" s="539"/>
      <c r="M626" s="539"/>
    </row>
    <row r="627" spans="1:13" ht="36" hidden="1" outlineLevel="1">
      <c r="A627" s="762"/>
      <c r="B627" s="762"/>
      <c r="C627" s="531" t="s">
        <v>827</v>
      </c>
      <c r="D627" s="532">
        <v>0</v>
      </c>
      <c r="E627" s="532">
        <v>0</v>
      </c>
      <c r="F627" s="532">
        <v>0</v>
      </c>
      <c r="G627" s="532">
        <v>0</v>
      </c>
      <c r="H627" s="533">
        <v>0</v>
      </c>
      <c r="I627" s="533">
        <v>0</v>
      </c>
      <c r="J627" s="533">
        <f t="shared" si="88"/>
        <v>0</v>
      </c>
      <c r="K627" s="539"/>
      <c r="L627" s="539"/>
      <c r="M627" s="539"/>
    </row>
    <row r="628" spans="1:13" ht="48" hidden="1" outlineLevel="1">
      <c r="A628" s="762"/>
      <c r="B628" s="531" t="s">
        <v>828</v>
      </c>
      <c r="C628" s="531" t="s">
        <v>829</v>
      </c>
      <c r="D628" s="532">
        <v>0</v>
      </c>
      <c r="E628" s="532">
        <v>0</v>
      </c>
      <c r="F628" s="532">
        <v>0</v>
      </c>
      <c r="G628" s="532">
        <v>0</v>
      </c>
      <c r="H628" s="533">
        <v>0</v>
      </c>
      <c r="I628" s="533">
        <v>0</v>
      </c>
      <c r="J628" s="533">
        <f t="shared" si="88"/>
        <v>0</v>
      </c>
      <c r="K628" s="539"/>
      <c r="L628" s="539"/>
      <c r="M628" s="539"/>
    </row>
    <row r="629" spans="1:13" ht="15" customHeight="1" collapsed="1">
      <c r="A629" s="748" t="s">
        <v>830</v>
      </c>
      <c r="B629" s="748"/>
      <c r="C629" s="748"/>
      <c r="D629" s="529">
        <f t="shared" ref="D629:J629" si="95">SUM(D630:D633)</f>
        <v>0</v>
      </c>
      <c r="E629" s="529">
        <f t="shared" si="95"/>
        <v>0</v>
      </c>
      <c r="F629" s="529">
        <f t="shared" si="95"/>
        <v>0</v>
      </c>
      <c r="G629" s="529">
        <f t="shared" si="95"/>
        <v>0</v>
      </c>
      <c r="H629" s="530">
        <f t="shared" si="95"/>
        <v>0</v>
      </c>
      <c r="I629" s="530">
        <f t="shared" si="95"/>
        <v>0</v>
      </c>
      <c r="J629" s="530">
        <f t="shared" si="95"/>
        <v>0</v>
      </c>
      <c r="K629" s="539"/>
      <c r="L629" s="539"/>
      <c r="M629" s="539"/>
    </row>
    <row r="630" spans="1:13" ht="48" hidden="1" outlineLevel="1">
      <c r="A630" s="762" t="s">
        <v>830</v>
      </c>
      <c r="B630" s="531" t="s">
        <v>831</v>
      </c>
      <c r="C630" s="531" t="s">
        <v>832</v>
      </c>
      <c r="D630" s="532">
        <v>0</v>
      </c>
      <c r="E630" s="532">
        <v>0</v>
      </c>
      <c r="F630" s="532">
        <v>0</v>
      </c>
      <c r="G630" s="532">
        <v>0</v>
      </c>
      <c r="H630" s="533">
        <v>0</v>
      </c>
      <c r="I630" s="533">
        <v>0</v>
      </c>
      <c r="J630" s="533">
        <f t="shared" si="88"/>
        <v>0</v>
      </c>
      <c r="K630" s="539"/>
      <c r="L630" s="539"/>
      <c r="M630" s="539"/>
    </row>
    <row r="631" spans="1:13" ht="48" hidden="1" outlineLevel="1">
      <c r="A631" s="762"/>
      <c r="B631" s="531" t="s">
        <v>833</v>
      </c>
      <c r="C631" s="531" t="s">
        <v>834</v>
      </c>
      <c r="D631" s="532">
        <v>0</v>
      </c>
      <c r="E631" s="532">
        <v>0</v>
      </c>
      <c r="F631" s="532">
        <v>0</v>
      </c>
      <c r="G631" s="532">
        <v>0</v>
      </c>
      <c r="H631" s="533">
        <v>0</v>
      </c>
      <c r="I631" s="533">
        <v>0</v>
      </c>
      <c r="J631" s="533">
        <f t="shared" si="88"/>
        <v>0</v>
      </c>
      <c r="K631" s="539"/>
      <c r="L631" s="539"/>
      <c r="M631" s="539"/>
    </row>
    <row r="632" spans="1:13" ht="48" hidden="1" outlineLevel="1">
      <c r="A632" s="762"/>
      <c r="B632" s="531" t="s">
        <v>835</v>
      </c>
      <c r="C632" s="531" t="s">
        <v>836</v>
      </c>
      <c r="D632" s="532">
        <v>0</v>
      </c>
      <c r="E632" s="532">
        <v>0</v>
      </c>
      <c r="F632" s="532">
        <v>0</v>
      </c>
      <c r="G632" s="532">
        <v>0</v>
      </c>
      <c r="H632" s="533">
        <v>0</v>
      </c>
      <c r="I632" s="533">
        <v>0</v>
      </c>
      <c r="J632" s="533">
        <f t="shared" si="88"/>
        <v>0</v>
      </c>
      <c r="K632" s="539"/>
      <c r="L632" s="539"/>
      <c r="M632" s="539"/>
    </row>
    <row r="633" spans="1:13" ht="96" hidden="1" outlineLevel="1">
      <c r="A633" s="762"/>
      <c r="B633" s="531" t="s">
        <v>837</v>
      </c>
      <c r="C633" s="531" t="s">
        <v>838</v>
      </c>
      <c r="D633" s="532">
        <v>0</v>
      </c>
      <c r="E633" s="532">
        <v>0</v>
      </c>
      <c r="F633" s="532">
        <v>0</v>
      </c>
      <c r="G633" s="532">
        <v>0</v>
      </c>
      <c r="H633" s="533">
        <v>0</v>
      </c>
      <c r="I633" s="533">
        <v>0</v>
      </c>
      <c r="J633" s="533">
        <f t="shared" si="88"/>
        <v>0</v>
      </c>
      <c r="K633" s="539"/>
      <c r="L633" s="539"/>
      <c r="M633" s="539"/>
    </row>
    <row r="634" spans="1:13" ht="15" customHeight="1" collapsed="1">
      <c r="A634" s="748" t="s">
        <v>839</v>
      </c>
      <c r="B634" s="748"/>
      <c r="C634" s="748"/>
      <c r="D634" s="529">
        <v>0</v>
      </c>
      <c r="E634" s="529">
        <v>0</v>
      </c>
      <c r="F634" s="529">
        <v>0</v>
      </c>
      <c r="G634" s="529">
        <v>0</v>
      </c>
      <c r="H634" s="530">
        <v>0</v>
      </c>
      <c r="I634" s="530">
        <v>0</v>
      </c>
      <c r="J634" s="530">
        <f t="shared" si="88"/>
        <v>0</v>
      </c>
      <c r="K634" s="539"/>
      <c r="L634" s="539"/>
      <c r="M634" s="539"/>
    </row>
    <row r="635" spans="1:13" ht="15" customHeight="1">
      <c r="A635" s="748" t="s">
        <v>840</v>
      </c>
      <c r="B635" s="748"/>
      <c r="C635" s="748"/>
      <c r="D635" s="529">
        <f t="shared" ref="D635:J635" si="96">SUM(D636:D647)</f>
        <v>0</v>
      </c>
      <c r="E635" s="529">
        <f t="shared" si="96"/>
        <v>0</v>
      </c>
      <c r="F635" s="529">
        <f t="shared" si="96"/>
        <v>0</v>
      </c>
      <c r="G635" s="529">
        <f t="shared" si="96"/>
        <v>0</v>
      </c>
      <c r="H635" s="530">
        <f t="shared" si="96"/>
        <v>0</v>
      </c>
      <c r="I635" s="530">
        <f t="shared" si="96"/>
        <v>0</v>
      </c>
      <c r="J635" s="530">
        <f t="shared" si="96"/>
        <v>0</v>
      </c>
      <c r="K635" s="539"/>
      <c r="L635" s="539"/>
      <c r="M635" s="539"/>
    </row>
    <row r="636" spans="1:13" ht="36" hidden="1" outlineLevel="1">
      <c r="A636" s="762" t="s">
        <v>840</v>
      </c>
      <c r="B636" s="762" t="s">
        <v>841</v>
      </c>
      <c r="C636" s="531" t="s">
        <v>842</v>
      </c>
      <c r="D636" s="532">
        <v>0</v>
      </c>
      <c r="E636" s="532">
        <v>0</v>
      </c>
      <c r="F636" s="532">
        <v>0</v>
      </c>
      <c r="G636" s="532">
        <v>0</v>
      </c>
      <c r="H636" s="533">
        <v>0</v>
      </c>
      <c r="I636" s="533">
        <v>0</v>
      </c>
      <c r="J636" s="533">
        <f t="shared" si="88"/>
        <v>0</v>
      </c>
      <c r="K636" s="539"/>
      <c r="L636" s="539"/>
      <c r="M636" s="539"/>
    </row>
    <row r="637" spans="1:13" ht="24" hidden="1" outlineLevel="1">
      <c r="A637" s="762"/>
      <c r="B637" s="762"/>
      <c r="C637" s="531" t="s">
        <v>843</v>
      </c>
      <c r="D637" s="532">
        <v>0</v>
      </c>
      <c r="E637" s="532">
        <v>0</v>
      </c>
      <c r="F637" s="532">
        <v>0</v>
      </c>
      <c r="G637" s="532">
        <v>0</v>
      </c>
      <c r="H637" s="533">
        <v>0</v>
      </c>
      <c r="I637" s="533">
        <v>0</v>
      </c>
      <c r="J637" s="533">
        <f t="shared" si="88"/>
        <v>0</v>
      </c>
      <c r="K637" s="539"/>
      <c r="L637" s="539"/>
      <c r="M637" s="539"/>
    </row>
    <row r="638" spans="1:13" ht="24" hidden="1" outlineLevel="1">
      <c r="A638" s="762"/>
      <c r="B638" s="762" t="s">
        <v>844</v>
      </c>
      <c r="C638" s="531" t="s">
        <v>845</v>
      </c>
      <c r="D638" s="532">
        <v>0</v>
      </c>
      <c r="E638" s="532">
        <v>0</v>
      </c>
      <c r="F638" s="532">
        <v>0</v>
      </c>
      <c r="G638" s="532">
        <v>0</v>
      </c>
      <c r="H638" s="533">
        <v>0</v>
      </c>
      <c r="I638" s="533">
        <v>0</v>
      </c>
      <c r="J638" s="533">
        <f t="shared" si="88"/>
        <v>0</v>
      </c>
      <c r="K638" s="539"/>
      <c r="L638" s="539"/>
      <c r="M638" s="539"/>
    </row>
    <row r="639" spans="1:13" ht="24" hidden="1" outlineLevel="1">
      <c r="A639" s="762"/>
      <c r="B639" s="762"/>
      <c r="C639" s="531" t="s">
        <v>846</v>
      </c>
      <c r="D639" s="532">
        <v>0</v>
      </c>
      <c r="E639" s="532">
        <v>0</v>
      </c>
      <c r="F639" s="532">
        <v>0</v>
      </c>
      <c r="G639" s="532">
        <v>0</v>
      </c>
      <c r="H639" s="533">
        <v>0</v>
      </c>
      <c r="I639" s="533">
        <v>0</v>
      </c>
      <c r="J639" s="533">
        <f t="shared" si="88"/>
        <v>0</v>
      </c>
      <c r="K639" s="539"/>
      <c r="L639" s="539"/>
      <c r="M639" s="539"/>
    </row>
    <row r="640" spans="1:13" ht="48" hidden="1" outlineLevel="1">
      <c r="A640" s="762"/>
      <c r="B640" s="762"/>
      <c r="C640" s="531" t="s">
        <v>847</v>
      </c>
      <c r="D640" s="532">
        <v>0</v>
      </c>
      <c r="E640" s="532">
        <v>0</v>
      </c>
      <c r="F640" s="532">
        <v>0</v>
      </c>
      <c r="G640" s="532">
        <v>0</v>
      </c>
      <c r="H640" s="533">
        <v>0</v>
      </c>
      <c r="I640" s="533">
        <v>0</v>
      </c>
      <c r="J640" s="533">
        <f t="shared" si="88"/>
        <v>0</v>
      </c>
      <c r="K640" s="539"/>
      <c r="L640" s="539"/>
      <c r="M640" s="539"/>
    </row>
    <row r="641" spans="1:13" ht="36" hidden="1" outlineLevel="1">
      <c r="A641" s="762"/>
      <c r="B641" s="762" t="s">
        <v>848</v>
      </c>
      <c r="C641" s="531" t="s">
        <v>849</v>
      </c>
      <c r="D641" s="532">
        <v>0</v>
      </c>
      <c r="E641" s="532">
        <v>0</v>
      </c>
      <c r="F641" s="532">
        <v>0</v>
      </c>
      <c r="G641" s="532">
        <v>0</v>
      </c>
      <c r="H641" s="533">
        <v>0</v>
      </c>
      <c r="I641" s="533">
        <v>0</v>
      </c>
      <c r="J641" s="533">
        <f t="shared" si="88"/>
        <v>0</v>
      </c>
      <c r="K641" s="539"/>
      <c r="L641" s="539"/>
      <c r="M641" s="539"/>
    </row>
    <row r="642" spans="1:13" ht="36" hidden="1" outlineLevel="1">
      <c r="A642" s="762"/>
      <c r="B642" s="762"/>
      <c r="C642" s="531" t="s">
        <v>850</v>
      </c>
      <c r="D642" s="532">
        <v>0</v>
      </c>
      <c r="E642" s="532">
        <v>0</v>
      </c>
      <c r="F642" s="532">
        <v>0</v>
      </c>
      <c r="G642" s="532">
        <v>0</v>
      </c>
      <c r="H642" s="533">
        <v>0</v>
      </c>
      <c r="I642" s="533">
        <v>0</v>
      </c>
      <c r="J642" s="533">
        <f t="shared" si="88"/>
        <v>0</v>
      </c>
      <c r="K642" s="539"/>
      <c r="L642" s="539"/>
      <c r="M642" s="539"/>
    </row>
    <row r="643" spans="1:13" ht="36" hidden="1" outlineLevel="1">
      <c r="A643" s="762"/>
      <c r="B643" s="762"/>
      <c r="C643" s="531" t="s">
        <v>851</v>
      </c>
      <c r="D643" s="532">
        <v>0</v>
      </c>
      <c r="E643" s="532">
        <v>0</v>
      </c>
      <c r="F643" s="532">
        <v>0</v>
      </c>
      <c r="G643" s="532">
        <v>0</v>
      </c>
      <c r="H643" s="533">
        <v>0</v>
      </c>
      <c r="I643" s="533">
        <v>0</v>
      </c>
      <c r="J643" s="533">
        <f t="shared" si="88"/>
        <v>0</v>
      </c>
      <c r="K643" s="539"/>
      <c r="L643" s="539"/>
      <c r="M643" s="539"/>
    </row>
    <row r="644" spans="1:13" ht="24" hidden="1" outlineLevel="1">
      <c r="A644" s="762"/>
      <c r="B644" s="762"/>
      <c r="C644" s="531" t="s">
        <v>852</v>
      </c>
      <c r="D644" s="532">
        <v>0</v>
      </c>
      <c r="E644" s="532">
        <v>0</v>
      </c>
      <c r="F644" s="532">
        <v>0</v>
      </c>
      <c r="G644" s="532">
        <v>0</v>
      </c>
      <c r="H644" s="533">
        <v>0</v>
      </c>
      <c r="I644" s="533">
        <v>0</v>
      </c>
      <c r="J644" s="533">
        <f t="shared" si="88"/>
        <v>0</v>
      </c>
      <c r="K644" s="539"/>
      <c r="L644" s="539"/>
      <c r="M644" s="539"/>
    </row>
    <row r="645" spans="1:13" ht="24" hidden="1" outlineLevel="1">
      <c r="A645" s="762"/>
      <c r="B645" s="762"/>
      <c r="C645" s="531" t="s">
        <v>853</v>
      </c>
      <c r="D645" s="532">
        <v>0</v>
      </c>
      <c r="E645" s="532">
        <v>0</v>
      </c>
      <c r="F645" s="532">
        <v>0</v>
      </c>
      <c r="G645" s="532">
        <v>0</v>
      </c>
      <c r="H645" s="533">
        <v>0</v>
      </c>
      <c r="I645" s="533">
        <v>0</v>
      </c>
      <c r="J645" s="533">
        <f t="shared" si="88"/>
        <v>0</v>
      </c>
      <c r="K645" s="539"/>
      <c r="L645" s="539"/>
      <c r="M645" s="539"/>
    </row>
    <row r="646" spans="1:13" ht="48" hidden="1" outlineLevel="1">
      <c r="A646" s="762"/>
      <c r="B646" s="762"/>
      <c r="C646" s="531" t="s">
        <v>854</v>
      </c>
      <c r="D646" s="532">
        <v>0</v>
      </c>
      <c r="E646" s="532">
        <v>0</v>
      </c>
      <c r="F646" s="532">
        <v>0</v>
      </c>
      <c r="G646" s="532">
        <v>0</v>
      </c>
      <c r="H646" s="533">
        <v>0</v>
      </c>
      <c r="I646" s="533">
        <v>0</v>
      </c>
      <c r="J646" s="533">
        <f t="shared" si="88"/>
        <v>0</v>
      </c>
      <c r="K646" s="539"/>
      <c r="L646" s="539"/>
      <c r="M646" s="539"/>
    </row>
    <row r="647" spans="1:13" ht="132" hidden="1" outlineLevel="1">
      <c r="A647" s="762"/>
      <c r="B647" s="531" t="s">
        <v>855</v>
      </c>
      <c r="C647" s="531" t="s">
        <v>856</v>
      </c>
      <c r="D647" s="532">
        <v>0</v>
      </c>
      <c r="E647" s="532">
        <v>0</v>
      </c>
      <c r="F647" s="532">
        <v>0</v>
      </c>
      <c r="G647" s="532">
        <v>0</v>
      </c>
      <c r="H647" s="533">
        <v>0</v>
      </c>
      <c r="I647" s="533">
        <v>0</v>
      </c>
      <c r="J647" s="533">
        <f t="shared" si="88"/>
        <v>0</v>
      </c>
      <c r="K647" s="539"/>
      <c r="L647" s="539"/>
      <c r="M647" s="539"/>
    </row>
    <row r="648" spans="1:13" ht="15" customHeight="1" collapsed="1">
      <c r="A648" s="748" t="s">
        <v>857</v>
      </c>
      <c r="B648" s="748"/>
      <c r="C648" s="748"/>
      <c r="D648" s="529">
        <f t="shared" ref="D648:J648" si="97">+D649+D650+D651</f>
        <v>0</v>
      </c>
      <c r="E648" s="529">
        <f t="shared" si="97"/>
        <v>0</v>
      </c>
      <c r="F648" s="529">
        <f t="shared" si="97"/>
        <v>0</v>
      </c>
      <c r="G648" s="529">
        <f t="shared" si="97"/>
        <v>0</v>
      </c>
      <c r="H648" s="530">
        <f t="shared" si="97"/>
        <v>0</v>
      </c>
      <c r="I648" s="530">
        <f t="shared" si="97"/>
        <v>0</v>
      </c>
      <c r="J648" s="530">
        <f t="shared" si="97"/>
        <v>0</v>
      </c>
      <c r="K648" s="539"/>
      <c r="L648" s="539"/>
      <c r="M648" s="539"/>
    </row>
    <row r="649" spans="1:13" ht="48" hidden="1" outlineLevel="1">
      <c r="A649" s="762" t="s">
        <v>857</v>
      </c>
      <c r="B649" s="531" t="s">
        <v>858</v>
      </c>
      <c r="C649" s="531" t="s">
        <v>859</v>
      </c>
      <c r="D649" s="532">
        <v>0</v>
      </c>
      <c r="E649" s="532">
        <v>0</v>
      </c>
      <c r="F649" s="532">
        <v>0</v>
      </c>
      <c r="G649" s="532">
        <v>0</v>
      </c>
      <c r="H649" s="533">
        <v>0</v>
      </c>
      <c r="I649" s="533">
        <v>0</v>
      </c>
      <c r="J649" s="533">
        <f t="shared" si="88"/>
        <v>0</v>
      </c>
      <c r="K649" s="539"/>
      <c r="L649" s="539"/>
      <c r="M649" s="539"/>
    </row>
    <row r="650" spans="1:13" ht="60" hidden="1" outlineLevel="1">
      <c r="A650" s="762"/>
      <c r="B650" s="531" t="s">
        <v>860</v>
      </c>
      <c r="C650" s="531" t="s">
        <v>861</v>
      </c>
      <c r="D650" s="532">
        <v>0</v>
      </c>
      <c r="E650" s="532">
        <v>0</v>
      </c>
      <c r="F650" s="532">
        <v>0</v>
      </c>
      <c r="G650" s="532">
        <v>0</v>
      </c>
      <c r="H650" s="533">
        <v>0</v>
      </c>
      <c r="I650" s="533">
        <v>0</v>
      </c>
      <c r="J650" s="533">
        <f t="shared" si="88"/>
        <v>0</v>
      </c>
      <c r="K650" s="539"/>
      <c r="L650" s="539"/>
      <c r="M650" s="539"/>
    </row>
    <row r="651" spans="1:13" ht="60" hidden="1" outlineLevel="1">
      <c r="A651" s="762"/>
      <c r="B651" s="531" t="s">
        <v>862</v>
      </c>
      <c r="C651" s="531" t="s">
        <v>863</v>
      </c>
      <c r="D651" s="532">
        <v>0</v>
      </c>
      <c r="E651" s="532">
        <v>0</v>
      </c>
      <c r="F651" s="532">
        <v>0</v>
      </c>
      <c r="G651" s="532">
        <v>0</v>
      </c>
      <c r="H651" s="533">
        <v>0</v>
      </c>
      <c r="I651" s="533">
        <v>0</v>
      </c>
      <c r="J651" s="533">
        <f t="shared" si="88"/>
        <v>0</v>
      </c>
      <c r="K651" s="539"/>
      <c r="L651" s="539"/>
      <c r="M651" s="539"/>
    </row>
    <row r="652" spans="1:13" ht="22.5" customHeight="1" collapsed="1">
      <c r="A652" s="748" t="s">
        <v>864</v>
      </c>
      <c r="B652" s="748"/>
      <c r="C652" s="748"/>
      <c r="D652" s="529">
        <f t="shared" ref="D652:J652" si="98">+D653+D654+D655</f>
        <v>0</v>
      </c>
      <c r="E652" s="529">
        <f t="shared" si="98"/>
        <v>0</v>
      </c>
      <c r="F652" s="529">
        <f t="shared" si="98"/>
        <v>0</v>
      </c>
      <c r="G652" s="529">
        <f t="shared" si="98"/>
        <v>0</v>
      </c>
      <c r="H652" s="530">
        <f t="shared" si="98"/>
        <v>0</v>
      </c>
      <c r="I652" s="530">
        <f t="shared" si="98"/>
        <v>0</v>
      </c>
      <c r="J652" s="530">
        <f t="shared" si="98"/>
        <v>0</v>
      </c>
      <c r="K652" s="539"/>
      <c r="L652" s="539"/>
      <c r="M652" s="539"/>
    </row>
    <row r="653" spans="1:13" hidden="1" outlineLevel="1">
      <c r="A653" s="762" t="s">
        <v>864</v>
      </c>
      <c r="B653" s="762" t="s">
        <v>865</v>
      </c>
      <c r="C653" s="531" t="s">
        <v>866</v>
      </c>
      <c r="D653" s="532">
        <v>0</v>
      </c>
      <c r="E653" s="532">
        <v>0</v>
      </c>
      <c r="F653" s="532">
        <v>0</v>
      </c>
      <c r="G653" s="532">
        <v>0</v>
      </c>
      <c r="H653" s="533">
        <v>0</v>
      </c>
      <c r="I653" s="533">
        <v>0</v>
      </c>
      <c r="J653" s="533">
        <f t="shared" si="88"/>
        <v>0</v>
      </c>
      <c r="K653" s="539"/>
      <c r="L653" s="539"/>
      <c r="M653" s="539"/>
    </row>
    <row r="654" spans="1:13" hidden="1" outlineLevel="1">
      <c r="A654" s="762"/>
      <c r="B654" s="762"/>
      <c r="C654" s="531" t="s">
        <v>867</v>
      </c>
      <c r="D654" s="532">
        <v>0</v>
      </c>
      <c r="E654" s="532">
        <v>0</v>
      </c>
      <c r="F654" s="532">
        <v>0</v>
      </c>
      <c r="G654" s="532">
        <v>0</v>
      </c>
      <c r="H654" s="533">
        <v>0</v>
      </c>
      <c r="I654" s="533">
        <v>0</v>
      </c>
      <c r="J654" s="533">
        <f t="shared" si="88"/>
        <v>0</v>
      </c>
      <c r="K654" s="539"/>
      <c r="L654" s="539"/>
      <c r="M654" s="539"/>
    </row>
    <row r="655" spans="1:13" ht="60" hidden="1" outlineLevel="1">
      <c r="A655" s="762"/>
      <c r="B655" s="531" t="s">
        <v>868</v>
      </c>
      <c r="C655" s="531" t="s">
        <v>869</v>
      </c>
      <c r="D655" s="532">
        <v>0</v>
      </c>
      <c r="E655" s="532">
        <v>0</v>
      </c>
      <c r="F655" s="532">
        <v>0</v>
      </c>
      <c r="G655" s="532">
        <v>0</v>
      </c>
      <c r="H655" s="533">
        <v>0</v>
      </c>
      <c r="I655" s="533">
        <v>0</v>
      </c>
      <c r="J655" s="533">
        <f t="shared" si="88"/>
        <v>0</v>
      </c>
      <c r="K655" s="539"/>
      <c r="L655" s="539"/>
      <c r="M655" s="539"/>
    </row>
    <row r="656" spans="1:13" ht="15" customHeight="1" collapsed="1">
      <c r="A656" s="748" t="s">
        <v>870</v>
      </c>
      <c r="B656" s="748"/>
      <c r="C656" s="748"/>
      <c r="D656" s="529">
        <f t="shared" ref="D656:J656" si="99">+D657+D658+D659</f>
        <v>0</v>
      </c>
      <c r="E656" s="529">
        <f t="shared" si="99"/>
        <v>0</v>
      </c>
      <c r="F656" s="529">
        <f t="shared" si="99"/>
        <v>0</v>
      </c>
      <c r="G656" s="529">
        <f t="shared" si="99"/>
        <v>0</v>
      </c>
      <c r="H656" s="530">
        <f t="shared" si="99"/>
        <v>0</v>
      </c>
      <c r="I656" s="530">
        <f t="shared" si="99"/>
        <v>0</v>
      </c>
      <c r="J656" s="530">
        <f t="shared" si="99"/>
        <v>0</v>
      </c>
      <c r="K656" s="539"/>
      <c r="L656" s="539"/>
      <c r="M656" s="539"/>
    </row>
    <row r="657" spans="1:13" ht="36" hidden="1" outlineLevel="1">
      <c r="A657" s="762" t="s">
        <v>870</v>
      </c>
      <c r="B657" s="531" t="s">
        <v>871</v>
      </c>
      <c r="C657" s="531" t="s">
        <v>872</v>
      </c>
      <c r="D657" s="532">
        <v>0</v>
      </c>
      <c r="E657" s="532">
        <v>0</v>
      </c>
      <c r="F657" s="532">
        <v>0</v>
      </c>
      <c r="G657" s="532">
        <v>0</v>
      </c>
      <c r="H657" s="533">
        <v>0</v>
      </c>
      <c r="I657" s="533">
        <v>0</v>
      </c>
      <c r="J657" s="533">
        <f t="shared" si="88"/>
        <v>0</v>
      </c>
      <c r="K657" s="539"/>
      <c r="L657" s="539"/>
      <c r="M657" s="539"/>
    </row>
    <row r="658" spans="1:13" ht="48" hidden="1" outlineLevel="1">
      <c r="A658" s="762"/>
      <c r="B658" s="531" t="s">
        <v>873</v>
      </c>
      <c r="C658" s="531" t="s">
        <v>874</v>
      </c>
      <c r="D658" s="532">
        <v>0</v>
      </c>
      <c r="E658" s="532">
        <v>0</v>
      </c>
      <c r="F658" s="532">
        <v>0</v>
      </c>
      <c r="G658" s="532">
        <v>0</v>
      </c>
      <c r="H658" s="533">
        <v>0</v>
      </c>
      <c r="I658" s="533">
        <v>0</v>
      </c>
      <c r="J658" s="533">
        <f t="shared" si="88"/>
        <v>0</v>
      </c>
      <c r="K658" s="539"/>
      <c r="L658" s="539"/>
      <c r="M658" s="539"/>
    </row>
    <row r="659" spans="1:13" ht="36" hidden="1" outlineLevel="1">
      <c r="A659" s="762"/>
      <c r="B659" s="531" t="s">
        <v>875</v>
      </c>
      <c r="C659" s="531" t="s">
        <v>876</v>
      </c>
      <c r="D659" s="532">
        <v>0</v>
      </c>
      <c r="E659" s="532">
        <v>0</v>
      </c>
      <c r="F659" s="532">
        <v>0</v>
      </c>
      <c r="G659" s="532">
        <v>0</v>
      </c>
      <c r="H659" s="533">
        <v>0</v>
      </c>
      <c r="I659" s="533">
        <v>0</v>
      </c>
      <c r="J659" s="533">
        <f t="shared" si="88"/>
        <v>0</v>
      </c>
      <c r="K659" s="539"/>
      <c r="L659" s="539"/>
      <c r="M659" s="539"/>
    </row>
    <row r="660" spans="1:13" ht="15" customHeight="1" collapsed="1">
      <c r="A660" s="748" t="s">
        <v>877</v>
      </c>
      <c r="B660" s="748"/>
      <c r="C660" s="748"/>
      <c r="D660" s="529">
        <f t="shared" ref="D660:J660" si="100">SUM(D661:D665)</f>
        <v>0</v>
      </c>
      <c r="E660" s="529">
        <f t="shared" si="100"/>
        <v>0</v>
      </c>
      <c r="F660" s="529">
        <f t="shared" si="100"/>
        <v>0</v>
      </c>
      <c r="G660" s="529">
        <f t="shared" si="100"/>
        <v>0</v>
      </c>
      <c r="H660" s="530">
        <f t="shared" si="100"/>
        <v>0</v>
      </c>
      <c r="I660" s="530">
        <f t="shared" si="100"/>
        <v>0</v>
      </c>
      <c r="J660" s="530">
        <f t="shared" si="100"/>
        <v>0</v>
      </c>
      <c r="K660" s="539"/>
      <c r="L660" s="539"/>
      <c r="M660" s="539"/>
    </row>
    <row r="661" spans="1:13" ht="60" hidden="1" outlineLevel="1">
      <c r="A661" s="762" t="s">
        <v>877</v>
      </c>
      <c r="B661" s="531" t="s">
        <v>878</v>
      </c>
      <c r="C661" s="531" t="s">
        <v>879</v>
      </c>
      <c r="D661" s="532">
        <v>0</v>
      </c>
      <c r="E661" s="532">
        <v>0</v>
      </c>
      <c r="F661" s="532">
        <v>0</v>
      </c>
      <c r="G661" s="532">
        <v>0</v>
      </c>
      <c r="H661" s="533">
        <v>0</v>
      </c>
      <c r="I661" s="533">
        <v>0</v>
      </c>
      <c r="J661" s="533">
        <f t="shared" si="88"/>
        <v>0</v>
      </c>
      <c r="K661" s="539"/>
      <c r="L661" s="539"/>
      <c r="M661" s="539"/>
    </row>
    <row r="662" spans="1:13" hidden="1" outlineLevel="1">
      <c r="A662" s="762"/>
      <c r="B662" s="762" t="s">
        <v>880</v>
      </c>
      <c r="C662" s="531" t="s">
        <v>881</v>
      </c>
      <c r="D662" s="532">
        <v>0</v>
      </c>
      <c r="E662" s="532">
        <v>0</v>
      </c>
      <c r="F662" s="532">
        <v>0</v>
      </c>
      <c r="G662" s="532">
        <v>0</v>
      </c>
      <c r="H662" s="533">
        <v>0</v>
      </c>
      <c r="I662" s="533">
        <v>0</v>
      </c>
      <c r="J662" s="533">
        <f t="shared" si="88"/>
        <v>0</v>
      </c>
      <c r="K662" s="539"/>
      <c r="L662" s="539"/>
      <c r="M662" s="539"/>
    </row>
    <row r="663" spans="1:13" ht="24" hidden="1" outlineLevel="1">
      <c r="A663" s="762"/>
      <c r="B663" s="762"/>
      <c r="C663" s="531" t="s">
        <v>882</v>
      </c>
      <c r="D663" s="532">
        <v>0</v>
      </c>
      <c r="E663" s="532">
        <v>0</v>
      </c>
      <c r="F663" s="532">
        <v>0</v>
      </c>
      <c r="G663" s="532">
        <v>0</v>
      </c>
      <c r="H663" s="533">
        <v>0</v>
      </c>
      <c r="I663" s="533">
        <v>0</v>
      </c>
      <c r="J663" s="533">
        <f t="shared" si="88"/>
        <v>0</v>
      </c>
      <c r="K663" s="539"/>
      <c r="L663" s="539"/>
      <c r="M663" s="539"/>
    </row>
    <row r="664" spans="1:13" hidden="1" outlineLevel="1">
      <c r="A664" s="762"/>
      <c r="B664" s="762"/>
      <c r="C664" s="531" t="s">
        <v>883</v>
      </c>
      <c r="D664" s="532">
        <v>0</v>
      </c>
      <c r="E664" s="532">
        <v>0</v>
      </c>
      <c r="F664" s="532">
        <v>0</v>
      </c>
      <c r="G664" s="532">
        <v>0</v>
      </c>
      <c r="H664" s="533">
        <v>0</v>
      </c>
      <c r="I664" s="533">
        <v>0</v>
      </c>
      <c r="J664" s="533">
        <f t="shared" si="88"/>
        <v>0</v>
      </c>
      <c r="K664" s="539"/>
      <c r="L664" s="539"/>
      <c r="M664" s="539"/>
    </row>
    <row r="665" spans="1:13" ht="48" hidden="1" outlineLevel="1">
      <c r="A665" s="762"/>
      <c r="B665" s="531" t="s">
        <v>884</v>
      </c>
      <c r="C665" s="531" t="s">
        <v>885</v>
      </c>
      <c r="D665" s="532">
        <v>0</v>
      </c>
      <c r="E665" s="532">
        <v>0</v>
      </c>
      <c r="F665" s="532">
        <v>0</v>
      </c>
      <c r="G665" s="532">
        <v>0</v>
      </c>
      <c r="H665" s="533">
        <v>0</v>
      </c>
      <c r="I665" s="533">
        <v>0</v>
      </c>
      <c r="J665" s="533">
        <f t="shared" si="88"/>
        <v>0</v>
      </c>
      <c r="K665" s="539"/>
      <c r="L665" s="539"/>
      <c r="M665" s="539"/>
    </row>
    <row r="666" spans="1:13" ht="15" customHeight="1" collapsed="1">
      <c r="A666" s="748" t="s">
        <v>886</v>
      </c>
      <c r="B666" s="748"/>
      <c r="C666" s="748"/>
      <c r="D666" s="529">
        <f t="shared" ref="D666:J666" si="101">SUM(D667:D673)</f>
        <v>0</v>
      </c>
      <c r="E666" s="529">
        <f t="shared" si="101"/>
        <v>0</v>
      </c>
      <c r="F666" s="529">
        <f t="shared" si="101"/>
        <v>0</v>
      </c>
      <c r="G666" s="529">
        <f t="shared" si="101"/>
        <v>0</v>
      </c>
      <c r="H666" s="530">
        <f t="shared" si="101"/>
        <v>0</v>
      </c>
      <c r="I666" s="530">
        <f t="shared" si="101"/>
        <v>0</v>
      </c>
      <c r="J666" s="530">
        <f t="shared" si="101"/>
        <v>0</v>
      </c>
      <c r="K666" s="539"/>
      <c r="L666" s="539"/>
      <c r="M666" s="539"/>
    </row>
    <row r="667" spans="1:13" ht="24" hidden="1" outlineLevel="1">
      <c r="A667" s="762" t="s">
        <v>886</v>
      </c>
      <c r="B667" s="762" t="s">
        <v>887</v>
      </c>
      <c r="C667" s="531" t="s">
        <v>888</v>
      </c>
      <c r="D667" s="532">
        <v>0</v>
      </c>
      <c r="E667" s="532">
        <v>0</v>
      </c>
      <c r="F667" s="532">
        <v>0</v>
      </c>
      <c r="G667" s="532">
        <v>0</v>
      </c>
      <c r="H667" s="533">
        <v>0</v>
      </c>
      <c r="I667" s="533">
        <v>0</v>
      </c>
      <c r="J667" s="533">
        <f t="shared" si="88"/>
        <v>0</v>
      </c>
      <c r="K667" s="539"/>
      <c r="L667" s="539"/>
      <c r="M667" s="539"/>
    </row>
    <row r="668" spans="1:13" ht="36" hidden="1" outlineLevel="1">
      <c r="A668" s="762"/>
      <c r="B668" s="762"/>
      <c r="C668" s="531" t="s">
        <v>889</v>
      </c>
      <c r="D668" s="532">
        <v>0</v>
      </c>
      <c r="E668" s="532">
        <v>0</v>
      </c>
      <c r="F668" s="532">
        <v>0</v>
      </c>
      <c r="G668" s="532">
        <v>0</v>
      </c>
      <c r="H668" s="533">
        <v>0</v>
      </c>
      <c r="I668" s="533">
        <v>0</v>
      </c>
      <c r="J668" s="533">
        <f t="shared" si="88"/>
        <v>0</v>
      </c>
      <c r="K668" s="539"/>
      <c r="L668" s="539"/>
      <c r="M668" s="539"/>
    </row>
    <row r="669" spans="1:13" ht="48" hidden="1" outlineLevel="1">
      <c r="A669" s="762"/>
      <c r="B669" s="531" t="s">
        <v>890</v>
      </c>
      <c r="C669" s="531" t="s">
        <v>891</v>
      </c>
      <c r="D669" s="532">
        <v>0</v>
      </c>
      <c r="E669" s="532">
        <v>0</v>
      </c>
      <c r="F669" s="532">
        <v>0</v>
      </c>
      <c r="G669" s="532">
        <v>0</v>
      </c>
      <c r="H669" s="533">
        <v>0</v>
      </c>
      <c r="I669" s="533">
        <v>0</v>
      </c>
      <c r="J669" s="533">
        <f t="shared" si="88"/>
        <v>0</v>
      </c>
      <c r="K669" s="539"/>
      <c r="L669" s="539"/>
      <c r="M669" s="539"/>
    </row>
    <row r="670" spans="1:13" ht="48" hidden="1" outlineLevel="1">
      <c r="A670" s="762"/>
      <c r="B670" s="531" t="s">
        <v>892</v>
      </c>
      <c r="C670" s="531" t="s">
        <v>893</v>
      </c>
      <c r="D670" s="532">
        <v>0</v>
      </c>
      <c r="E670" s="532">
        <v>0</v>
      </c>
      <c r="F670" s="532">
        <v>0</v>
      </c>
      <c r="G670" s="532">
        <v>0</v>
      </c>
      <c r="H670" s="533">
        <v>0</v>
      </c>
      <c r="I670" s="533">
        <v>0</v>
      </c>
      <c r="J670" s="533">
        <f t="shared" si="88"/>
        <v>0</v>
      </c>
      <c r="K670" s="539"/>
      <c r="L670" s="539"/>
      <c r="M670" s="539"/>
    </row>
    <row r="671" spans="1:13" ht="24" hidden="1" outlineLevel="1">
      <c r="A671" s="762"/>
      <c r="B671" s="762" t="s">
        <v>894</v>
      </c>
      <c r="C671" s="531" t="s">
        <v>895</v>
      </c>
      <c r="D671" s="532">
        <v>0</v>
      </c>
      <c r="E671" s="532">
        <v>0</v>
      </c>
      <c r="F671" s="532">
        <v>0</v>
      </c>
      <c r="G671" s="532">
        <v>0</v>
      </c>
      <c r="H671" s="533">
        <v>0</v>
      </c>
      <c r="I671" s="533">
        <v>0</v>
      </c>
      <c r="J671" s="533">
        <f t="shared" si="88"/>
        <v>0</v>
      </c>
      <c r="K671" s="539"/>
      <c r="L671" s="539"/>
      <c r="M671" s="539"/>
    </row>
    <row r="672" spans="1:13" hidden="1" outlineLevel="1">
      <c r="A672" s="762"/>
      <c r="B672" s="762"/>
      <c r="C672" s="531" t="s">
        <v>896</v>
      </c>
      <c r="D672" s="532">
        <v>0</v>
      </c>
      <c r="E672" s="532">
        <v>0</v>
      </c>
      <c r="F672" s="532">
        <v>0</v>
      </c>
      <c r="G672" s="532">
        <v>0</v>
      </c>
      <c r="H672" s="533">
        <v>0</v>
      </c>
      <c r="I672" s="533">
        <v>0</v>
      </c>
      <c r="J672" s="533">
        <f t="shared" si="88"/>
        <v>0</v>
      </c>
      <c r="K672" s="539"/>
      <c r="L672" s="539"/>
      <c r="M672" s="539"/>
    </row>
    <row r="673" spans="1:13" ht="36" hidden="1" outlineLevel="1">
      <c r="A673" s="762"/>
      <c r="B673" s="762"/>
      <c r="C673" s="531" t="s">
        <v>897</v>
      </c>
      <c r="D673" s="532">
        <v>0</v>
      </c>
      <c r="E673" s="532">
        <v>0</v>
      </c>
      <c r="F673" s="532">
        <v>0</v>
      </c>
      <c r="G673" s="532">
        <v>0</v>
      </c>
      <c r="H673" s="533">
        <v>0</v>
      </c>
      <c r="I673" s="533">
        <v>0</v>
      </c>
      <c r="J673" s="533">
        <f t="shared" si="88"/>
        <v>0</v>
      </c>
      <c r="K673" s="539"/>
      <c r="L673" s="539"/>
      <c r="M673" s="539"/>
    </row>
    <row r="674" spans="1:13" ht="15" customHeight="1" collapsed="1">
      <c r="A674" s="748" t="s">
        <v>898</v>
      </c>
      <c r="B674" s="748"/>
      <c r="C674" s="748"/>
      <c r="D674" s="529">
        <f t="shared" ref="D674:J674" si="102">+D675+D676+D677</f>
        <v>0</v>
      </c>
      <c r="E674" s="529">
        <f t="shared" si="102"/>
        <v>0</v>
      </c>
      <c r="F674" s="529">
        <f t="shared" si="102"/>
        <v>0</v>
      </c>
      <c r="G674" s="529">
        <f t="shared" si="102"/>
        <v>0</v>
      </c>
      <c r="H674" s="530">
        <f t="shared" si="102"/>
        <v>0</v>
      </c>
      <c r="I674" s="530">
        <f t="shared" si="102"/>
        <v>0</v>
      </c>
      <c r="J674" s="530">
        <f t="shared" si="102"/>
        <v>0</v>
      </c>
      <c r="K674" s="539"/>
      <c r="L674" s="539"/>
      <c r="M674" s="539"/>
    </row>
    <row r="675" spans="1:13" hidden="1" outlineLevel="1">
      <c r="A675" s="762" t="s">
        <v>899</v>
      </c>
      <c r="B675" s="762" t="s">
        <v>900</v>
      </c>
      <c r="C675" s="531" t="s">
        <v>901</v>
      </c>
      <c r="D675" s="532">
        <v>0</v>
      </c>
      <c r="E675" s="532">
        <v>0</v>
      </c>
      <c r="F675" s="532">
        <v>0</v>
      </c>
      <c r="G675" s="532">
        <v>0</v>
      </c>
      <c r="H675" s="533">
        <v>0</v>
      </c>
      <c r="I675" s="533">
        <v>0</v>
      </c>
      <c r="J675" s="533">
        <f>+I675+H675</f>
        <v>0</v>
      </c>
      <c r="K675" s="539"/>
      <c r="L675" s="539"/>
      <c r="M675" s="539"/>
    </row>
    <row r="676" spans="1:13" hidden="1" outlineLevel="1">
      <c r="A676" s="762"/>
      <c r="B676" s="762"/>
      <c r="C676" s="531" t="s">
        <v>902</v>
      </c>
      <c r="D676" s="532">
        <v>0</v>
      </c>
      <c r="E676" s="532">
        <v>0</v>
      </c>
      <c r="F676" s="532">
        <v>0</v>
      </c>
      <c r="G676" s="532">
        <v>0</v>
      </c>
      <c r="H676" s="533">
        <v>0</v>
      </c>
      <c r="I676" s="533">
        <v>0</v>
      </c>
      <c r="J676" s="533">
        <f>+I676+H676</f>
        <v>0</v>
      </c>
      <c r="K676" s="539"/>
      <c r="L676" s="539"/>
      <c r="M676" s="539"/>
    </row>
    <row r="677" spans="1:13" ht="60" hidden="1" outlineLevel="1">
      <c r="A677" s="762"/>
      <c r="B677" s="531" t="s">
        <v>903</v>
      </c>
      <c r="C677" s="531" t="s">
        <v>904</v>
      </c>
      <c r="D677" s="532">
        <v>0</v>
      </c>
      <c r="E677" s="532">
        <v>0</v>
      </c>
      <c r="F677" s="532">
        <v>0</v>
      </c>
      <c r="G677" s="532">
        <v>0</v>
      </c>
      <c r="H677" s="533">
        <v>0</v>
      </c>
      <c r="I677" s="533">
        <v>0</v>
      </c>
      <c r="J677" s="533">
        <f>+I677+H677</f>
        <v>0</v>
      </c>
      <c r="K677" s="539"/>
      <c r="L677" s="539"/>
      <c r="M677" s="539"/>
    </row>
    <row r="678" spans="1:13" ht="15" customHeight="1" collapsed="1">
      <c r="A678" s="748" t="s">
        <v>905</v>
      </c>
      <c r="B678" s="748"/>
      <c r="C678" s="748"/>
      <c r="D678" s="529">
        <f t="shared" ref="D678:J678" si="103">SUM(D679:D689)</f>
        <v>0</v>
      </c>
      <c r="E678" s="529">
        <f t="shared" si="103"/>
        <v>0</v>
      </c>
      <c r="F678" s="529">
        <f t="shared" si="103"/>
        <v>0</v>
      </c>
      <c r="G678" s="529">
        <f t="shared" si="103"/>
        <v>0</v>
      </c>
      <c r="H678" s="530">
        <f t="shared" si="103"/>
        <v>0</v>
      </c>
      <c r="I678" s="530">
        <f t="shared" si="103"/>
        <v>0</v>
      </c>
      <c r="J678" s="530">
        <f t="shared" si="103"/>
        <v>0</v>
      </c>
      <c r="K678" s="539"/>
      <c r="L678" s="539"/>
      <c r="M678" s="539"/>
    </row>
    <row r="679" spans="1:13" ht="36" hidden="1" outlineLevel="1">
      <c r="A679" s="763" t="s">
        <v>905</v>
      </c>
      <c r="B679" s="531" t="s">
        <v>906</v>
      </c>
      <c r="C679" s="531" t="s">
        <v>907</v>
      </c>
      <c r="D679" s="532">
        <v>0</v>
      </c>
      <c r="E679" s="532">
        <v>0</v>
      </c>
      <c r="F679" s="532">
        <v>0</v>
      </c>
      <c r="G679" s="532">
        <v>0</v>
      </c>
      <c r="H679" s="533">
        <v>0</v>
      </c>
      <c r="I679" s="533">
        <v>0</v>
      </c>
      <c r="J679" s="533">
        <f t="shared" ref="J679:J752" si="104">+I679+H679</f>
        <v>0</v>
      </c>
      <c r="K679" s="539"/>
      <c r="L679" s="539"/>
      <c r="M679" s="539"/>
    </row>
    <row r="680" spans="1:13" hidden="1" outlineLevel="1">
      <c r="A680" s="764"/>
      <c r="B680" s="531" t="s">
        <v>908</v>
      </c>
      <c r="C680" s="531" t="s">
        <v>909</v>
      </c>
      <c r="D680" s="532">
        <v>0</v>
      </c>
      <c r="E680" s="532">
        <v>0</v>
      </c>
      <c r="F680" s="532">
        <v>0</v>
      </c>
      <c r="G680" s="532">
        <v>0</v>
      </c>
      <c r="H680" s="533">
        <v>0</v>
      </c>
      <c r="I680" s="533">
        <v>0</v>
      </c>
      <c r="J680" s="533">
        <f t="shared" si="104"/>
        <v>0</v>
      </c>
      <c r="K680" s="539"/>
      <c r="L680" s="539"/>
      <c r="M680" s="539"/>
    </row>
    <row r="681" spans="1:13" hidden="1" outlineLevel="1">
      <c r="A681" s="764"/>
      <c r="B681" s="762" t="s">
        <v>910</v>
      </c>
      <c r="C681" s="531" t="s">
        <v>911</v>
      </c>
      <c r="D681" s="532">
        <v>0</v>
      </c>
      <c r="E681" s="532">
        <v>0</v>
      </c>
      <c r="F681" s="532">
        <v>0</v>
      </c>
      <c r="G681" s="532">
        <v>0</v>
      </c>
      <c r="H681" s="533">
        <v>0</v>
      </c>
      <c r="I681" s="533">
        <v>0</v>
      </c>
      <c r="J681" s="533">
        <f t="shared" si="104"/>
        <v>0</v>
      </c>
      <c r="K681" s="539"/>
      <c r="L681" s="539"/>
      <c r="M681" s="539"/>
    </row>
    <row r="682" spans="1:13" ht="24" hidden="1" outlineLevel="1">
      <c r="A682" s="764"/>
      <c r="B682" s="762"/>
      <c r="C682" s="531" t="s">
        <v>912</v>
      </c>
      <c r="D682" s="532">
        <v>0</v>
      </c>
      <c r="E682" s="532">
        <v>0</v>
      </c>
      <c r="F682" s="532">
        <v>0</v>
      </c>
      <c r="G682" s="532">
        <v>0</v>
      </c>
      <c r="H682" s="533">
        <v>0</v>
      </c>
      <c r="I682" s="533">
        <v>0</v>
      </c>
      <c r="J682" s="533">
        <f t="shared" si="104"/>
        <v>0</v>
      </c>
      <c r="K682" s="539"/>
      <c r="L682" s="539"/>
      <c r="M682" s="539"/>
    </row>
    <row r="683" spans="1:13" ht="36" hidden="1" outlineLevel="1">
      <c r="A683" s="764"/>
      <c r="B683" s="762" t="s">
        <v>913</v>
      </c>
      <c r="C683" s="531" t="s">
        <v>914</v>
      </c>
      <c r="D683" s="532">
        <v>0</v>
      </c>
      <c r="E683" s="532">
        <v>0</v>
      </c>
      <c r="F683" s="532">
        <v>0</v>
      </c>
      <c r="G683" s="532">
        <v>0</v>
      </c>
      <c r="H683" s="533">
        <v>0</v>
      </c>
      <c r="I683" s="533">
        <v>0</v>
      </c>
      <c r="J683" s="533">
        <f t="shared" si="104"/>
        <v>0</v>
      </c>
      <c r="K683" s="539"/>
      <c r="L683" s="539"/>
      <c r="M683" s="539"/>
    </row>
    <row r="684" spans="1:13" hidden="1" outlineLevel="1">
      <c r="A684" s="764"/>
      <c r="B684" s="762"/>
      <c r="C684" s="531" t="s">
        <v>915</v>
      </c>
      <c r="D684" s="532">
        <v>0</v>
      </c>
      <c r="E684" s="532">
        <v>0</v>
      </c>
      <c r="F684" s="532">
        <v>0</v>
      </c>
      <c r="G684" s="532">
        <v>0</v>
      </c>
      <c r="H684" s="533">
        <v>0</v>
      </c>
      <c r="I684" s="533">
        <v>0</v>
      </c>
      <c r="J684" s="533">
        <f t="shared" si="104"/>
        <v>0</v>
      </c>
      <c r="K684" s="539"/>
      <c r="L684" s="539"/>
      <c r="M684" s="539"/>
    </row>
    <row r="685" spans="1:13" hidden="1" outlineLevel="1">
      <c r="A685" s="764"/>
      <c r="B685" s="762" t="s">
        <v>916</v>
      </c>
      <c r="C685" s="531" t="s">
        <v>917</v>
      </c>
      <c r="D685" s="532">
        <v>0</v>
      </c>
      <c r="E685" s="532">
        <v>0</v>
      </c>
      <c r="F685" s="532">
        <v>0</v>
      </c>
      <c r="G685" s="532">
        <v>0</v>
      </c>
      <c r="H685" s="533">
        <v>0</v>
      </c>
      <c r="I685" s="533">
        <v>0</v>
      </c>
      <c r="J685" s="533">
        <f t="shared" si="104"/>
        <v>0</v>
      </c>
      <c r="K685" s="539"/>
      <c r="L685" s="539"/>
      <c r="M685" s="539"/>
    </row>
    <row r="686" spans="1:13" hidden="1" outlineLevel="1">
      <c r="A686" s="764"/>
      <c r="B686" s="762"/>
      <c r="C686" s="531" t="s">
        <v>918</v>
      </c>
      <c r="D686" s="532">
        <v>0</v>
      </c>
      <c r="E686" s="532">
        <v>0</v>
      </c>
      <c r="F686" s="532">
        <v>0</v>
      </c>
      <c r="G686" s="532">
        <v>0</v>
      </c>
      <c r="H686" s="533">
        <v>0</v>
      </c>
      <c r="I686" s="533">
        <v>0</v>
      </c>
      <c r="J686" s="533">
        <f t="shared" si="104"/>
        <v>0</v>
      </c>
      <c r="K686" s="539"/>
      <c r="L686" s="539"/>
      <c r="M686" s="539"/>
    </row>
    <row r="687" spans="1:13" hidden="1" outlineLevel="1">
      <c r="A687" s="764"/>
      <c r="B687" s="762"/>
      <c r="C687" s="531" t="s">
        <v>919</v>
      </c>
      <c r="D687" s="532">
        <v>0</v>
      </c>
      <c r="E687" s="532">
        <v>0</v>
      </c>
      <c r="F687" s="532">
        <v>0</v>
      </c>
      <c r="G687" s="532">
        <v>0</v>
      </c>
      <c r="H687" s="533">
        <v>0</v>
      </c>
      <c r="I687" s="533">
        <v>0</v>
      </c>
      <c r="J687" s="533">
        <f t="shared" si="104"/>
        <v>0</v>
      </c>
      <c r="K687" s="539"/>
      <c r="L687" s="539"/>
      <c r="M687" s="539"/>
    </row>
    <row r="688" spans="1:13" ht="24" hidden="1" outlineLevel="1">
      <c r="A688" s="764"/>
      <c r="B688" s="762"/>
      <c r="C688" s="531" t="s">
        <v>920</v>
      </c>
      <c r="D688" s="532">
        <v>0</v>
      </c>
      <c r="E688" s="532">
        <v>0</v>
      </c>
      <c r="F688" s="532">
        <v>0</v>
      </c>
      <c r="G688" s="532">
        <v>0</v>
      </c>
      <c r="H688" s="533">
        <v>0</v>
      </c>
      <c r="I688" s="533">
        <v>0</v>
      </c>
      <c r="J688" s="533">
        <f t="shared" si="104"/>
        <v>0</v>
      </c>
      <c r="K688" s="539"/>
      <c r="L688" s="539"/>
      <c r="M688" s="539"/>
    </row>
    <row r="689" spans="1:13" ht="36" hidden="1" outlineLevel="1">
      <c r="A689" s="765"/>
      <c r="B689" s="531" t="s">
        <v>921</v>
      </c>
      <c r="C689" s="531" t="s">
        <v>922</v>
      </c>
      <c r="D689" s="532">
        <v>0</v>
      </c>
      <c r="E689" s="532">
        <v>0</v>
      </c>
      <c r="F689" s="532">
        <v>0</v>
      </c>
      <c r="G689" s="532">
        <v>0</v>
      </c>
      <c r="H689" s="533">
        <v>0</v>
      </c>
      <c r="I689" s="533">
        <v>0</v>
      </c>
      <c r="J689" s="533">
        <f t="shared" si="104"/>
        <v>0</v>
      </c>
      <c r="K689" s="539"/>
      <c r="L689" s="539"/>
      <c r="M689" s="539"/>
    </row>
    <row r="690" spans="1:13" ht="15" customHeight="1" collapsed="1">
      <c r="A690" s="748" t="s">
        <v>923</v>
      </c>
      <c r="B690" s="748"/>
      <c r="C690" s="748"/>
      <c r="D690" s="529">
        <f t="shared" ref="D690:J690" si="105">SUM(D691:D695)</f>
        <v>0</v>
      </c>
      <c r="E690" s="529">
        <f t="shared" si="105"/>
        <v>0</v>
      </c>
      <c r="F690" s="529">
        <f t="shared" si="105"/>
        <v>0</v>
      </c>
      <c r="G690" s="529">
        <f t="shared" si="105"/>
        <v>0</v>
      </c>
      <c r="H690" s="530">
        <f t="shared" si="105"/>
        <v>0</v>
      </c>
      <c r="I690" s="530">
        <f t="shared" si="105"/>
        <v>0</v>
      </c>
      <c r="J690" s="530">
        <f t="shared" si="105"/>
        <v>0</v>
      </c>
      <c r="K690" s="539"/>
      <c r="L690" s="539"/>
      <c r="M690" s="539"/>
    </row>
    <row r="691" spans="1:13" ht="36" hidden="1" outlineLevel="1">
      <c r="A691" s="762" t="s">
        <v>923</v>
      </c>
      <c r="B691" s="531" t="s">
        <v>924</v>
      </c>
      <c r="C691" s="531" t="s">
        <v>925</v>
      </c>
      <c r="D691" s="532">
        <v>0</v>
      </c>
      <c r="E691" s="532">
        <v>0</v>
      </c>
      <c r="F691" s="532">
        <v>0</v>
      </c>
      <c r="G691" s="532">
        <v>0</v>
      </c>
      <c r="H691" s="533">
        <v>0</v>
      </c>
      <c r="I691" s="533">
        <v>0</v>
      </c>
      <c r="J691" s="533">
        <f t="shared" si="104"/>
        <v>0</v>
      </c>
      <c r="K691" s="539"/>
      <c r="L691" s="539"/>
      <c r="M691" s="539"/>
    </row>
    <row r="692" spans="1:13" ht="24" hidden="1" outlineLevel="1">
      <c r="A692" s="762"/>
      <c r="B692" s="762" t="s">
        <v>926</v>
      </c>
      <c r="C692" s="531" t="s">
        <v>927</v>
      </c>
      <c r="D692" s="532">
        <v>0</v>
      </c>
      <c r="E692" s="532">
        <v>0</v>
      </c>
      <c r="F692" s="532">
        <v>0</v>
      </c>
      <c r="G692" s="532">
        <v>0</v>
      </c>
      <c r="H692" s="533">
        <v>0</v>
      </c>
      <c r="I692" s="533">
        <v>0</v>
      </c>
      <c r="J692" s="533">
        <f t="shared" si="104"/>
        <v>0</v>
      </c>
      <c r="K692" s="539"/>
      <c r="L692" s="539"/>
      <c r="M692" s="539"/>
    </row>
    <row r="693" spans="1:13" ht="24" hidden="1" outlineLevel="1">
      <c r="A693" s="762"/>
      <c r="B693" s="762"/>
      <c r="C693" s="531" t="s">
        <v>928</v>
      </c>
      <c r="D693" s="532">
        <v>0</v>
      </c>
      <c r="E693" s="532">
        <v>0</v>
      </c>
      <c r="F693" s="532">
        <v>0</v>
      </c>
      <c r="G693" s="532">
        <v>0</v>
      </c>
      <c r="H693" s="533">
        <v>0</v>
      </c>
      <c r="I693" s="533">
        <v>0</v>
      </c>
      <c r="J693" s="533">
        <f t="shared" si="104"/>
        <v>0</v>
      </c>
      <c r="K693" s="539"/>
      <c r="L693" s="539"/>
      <c r="M693" s="539"/>
    </row>
    <row r="694" spans="1:13" ht="24" hidden="1" outlineLevel="1">
      <c r="A694" s="762"/>
      <c r="B694" s="762"/>
      <c r="C694" s="531" t="s">
        <v>929</v>
      </c>
      <c r="D694" s="532">
        <v>0</v>
      </c>
      <c r="E694" s="532">
        <v>0</v>
      </c>
      <c r="F694" s="532">
        <v>0</v>
      </c>
      <c r="G694" s="532">
        <v>0</v>
      </c>
      <c r="H694" s="533">
        <v>0</v>
      </c>
      <c r="I694" s="533">
        <v>0</v>
      </c>
      <c r="J694" s="533">
        <f t="shared" si="104"/>
        <v>0</v>
      </c>
      <c r="K694" s="539"/>
      <c r="L694" s="539"/>
      <c r="M694" s="539"/>
    </row>
    <row r="695" spans="1:13" ht="48" hidden="1" outlineLevel="1">
      <c r="A695" s="762"/>
      <c r="B695" s="531" t="s">
        <v>930</v>
      </c>
      <c r="C695" s="531" t="s">
        <v>931</v>
      </c>
      <c r="D695" s="532">
        <v>0</v>
      </c>
      <c r="E695" s="532">
        <v>0</v>
      </c>
      <c r="F695" s="532">
        <v>0</v>
      </c>
      <c r="G695" s="532">
        <v>0</v>
      </c>
      <c r="H695" s="533">
        <v>0</v>
      </c>
      <c r="I695" s="533">
        <v>0</v>
      </c>
      <c r="J695" s="533">
        <f t="shared" si="104"/>
        <v>0</v>
      </c>
      <c r="K695" s="539"/>
      <c r="L695" s="539"/>
      <c r="M695" s="539"/>
    </row>
    <row r="696" spans="1:13" ht="15" customHeight="1" collapsed="1">
      <c r="A696" s="748" t="s">
        <v>932</v>
      </c>
      <c r="B696" s="748"/>
      <c r="C696" s="748"/>
      <c r="D696" s="529">
        <f t="shared" ref="D696:J696" si="106">SUM(D697:D700)</f>
        <v>0</v>
      </c>
      <c r="E696" s="529">
        <f t="shared" si="106"/>
        <v>0</v>
      </c>
      <c r="F696" s="529">
        <f t="shared" si="106"/>
        <v>0</v>
      </c>
      <c r="G696" s="529">
        <f t="shared" si="106"/>
        <v>0</v>
      </c>
      <c r="H696" s="530">
        <f t="shared" si="106"/>
        <v>0</v>
      </c>
      <c r="I696" s="530">
        <f t="shared" si="106"/>
        <v>0</v>
      </c>
      <c r="J696" s="530">
        <f t="shared" si="106"/>
        <v>0</v>
      </c>
      <c r="K696" s="539"/>
      <c r="L696" s="539"/>
      <c r="M696" s="539"/>
    </row>
    <row r="697" spans="1:13" ht="36" hidden="1" outlineLevel="1">
      <c r="A697" s="762" t="s">
        <v>932</v>
      </c>
      <c r="B697" s="531" t="s">
        <v>933</v>
      </c>
      <c r="C697" s="531" t="s">
        <v>934</v>
      </c>
      <c r="D697" s="532">
        <v>0</v>
      </c>
      <c r="E697" s="532">
        <v>0</v>
      </c>
      <c r="F697" s="532">
        <v>0</v>
      </c>
      <c r="G697" s="532">
        <v>0</v>
      </c>
      <c r="H697" s="533">
        <v>0</v>
      </c>
      <c r="I697" s="533">
        <v>0</v>
      </c>
      <c r="J697" s="533">
        <f t="shared" si="104"/>
        <v>0</v>
      </c>
      <c r="K697" s="539"/>
      <c r="L697" s="539"/>
      <c r="M697" s="539"/>
    </row>
    <row r="698" spans="1:13" ht="108" hidden="1" outlineLevel="1">
      <c r="A698" s="762"/>
      <c r="B698" s="531" t="s">
        <v>935</v>
      </c>
      <c r="C698" s="531" t="s">
        <v>936</v>
      </c>
      <c r="D698" s="532">
        <v>0</v>
      </c>
      <c r="E698" s="532">
        <v>0</v>
      </c>
      <c r="F698" s="532">
        <v>0</v>
      </c>
      <c r="G698" s="532">
        <v>0</v>
      </c>
      <c r="H698" s="533">
        <v>0</v>
      </c>
      <c r="I698" s="533">
        <v>0</v>
      </c>
      <c r="J698" s="533">
        <f t="shared" si="104"/>
        <v>0</v>
      </c>
      <c r="K698" s="539"/>
      <c r="L698" s="539"/>
      <c r="M698" s="539"/>
    </row>
    <row r="699" spans="1:13" ht="72" hidden="1" outlineLevel="1">
      <c r="A699" s="762"/>
      <c r="B699" s="531" t="s">
        <v>937</v>
      </c>
      <c r="C699" s="531" t="s">
        <v>938</v>
      </c>
      <c r="D699" s="532">
        <v>0</v>
      </c>
      <c r="E699" s="532">
        <v>0</v>
      </c>
      <c r="F699" s="532">
        <v>0</v>
      </c>
      <c r="G699" s="532">
        <v>0</v>
      </c>
      <c r="H699" s="533">
        <v>0</v>
      </c>
      <c r="I699" s="533">
        <v>0</v>
      </c>
      <c r="J699" s="533">
        <f t="shared" si="104"/>
        <v>0</v>
      </c>
      <c r="K699" s="539"/>
      <c r="L699" s="539"/>
      <c r="M699" s="539"/>
    </row>
    <row r="700" spans="1:13" ht="36" hidden="1" outlineLevel="1">
      <c r="A700" s="762"/>
      <c r="B700" s="531" t="s">
        <v>939</v>
      </c>
      <c r="C700" s="531" t="s">
        <v>940</v>
      </c>
      <c r="D700" s="532">
        <v>0</v>
      </c>
      <c r="E700" s="532">
        <v>0</v>
      </c>
      <c r="F700" s="532">
        <v>0</v>
      </c>
      <c r="G700" s="532">
        <v>0</v>
      </c>
      <c r="H700" s="533">
        <v>0</v>
      </c>
      <c r="I700" s="533">
        <v>0</v>
      </c>
      <c r="J700" s="533">
        <f t="shared" si="104"/>
        <v>0</v>
      </c>
      <c r="K700" s="539"/>
      <c r="L700" s="539"/>
      <c r="M700" s="539"/>
    </row>
    <row r="701" spans="1:13" ht="15" customHeight="1" collapsed="1">
      <c r="A701" s="748" t="s">
        <v>941</v>
      </c>
      <c r="B701" s="748"/>
      <c r="C701" s="748"/>
      <c r="D701" s="529">
        <f t="shared" ref="D701:J701" si="107">SUM(D702:D704)</f>
        <v>0</v>
      </c>
      <c r="E701" s="529">
        <f t="shared" si="107"/>
        <v>0</v>
      </c>
      <c r="F701" s="529">
        <f t="shared" si="107"/>
        <v>0</v>
      </c>
      <c r="G701" s="529">
        <f t="shared" si="107"/>
        <v>0</v>
      </c>
      <c r="H701" s="530">
        <f t="shared" si="107"/>
        <v>0</v>
      </c>
      <c r="I701" s="530">
        <f t="shared" si="107"/>
        <v>0</v>
      </c>
      <c r="J701" s="530">
        <f t="shared" si="107"/>
        <v>0</v>
      </c>
      <c r="K701" s="539"/>
      <c r="L701" s="539"/>
      <c r="M701" s="539"/>
    </row>
    <row r="702" spans="1:13" ht="120" hidden="1" outlineLevel="1">
      <c r="A702" s="762" t="s">
        <v>941</v>
      </c>
      <c r="B702" s="531" t="s">
        <v>942</v>
      </c>
      <c r="C702" s="531" t="s">
        <v>943</v>
      </c>
      <c r="D702" s="532">
        <v>0</v>
      </c>
      <c r="E702" s="532">
        <v>0</v>
      </c>
      <c r="F702" s="532">
        <v>0</v>
      </c>
      <c r="G702" s="532">
        <v>0</v>
      </c>
      <c r="H702" s="533">
        <v>0</v>
      </c>
      <c r="I702" s="533">
        <v>0</v>
      </c>
      <c r="J702" s="533">
        <f t="shared" si="104"/>
        <v>0</v>
      </c>
      <c r="K702" s="539"/>
      <c r="L702" s="539"/>
      <c r="M702" s="539"/>
    </row>
    <row r="703" spans="1:13" ht="24" hidden="1" outlineLevel="1">
      <c r="A703" s="762"/>
      <c r="B703" s="762" t="s">
        <v>944</v>
      </c>
      <c r="C703" s="531" t="s">
        <v>945</v>
      </c>
      <c r="D703" s="532">
        <v>0</v>
      </c>
      <c r="E703" s="532">
        <v>0</v>
      </c>
      <c r="F703" s="532">
        <v>0</v>
      </c>
      <c r="G703" s="532">
        <v>0</v>
      </c>
      <c r="H703" s="533">
        <v>0</v>
      </c>
      <c r="I703" s="533">
        <v>0</v>
      </c>
      <c r="J703" s="533">
        <f t="shared" si="104"/>
        <v>0</v>
      </c>
      <c r="K703" s="539"/>
      <c r="L703" s="539"/>
      <c r="M703" s="539"/>
    </row>
    <row r="704" spans="1:13" ht="48" hidden="1" outlineLevel="1">
      <c r="A704" s="762"/>
      <c r="B704" s="762"/>
      <c r="C704" s="531" t="s">
        <v>946</v>
      </c>
      <c r="D704" s="532">
        <v>0</v>
      </c>
      <c r="E704" s="532">
        <v>0</v>
      </c>
      <c r="F704" s="532">
        <v>0</v>
      </c>
      <c r="G704" s="532">
        <v>0</v>
      </c>
      <c r="H704" s="533">
        <v>0</v>
      </c>
      <c r="I704" s="533">
        <v>0</v>
      </c>
      <c r="J704" s="533">
        <f t="shared" si="104"/>
        <v>0</v>
      </c>
      <c r="K704" s="539"/>
      <c r="L704" s="539"/>
      <c r="M704" s="539"/>
    </row>
    <row r="705" spans="1:13" ht="15" customHeight="1" collapsed="1">
      <c r="A705" s="748" t="s">
        <v>947</v>
      </c>
      <c r="B705" s="748"/>
      <c r="C705" s="748"/>
      <c r="D705" s="529">
        <f t="shared" ref="D705:J705" si="108">SUM(D706:D709)</f>
        <v>0</v>
      </c>
      <c r="E705" s="529">
        <f t="shared" si="108"/>
        <v>0</v>
      </c>
      <c r="F705" s="529">
        <f t="shared" si="108"/>
        <v>0</v>
      </c>
      <c r="G705" s="529">
        <f t="shared" si="108"/>
        <v>0</v>
      </c>
      <c r="H705" s="530">
        <f t="shared" si="108"/>
        <v>0</v>
      </c>
      <c r="I705" s="530">
        <f t="shared" si="108"/>
        <v>0</v>
      </c>
      <c r="J705" s="530">
        <f t="shared" si="108"/>
        <v>0</v>
      </c>
      <c r="K705" s="539"/>
      <c r="L705" s="539"/>
      <c r="M705" s="539"/>
    </row>
    <row r="706" spans="1:13" ht="24" hidden="1" outlineLevel="1">
      <c r="A706" s="762" t="s">
        <v>947</v>
      </c>
      <c r="B706" s="762" t="s">
        <v>948</v>
      </c>
      <c r="C706" s="531" t="s">
        <v>949</v>
      </c>
      <c r="D706" s="532">
        <v>0</v>
      </c>
      <c r="E706" s="532">
        <v>0</v>
      </c>
      <c r="F706" s="532">
        <v>0</v>
      </c>
      <c r="G706" s="532">
        <v>0</v>
      </c>
      <c r="H706" s="533">
        <v>0</v>
      </c>
      <c r="I706" s="533">
        <v>0</v>
      </c>
      <c r="J706" s="533">
        <f t="shared" si="104"/>
        <v>0</v>
      </c>
      <c r="K706" s="539"/>
      <c r="L706" s="539"/>
      <c r="M706" s="539"/>
    </row>
    <row r="707" spans="1:13" ht="24" hidden="1" outlineLevel="1">
      <c r="A707" s="762"/>
      <c r="B707" s="762"/>
      <c r="C707" s="531" t="s">
        <v>950</v>
      </c>
      <c r="D707" s="532">
        <v>0</v>
      </c>
      <c r="E707" s="532">
        <v>0</v>
      </c>
      <c r="F707" s="532">
        <v>0</v>
      </c>
      <c r="G707" s="532">
        <v>0</v>
      </c>
      <c r="H707" s="533">
        <v>0</v>
      </c>
      <c r="I707" s="533">
        <v>0</v>
      </c>
      <c r="J707" s="533">
        <f t="shared" si="104"/>
        <v>0</v>
      </c>
      <c r="K707" s="539"/>
      <c r="L707" s="539"/>
      <c r="M707" s="539"/>
    </row>
    <row r="708" spans="1:13" ht="24" hidden="1" outlineLevel="1">
      <c r="A708" s="762"/>
      <c r="B708" s="762"/>
      <c r="C708" s="531" t="s">
        <v>951</v>
      </c>
      <c r="D708" s="532">
        <v>0</v>
      </c>
      <c r="E708" s="532">
        <v>0</v>
      </c>
      <c r="F708" s="532">
        <v>0</v>
      </c>
      <c r="G708" s="532">
        <v>0</v>
      </c>
      <c r="H708" s="533">
        <v>0</v>
      </c>
      <c r="I708" s="533">
        <v>0</v>
      </c>
      <c r="J708" s="533">
        <f t="shared" si="104"/>
        <v>0</v>
      </c>
      <c r="K708" s="539"/>
      <c r="L708" s="539"/>
      <c r="M708" s="539"/>
    </row>
    <row r="709" spans="1:13" hidden="1" outlineLevel="1">
      <c r="A709" s="762"/>
      <c r="B709" s="762"/>
      <c r="C709" s="531" t="s">
        <v>952</v>
      </c>
      <c r="D709" s="532">
        <v>0</v>
      </c>
      <c r="E709" s="532">
        <v>0</v>
      </c>
      <c r="F709" s="532">
        <v>0</v>
      </c>
      <c r="G709" s="532">
        <v>0</v>
      </c>
      <c r="H709" s="533">
        <v>0</v>
      </c>
      <c r="I709" s="533">
        <v>0</v>
      </c>
      <c r="J709" s="533">
        <f t="shared" si="104"/>
        <v>0</v>
      </c>
      <c r="K709" s="539"/>
      <c r="L709" s="539"/>
      <c r="M709" s="539"/>
    </row>
    <row r="710" spans="1:13" ht="15" customHeight="1" collapsed="1">
      <c r="A710" s="748" t="s">
        <v>953</v>
      </c>
      <c r="B710" s="748"/>
      <c r="C710" s="748"/>
      <c r="D710" s="529">
        <f t="shared" ref="D710:J710" si="109">SUM(D711:D714)</f>
        <v>0</v>
      </c>
      <c r="E710" s="529">
        <f t="shared" si="109"/>
        <v>0</v>
      </c>
      <c r="F710" s="529">
        <f t="shared" si="109"/>
        <v>0</v>
      </c>
      <c r="G710" s="529">
        <f t="shared" si="109"/>
        <v>0</v>
      </c>
      <c r="H710" s="530">
        <f t="shared" si="109"/>
        <v>0</v>
      </c>
      <c r="I710" s="530">
        <f t="shared" si="109"/>
        <v>0</v>
      </c>
      <c r="J710" s="530">
        <f t="shared" si="109"/>
        <v>0</v>
      </c>
      <c r="K710" s="539"/>
      <c r="L710" s="539"/>
      <c r="M710" s="539"/>
    </row>
    <row r="711" spans="1:13" ht="24" hidden="1" outlineLevel="1">
      <c r="A711" s="762" t="s">
        <v>953</v>
      </c>
      <c r="B711" s="762" t="s">
        <v>954</v>
      </c>
      <c r="C711" s="531" t="s">
        <v>955</v>
      </c>
      <c r="D711" s="532">
        <v>0</v>
      </c>
      <c r="E711" s="532">
        <v>0</v>
      </c>
      <c r="F711" s="532">
        <v>0</v>
      </c>
      <c r="G711" s="532">
        <v>0</v>
      </c>
      <c r="H711" s="533">
        <v>0</v>
      </c>
      <c r="I711" s="533">
        <v>0</v>
      </c>
      <c r="J711" s="533">
        <f t="shared" si="104"/>
        <v>0</v>
      </c>
      <c r="K711" s="539"/>
      <c r="L711" s="539"/>
      <c r="M711" s="539"/>
    </row>
    <row r="712" spans="1:13" hidden="1" outlineLevel="1">
      <c r="A712" s="762"/>
      <c r="B712" s="762"/>
      <c r="C712" s="531" t="s">
        <v>956</v>
      </c>
      <c r="D712" s="532">
        <v>0</v>
      </c>
      <c r="E712" s="532">
        <v>0</v>
      </c>
      <c r="F712" s="532">
        <v>0</v>
      </c>
      <c r="G712" s="532">
        <v>0</v>
      </c>
      <c r="H712" s="533">
        <v>0</v>
      </c>
      <c r="I712" s="533">
        <v>0</v>
      </c>
      <c r="J712" s="533">
        <f t="shared" si="104"/>
        <v>0</v>
      </c>
      <c r="K712" s="539"/>
      <c r="L712" s="539"/>
      <c r="M712" s="539"/>
    </row>
    <row r="713" spans="1:13" ht="24" hidden="1" outlineLevel="1">
      <c r="A713" s="762"/>
      <c r="B713" s="762"/>
      <c r="C713" s="531" t="s">
        <v>957</v>
      </c>
      <c r="D713" s="532">
        <v>0</v>
      </c>
      <c r="E713" s="532">
        <v>0</v>
      </c>
      <c r="F713" s="532">
        <v>0</v>
      </c>
      <c r="G713" s="532">
        <v>0</v>
      </c>
      <c r="H713" s="533">
        <v>0</v>
      </c>
      <c r="I713" s="533">
        <v>0</v>
      </c>
      <c r="J713" s="533">
        <f t="shared" si="104"/>
        <v>0</v>
      </c>
      <c r="K713" s="539"/>
      <c r="L713" s="539"/>
      <c r="M713" s="539"/>
    </row>
    <row r="714" spans="1:13" ht="36" hidden="1" outlineLevel="1">
      <c r="A714" s="762"/>
      <c r="B714" s="762"/>
      <c r="C714" s="531" t="s">
        <v>958</v>
      </c>
      <c r="D714" s="532">
        <v>0</v>
      </c>
      <c r="E714" s="532">
        <v>0</v>
      </c>
      <c r="F714" s="532">
        <v>0</v>
      </c>
      <c r="G714" s="532">
        <v>0</v>
      </c>
      <c r="H714" s="533">
        <v>0</v>
      </c>
      <c r="I714" s="533">
        <v>0</v>
      </c>
      <c r="J714" s="533">
        <f t="shared" si="104"/>
        <v>0</v>
      </c>
      <c r="K714" s="539"/>
      <c r="L714" s="539"/>
      <c r="M714" s="539"/>
    </row>
    <row r="715" spans="1:13" ht="15" customHeight="1" collapsed="1">
      <c r="A715" s="748" t="s">
        <v>959</v>
      </c>
      <c r="B715" s="748"/>
      <c r="C715" s="748"/>
      <c r="D715" s="529">
        <v>0</v>
      </c>
      <c r="E715" s="529">
        <v>0</v>
      </c>
      <c r="F715" s="529">
        <v>0</v>
      </c>
      <c r="G715" s="529">
        <v>0</v>
      </c>
      <c r="H715" s="530">
        <v>0</v>
      </c>
      <c r="I715" s="530">
        <v>0</v>
      </c>
      <c r="J715" s="530">
        <f t="shared" si="104"/>
        <v>0</v>
      </c>
      <c r="K715" s="539"/>
      <c r="L715" s="539"/>
      <c r="M715" s="539"/>
    </row>
    <row r="716" spans="1:13" ht="15" customHeight="1">
      <c r="A716" s="748" t="s">
        <v>960</v>
      </c>
      <c r="B716" s="748"/>
      <c r="C716" s="748"/>
      <c r="D716" s="529">
        <f t="shared" ref="D716:J716" si="110">SUM(D717:D723)</f>
        <v>0</v>
      </c>
      <c r="E716" s="529">
        <f t="shared" si="110"/>
        <v>0</v>
      </c>
      <c r="F716" s="529">
        <f t="shared" si="110"/>
        <v>0</v>
      </c>
      <c r="G716" s="529">
        <f t="shared" si="110"/>
        <v>0</v>
      </c>
      <c r="H716" s="530">
        <f t="shared" si="110"/>
        <v>0</v>
      </c>
      <c r="I716" s="530">
        <f t="shared" si="110"/>
        <v>0</v>
      </c>
      <c r="J716" s="530">
        <f t="shared" si="110"/>
        <v>0</v>
      </c>
      <c r="K716" s="539"/>
      <c r="L716" s="539"/>
      <c r="M716" s="539"/>
    </row>
    <row r="717" spans="1:13" hidden="1" outlineLevel="1">
      <c r="A717" s="762" t="s">
        <v>960</v>
      </c>
      <c r="B717" s="762" t="s">
        <v>961</v>
      </c>
      <c r="C717" s="531" t="s">
        <v>962</v>
      </c>
      <c r="D717" s="532">
        <v>0</v>
      </c>
      <c r="E717" s="532">
        <v>0</v>
      </c>
      <c r="F717" s="532">
        <v>0</v>
      </c>
      <c r="G717" s="532">
        <v>0</v>
      </c>
      <c r="H717" s="533">
        <v>0</v>
      </c>
      <c r="I717" s="533">
        <v>0</v>
      </c>
      <c r="J717" s="533">
        <f t="shared" si="104"/>
        <v>0</v>
      </c>
      <c r="K717" s="539"/>
      <c r="L717" s="539"/>
      <c r="M717" s="539"/>
    </row>
    <row r="718" spans="1:13" hidden="1" outlineLevel="1">
      <c r="A718" s="762"/>
      <c r="B718" s="762"/>
      <c r="C718" s="531" t="s">
        <v>963</v>
      </c>
      <c r="D718" s="532">
        <v>0</v>
      </c>
      <c r="E718" s="532">
        <v>0</v>
      </c>
      <c r="F718" s="532">
        <v>0</v>
      </c>
      <c r="G718" s="532">
        <v>0</v>
      </c>
      <c r="H718" s="533">
        <v>0</v>
      </c>
      <c r="I718" s="533">
        <v>0</v>
      </c>
      <c r="J718" s="533">
        <f t="shared" si="104"/>
        <v>0</v>
      </c>
      <c r="K718" s="539"/>
      <c r="L718" s="539"/>
      <c r="M718" s="539"/>
    </row>
    <row r="719" spans="1:13" ht="24" hidden="1" outlineLevel="1">
      <c r="A719" s="762"/>
      <c r="B719" s="762"/>
      <c r="C719" s="531" t="s">
        <v>964</v>
      </c>
      <c r="D719" s="532">
        <v>0</v>
      </c>
      <c r="E719" s="532">
        <v>0</v>
      </c>
      <c r="F719" s="532">
        <v>0</v>
      </c>
      <c r="G719" s="532">
        <v>0</v>
      </c>
      <c r="H719" s="533">
        <v>0</v>
      </c>
      <c r="I719" s="533">
        <v>0</v>
      </c>
      <c r="J719" s="533">
        <f t="shared" si="104"/>
        <v>0</v>
      </c>
      <c r="K719" s="539"/>
      <c r="L719" s="539"/>
      <c r="M719" s="539"/>
    </row>
    <row r="720" spans="1:13" hidden="1" outlineLevel="1">
      <c r="A720" s="762"/>
      <c r="B720" s="762"/>
      <c r="C720" s="531" t="s">
        <v>965</v>
      </c>
      <c r="D720" s="532">
        <v>0</v>
      </c>
      <c r="E720" s="532">
        <v>0</v>
      </c>
      <c r="F720" s="532">
        <v>0</v>
      </c>
      <c r="G720" s="532">
        <v>0</v>
      </c>
      <c r="H720" s="533">
        <v>0</v>
      </c>
      <c r="I720" s="533">
        <v>0</v>
      </c>
      <c r="J720" s="533">
        <f t="shared" si="104"/>
        <v>0</v>
      </c>
      <c r="K720" s="539"/>
      <c r="L720" s="539"/>
      <c r="M720" s="539"/>
    </row>
    <row r="721" spans="1:13" ht="24" hidden="1" outlineLevel="1">
      <c r="A721" s="762"/>
      <c r="B721" s="762" t="s">
        <v>966</v>
      </c>
      <c r="C721" s="531" t="s">
        <v>967</v>
      </c>
      <c r="D721" s="532">
        <v>0</v>
      </c>
      <c r="E721" s="532">
        <v>0</v>
      </c>
      <c r="F721" s="532">
        <v>0</v>
      </c>
      <c r="G721" s="532">
        <v>0</v>
      </c>
      <c r="H721" s="533">
        <v>0</v>
      </c>
      <c r="I721" s="533">
        <v>0</v>
      </c>
      <c r="J721" s="533">
        <f t="shared" si="104"/>
        <v>0</v>
      </c>
      <c r="K721" s="539"/>
      <c r="L721" s="539"/>
      <c r="M721" s="539"/>
    </row>
    <row r="722" spans="1:13" ht="36" hidden="1" outlineLevel="1">
      <c r="A722" s="762"/>
      <c r="B722" s="762"/>
      <c r="C722" s="531" t="s">
        <v>968</v>
      </c>
      <c r="D722" s="532">
        <v>0</v>
      </c>
      <c r="E722" s="532">
        <v>0</v>
      </c>
      <c r="F722" s="532">
        <v>0</v>
      </c>
      <c r="G722" s="532">
        <v>0</v>
      </c>
      <c r="H722" s="533">
        <v>0</v>
      </c>
      <c r="I722" s="533">
        <v>0</v>
      </c>
      <c r="J722" s="533">
        <f t="shared" si="104"/>
        <v>0</v>
      </c>
      <c r="K722" s="539"/>
      <c r="L722" s="539"/>
      <c r="M722" s="539"/>
    </row>
    <row r="723" spans="1:13" ht="24" hidden="1" outlineLevel="1">
      <c r="A723" s="762"/>
      <c r="B723" s="762"/>
      <c r="C723" s="531" t="s">
        <v>969</v>
      </c>
      <c r="D723" s="532">
        <v>0</v>
      </c>
      <c r="E723" s="532">
        <v>0</v>
      </c>
      <c r="F723" s="532">
        <v>0</v>
      </c>
      <c r="G723" s="532">
        <v>0</v>
      </c>
      <c r="H723" s="533">
        <v>0</v>
      </c>
      <c r="I723" s="533">
        <v>0</v>
      </c>
      <c r="J723" s="533">
        <f t="shared" si="104"/>
        <v>0</v>
      </c>
      <c r="K723" s="539"/>
      <c r="L723" s="539"/>
      <c r="M723" s="539"/>
    </row>
    <row r="724" spans="1:13" ht="15" customHeight="1" collapsed="1">
      <c r="A724" s="748" t="s">
        <v>970</v>
      </c>
      <c r="B724" s="748"/>
      <c r="C724" s="748"/>
      <c r="D724" s="529">
        <f t="shared" ref="D724:J724" si="111">SUM(D725:D730)</f>
        <v>0</v>
      </c>
      <c r="E724" s="529">
        <f t="shared" si="111"/>
        <v>0</v>
      </c>
      <c r="F724" s="529">
        <f t="shared" si="111"/>
        <v>0</v>
      </c>
      <c r="G724" s="529">
        <f t="shared" si="111"/>
        <v>0</v>
      </c>
      <c r="H724" s="530">
        <f t="shared" si="111"/>
        <v>0</v>
      </c>
      <c r="I724" s="530">
        <f t="shared" si="111"/>
        <v>0</v>
      </c>
      <c r="J724" s="530">
        <f t="shared" si="111"/>
        <v>0</v>
      </c>
      <c r="K724" s="539"/>
      <c r="L724" s="539"/>
      <c r="M724" s="539"/>
    </row>
    <row r="725" spans="1:13" ht="24" hidden="1" outlineLevel="1">
      <c r="A725" s="762" t="s">
        <v>970</v>
      </c>
      <c r="B725" s="762" t="s">
        <v>971</v>
      </c>
      <c r="C725" s="531" t="s">
        <v>972</v>
      </c>
      <c r="D725" s="532">
        <v>0</v>
      </c>
      <c r="E725" s="532">
        <v>0</v>
      </c>
      <c r="F725" s="532">
        <v>0</v>
      </c>
      <c r="G725" s="532">
        <v>0</v>
      </c>
      <c r="H725" s="533">
        <v>0</v>
      </c>
      <c r="I725" s="533">
        <v>0</v>
      </c>
      <c r="J725" s="533">
        <f t="shared" si="104"/>
        <v>0</v>
      </c>
      <c r="K725" s="539"/>
      <c r="L725" s="539"/>
      <c r="M725" s="539"/>
    </row>
    <row r="726" spans="1:13" ht="24" hidden="1" outlineLevel="1">
      <c r="A726" s="762"/>
      <c r="B726" s="762"/>
      <c r="C726" s="531" t="s">
        <v>973</v>
      </c>
      <c r="D726" s="532">
        <v>0</v>
      </c>
      <c r="E726" s="532">
        <v>0</v>
      </c>
      <c r="F726" s="532">
        <v>0</v>
      </c>
      <c r="G726" s="532">
        <v>0</v>
      </c>
      <c r="H726" s="533">
        <v>0</v>
      </c>
      <c r="I726" s="533">
        <v>0</v>
      </c>
      <c r="J726" s="533">
        <f t="shared" si="104"/>
        <v>0</v>
      </c>
      <c r="K726" s="539"/>
      <c r="L726" s="539"/>
      <c r="M726" s="539"/>
    </row>
    <row r="727" spans="1:13" ht="24" hidden="1" outlineLevel="1">
      <c r="A727" s="762"/>
      <c r="B727" s="531" t="s">
        <v>974</v>
      </c>
      <c r="C727" s="531" t="s">
        <v>975</v>
      </c>
      <c r="D727" s="532">
        <v>0</v>
      </c>
      <c r="E727" s="532">
        <v>0</v>
      </c>
      <c r="F727" s="532">
        <v>0</v>
      </c>
      <c r="G727" s="532">
        <v>0</v>
      </c>
      <c r="H727" s="533">
        <v>0</v>
      </c>
      <c r="I727" s="533">
        <v>0</v>
      </c>
      <c r="J727" s="533">
        <f t="shared" si="104"/>
        <v>0</v>
      </c>
      <c r="K727" s="539"/>
      <c r="L727" s="539"/>
      <c r="M727" s="539"/>
    </row>
    <row r="728" spans="1:13" hidden="1" outlineLevel="1">
      <c r="A728" s="762"/>
      <c r="B728" s="762" t="s">
        <v>976</v>
      </c>
      <c r="C728" s="531" t="s">
        <v>977</v>
      </c>
      <c r="D728" s="532">
        <v>0</v>
      </c>
      <c r="E728" s="532">
        <v>0</v>
      </c>
      <c r="F728" s="532">
        <v>0</v>
      </c>
      <c r="G728" s="532">
        <v>0</v>
      </c>
      <c r="H728" s="533">
        <v>0</v>
      </c>
      <c r="I728" s="533">
        <v>0</v>
      </c>
      <c r="J728" s="533">
        <f t="shared" si="104"/>
        <v>0</v>
      </c>
      <c r="K728" s="539"/>
      <c r="L728" s="539"/>
      <c r="M728" s="539"/>
    </row>
    <row r="729" spans="1:13" ht="24" hidden="1" outlineLevel="1">
      <c r="A729" s="762"/>
      <c r="B729" s="762"/>
      <c r="C729" s="531" t="s">
        <v>978</v>
      </c>
      <c r="D729" s="532">
        <v>0</v>
      </c>
      <c r="E729" s="532">
        <v>0</v>
      </c>
      <c r="F729" s="532">
        <v>0</v>
      </c>
      <c r="G729" s="532">
        <v>0</v>
      </c>
      <c r="H729" s="533">
        <v>0</v>
      </c>
      <c r="I729" s="533">
        <v>0</v>
      </c>
      <c r="J729" s="533">
        <f t="shared" si="104"/>
        <v>0</v>
      </c>
      <c r="K729" s="539"/>
      <c r="L729" s="539"/>
      <c r="M729" s="539"/>
    </row>
    <row r="730" spans="1:13" ht="36" hidden="1" outlineLevel="1">
      <c r="A730" s="762"/>
      <c r="B730" s="762"/>
      <c r="C730" s="531" t="s">
        <v>979</v>
      </c>
      <c r="D730" s="532">
        <v>0</v>
      </c>
      <c r="E730" s="532">
        <v>0</v>
      </c>
      <c r="F730" s="532">
        <v>0</v>
      </c>
      <c r="G730" s="532">
        <v>0</v>
      </c>
      <c r="H730" s="533">
        <v>0</v>
      </c>
      <c r="I730" s="533">
        <v>0</v>
      </c>
      <c r="J730" s="533">
        <f t="shared" si="104"/>
        <v>0</v>
      </c>
      <c r="K730" s="539"/>
      <c r="L730" s="539"/>
      <c r="M730" s="539"/>
    </row>
    <row r="731" spans="1:13" ht="15" customHeight="1" collapsed="1">
      <c r="A731" s="748" t="s">
        <v>980</v>
      </c>
      <c r="B731" s="748"/>
      <c r="C731" s="748"/>
      <c r="D731" s="529">
        <f t="shared" ref="D731:J731" si="112">SUM(D732:D739)</f>
        <v>0</v>
      </c>
      <c r="E731" s="529">
        <f t="shared" si="112"/>
        <v>0</v>
      </c>
      <c r="F731" s="529">
        <f t="shared" si="112"/>
        <v>0</v>
      </c>
      <c r="G731" s="529">
        <f t="shared" si="112"/>
        <v>0</v>
      </c>
      <c r="H731" s="530">
        <f t="shared" si="112"/>
        <v>0</v>
      </c>
      <c r="I731" s="530">
        <f t="shared" si="112"/>
        <v>0</v>
      </c>
      <c r="J731" s="530">
        <f t="shared" si="112"/>
        <v>0</v>
      </c>
      <c r="K731" s="539"/>
      <c r="L731" s="539"/>
      <c r="M731" s="539"/>
    </row>
    <row r="732" spans="1:13" ht="24" hidden="1" outlineLevel="1">
      <c r="A732" s="762" t="s">
        <v>980</v>
      </c>
      <c r="B732" s="762" t="s">
        <v>981</v>
      </c>
      <c r="C732" s="531" t="s">
        <v>982</v>
      </c>
      <c r="D732" s="532">
        <v>0</v>
      </c>
      <c r="E732" s="532">
        <v>0</v>
      </c>
      <c r="F732" s="532">
        <v>0</v>
      </c>
      <c r="G732" s="532">
        <v>0</v>
      </c>
      <c r="H732" s="533">
        <v>0</v>
      </c>
      <c r="I732" s="533">
        <v>0</v>
      </c>
      <c r="J732" s="533">
        <f t="shared" si="104"/>
        <v>0</v>
      </c>
      <c r="K732" s="539"/>
      <c r="L732" s="539"/>
      <c r="M732" s="539"/>
    </row>
    <row r="733" spans="1:13" ht="24" hidden="1" outlineLevel="1">
      <c r="A733" s="762"/>
      <c r="B733" s="762"/>
      <c r="C733" s="531" t="s">
        <v>983</v>
      </c>
      <c r="D733" s="532">
        <v>0</v>
      </c>
      <c r="E733" s="532">
        <v>0</v>
      </c>
      <c r="F733" s="532">
        <v>0</v>
      </c>
      <c r="G733" s="532">
        <v>0</v>
      </c>
      <c r="H733" s="533">
        <v>0</v>
      </c>
      <c r="I733" s="533">
        <v>0</v>
      </c>
      <c r="J733" s="533">
        <f t="shared" si="104"/>
        <v>0</v>
      </c>
      <c r="K733" s="539"/>
      <c r="L733" s="539"/>
      <c r="M733" s="539"/>
    </row>
    <row r="734" spans="1:13" ht="24" hidden="1" outlineLevel="1">
      <c r="A734" s="762"/>
      <c r="B734" s="762" t="s">
        <v>984</v>
      </c>
      <c r="C734" s="531" t="s">
        <v>985</v>
      </c>
      <c r="D734" s="532">
        <v>0</v>
      </c>
      <c r="E734" s="532">
        <v>0</v>
      </c>
      <c r="F734" s="532">
        <v>0</v>
      </c>
      <c r="G734" s="532">
        <v>0</v>
      </c>
      <c r="H734" s="533">
        <v>0</v>
      </c>
      <c r="I734" s="533">
        <v>0</v>
      </c>
      <c r="J734" s="533">
        <f t="shared" si="104"/>
        <v>0</v>
      </c>
      <c r="K734" s="539"/>
      <c r="L734" s="539"/>
      <c r="M734" s="539"/>
    </row>
    <row r="735" spans="1:13" ht="36" hidden="1" outlineLevel="1">
      <c r="A735" s="762"/>
      <c r="B735" s="762"/>
      <c r="C735" s="531" t="s">
        <v>986</v>
      </c>
      <c r="D735" s="532">
        <v>0</v>
      </c>
      <c r="E735" s="532">
        <v>0</v>
      </c>
      <c r="F735" s="532">
        <v>0</v>
      </c>
      <c r="G735" s="532">
        <v>0</v>
      </c>
      <c r="H735" s="533">
        <v>0</v>
      </c>
      <c r="I735" s="533">
        <v>0</v>
      </c>
      <c r="J735" s="533">
        <f t="shared" si="104"/>
        <v>0</v>
      </c>
      <c r="K735" s="539"/>
      <c r="L735" s="539"/>
      <c r="M735" s="539"/>
    </row>
    <row r="736" spans="1:13" ht="24" hidden="1" outlineLevel="1">
      <c r="A736" s="762"/>
      <c r="B736" s="762"/>
      <c r="C736" s="531" t="s">
        <v>987</v>
      </c>
      <c r="D736" s="532">
        <v>0</v>
      </c>
      <c r="E736" s="532">
        <v>0</v>
      </c>
      <c r="F736" s="532">
        <v>0</v>
      </c>
      <c r="G736" s="532">
        <v>0</v>
      </c>
      <c r="H736" s="533">
        <v>0</v>
      </c>
      <c r="I736" s="533">
        <v>0</v>
      </c>
      <c r="J736" s="533">
        <f t="shared" si="104"/>
        <v>0</v>
      </c>
      <c r="K736" s="539"/>
      <c r="L736" s="539"/>
      <c r="M736" s="539"/>
    </row>
    <row r="737" spans="1:13" ht="24" hidden="1" outlineLevel="1">
      <c r="A737" s="762"/>
      <c r="B737" s="762"/>
      <c r="C737" s="531" t="s">
        <v>988</v>
      </c>
      <c r="D737" s="532">
        <v>0</v>
      </c>
      <c r="E737" s="532">
        <v>0</v>
      </c>
      <c r="F737" s="532">
        <v>0</v>
      </c>
      <c r="G737" s="532">
        <v>0</v>
      </c>
      <c r="H737" s="533">
        <v>0</v>
      </c>
      <c r="I737" s="533">
        <v>0</v>
      </c>
      <c r="J737" s="533">
        <f t="shared" si="104"/>
        <v>0</v>
      </c>
      <c r="K737" s="539"/>
      <c r="L737" s="539"/>
      <c r="M737" s="539"/>
    </row>
    <row r="738" spans="1:13" ht="24" hidden="1" outlineLevel="1">
      <c r="A738" s="762"/>
      <c r="B738" s="762"/>
      <c r="C738" s="531" t="s">
        <v>989</v>
      </c>
      <c r="D738" s="532">
        <v>0</v>
      </c>
      <c r="E738" s="532">
        <v>0</v>
      </c>
      <c r="F738" s="532">
        <v>0</v>
      </c>
      <c r="G738" s="532">
        <v>0</v>
      </c>
      <c r="H738" s="533">
        <v>0</v>
      </c>
      <c r="I738" s="533">
        <v>0</v>
      </c>
      <c r="J738" s="533">
        <f t="shared" si="104"/>
        <v>0</v>
      </c>
      <c r="K738" s="539"/>
      <c r="L738" s="539"/>
      <c r="M738" s="539"/>
    </row>
    <row r="739" spans="1:13" ht="36" hidden="1" outlineLevel="1">
      <c r="A739" s="762"/>
      <c r="B739" s="762"/>
      <c r="C739" s="531" t="s">
        <v>990</v>
      </c>
      <c r="D739" s="532">
        <v>0</v>
      </c>
      <c r="E739" s="532">
        <v>0</v>
      </c>
      <c r="F739" s="532">
        <v>0</v>
      </c>
      <c r="G739" s="532">
        <v>0</v>
      </c>
      <c r="H739" s="533">
        <v>0</v>
      </c>
      <c r="I739" s="533">
        <v>0</v>
      </c>
      <c r="J739" s="533">
        <f t="shared" si="104"/>
        <v>0</v>
      </c>
      <c r="K739" s="539"/>
      <c r="L739" s="539"/>
      <c r="M739" s="539"/>
    </row>
    <row r="740" spans="1:13" ht="15" customHeight="1" collapsed="1">
      <c r="A740" s="748" t="s">
        <v>991</v>
      </c>
      <c r="B740" s="748"/>
      <c r="C740" s="748"/>
      <c r="D740" s="529">
        <f t="shared" ref="D740:J740" si="113">SUM(D741:D747)</f>
        <v>0</v>
      </c>
      <c r="E740" s="529">
        <f t="shared" si="113"/>
        <v>0</v>
      </c>
      <c r="F740" s="529">
        <f t="shared" si="113"/>
        <v>0</v>
      </c>
      <c r="G740" s="529">
        <f t="shared" si="113"/>
        <v>0</v>
      </c>
      <c r="H740" s="530">
        <f t="shared" si="113"/>
        <v>0</v>
      </c>
      <c r="I740" s="530">
        <f t="shared" si="113"/>
        <v>0</v>
      </c>
      <c r="J740" s="530">
        <f t="shared" si="113"/>
        <v>0</v>
      </c>
      <c r="K740" s="539"/>
      <c r="L740" s="539"/>
      <c r="M740" s="539"/>
    </row>
    <row r="741" spans="1:13" ht="24" hidden="1" outlineLevel="1">
      <c r="A741" s="762" t="s">
        <v>991</v>
      </c>
      <c r="B741" s="762" t="s">
        <v>992</v>
      </c>
      <c r="C741" s="531" t="s">
        <v>993</v>
      </c>
      <c r="D741" s="532">
        <v>0</v>
      </c>
      <c r="E741" s="532">
        <v>0</v>
      </c>
      <c r="F741" s="532">
        <v>0</v>
      </c>
      <c r="G741" s="532">
        <v>0</v>
      </c>
      <c r="H741" s="533">
        <v>0</v>
      </c>
      <c r="I741" s="533">
        <v>0</v>
      </c>
      <c r="J741" s="533">
        <f t="shared" si="104"/>
        <v>0</v>
      </c>
      <c r="K741" s="539"/>
      <c r="L741" s="539"/>
      <c r="M741" s="539"/>
    </row>
    <row r="742" spans="1:13" ht="24" hidden="1" outlineLevel="1">
      <c r="A742" s="762"/>
      <c r="B742" s="762"/>
      <c r="C742" s="531" t="s">
        <v>994</v>
      </c>
      <c r="D742" s="532">
        <v>0</v>
      </c>
      <c r="E742" s="532">
        <v>0</v>
      </c>
      <c r="F742" s="532">
        <v>0</v>
      </c>
      <c r="G742" s="532">
        <v>0</v>
      </c>
      <c r="H742" s="533">
        <v>0</v>
      </c>
      <c r="I742" s="533">
        <v>0</v>
      </c>
      <c r="J742" s="533">
        <f t="shared" si="104"/>
        <v>0</v>
      </c>
      <c r="K742" s="539"/>
      <c r="L742" s="539"/>
      <c r="M742" s="539"/>
    </row>
    <row r="743" spans="1:13" ht="24" hidden="1" outlineLevel="1">
      <c r="A743" s="762"/>
      <c r="B743" s="762"/>
      <c r="C743" s="531" t="s">
        <v>995</v>
      </c>
      <c r="D743" s="532">
        <v>0</v>
      </c>
      <c r="E743" s="532">
        <v>0</v>
      </c>
      <c r="F743" s="532">
        <v>0</v>
      </c>
      <c r="G743" s="532">
        <v>0</v>
      </c>
      <c r="H743" s="533">
        <v>0</v>
      </c>
      <c r="I743" s="533">
        <v>0</v>
      </c>
      <c r="J743" s="533">
        <f t="shared" si="104"/>
        <v>0</v>
      </c>
      <c r="K743" s="539"/>
      <c r="L743" s="539"/>
      <c r="M743" s="539"/>
    </row>
    <row r="744" spans="1:13" ht="36" hidden="1" outlineLevel="1">
      <c r="A744" s="762"/>
      <c r="B744" s="762"/>
      <c r="C744" s="531" t="s">
        <v>996</v>
      </c>
      <c r="D744" s="532">
        <v>0</v>
      </c>
      <c r="E744" s="532">
        <v>0</v>
      </c>
      <c r="F744" s="532">
        <v>0</v>
      </c>
      <c r="G744" s="532">
        <v>0</v>
      </c>
      <c r="H744" s="533">
        <v>0</v>
      </c>
      <c r="I744" s="533">
        <v>0</v>
      </c>
      <c r="J744" s="533">
        <f t="shared" si="104"/>
        <v>0</v>
      </c>
      <c r="K744" s="539"/>
      <c r="L744" s="539"/>
      <c r="M744" s="539"/>
    </row>
    <row r="745" spans="1:13" ht="36" hidden="1" outlineLevel="1">
      <c r="A745" s="762"/>
      <c r="B745" s="762"/>
      <c r="C745" s="531" t="s">
        <v>997</v>
      </c>
      <c r="D745" s="532">
        <v>0</v>
      </c>
      <c r="E745" s="532">
        <v>0</v>
      </c>
      <c r="F745" s="532">
        <v>0</v>
      </c>
      <c r="G745" s="532">
        <v>0</v>
      </c>
      <c r="H745" s="533">
        <v>0</v>
      </c>
      <c r="I745" s="533">
        <v>0</v>
      </c>
      <c r="J745" s="533">
        <f t="shared" si="104"/>
        <v>0</v>
      </c>
      <c r="K745" s="539"/>
      <c r="L745" s="539"/>
      <c r="M745" s="539"/>
    </row>
    <row r="746" spans="1:13" ht="24" hidden="1" outlineLevel="1">
      <c r="A746" s="762"/>
      <c r="B746" s="762"/>
      <c r="C746" s="531" t="s">
        <v>998</v>
      </c>
      <c r="D746" s="532">
        <v>0</v>
      </c>
      <c r="E746" s="532">
        <v>0</v>
      </c>
      <c r="F746" s="532">
        <v>0</v>
      </c>
      <c r="G746" s="532">
        <v>0</v>
      </c>
      <c r="H746" s="533">
        <v>0</v>
      </c>
      <c r="I746" s="533">
        <v>0</v>
      </c>
      <c r="J746" s="533">
        <f t="shared" si="104"/>
        <v>0</v>
      </c>
      <c r="K746" s="539"/>
      <c r="L746" s="539"/>
      <c r="M746" s="539"/>
    </row>
    <row r="747" spans="1:13" ht="36" hidden="1" outlineLevel="1">
      <c r="A747" s="762"/>
      <c r="B747" s="762"/>
      <c r="C747" s="531" t="s">
        <v>999</v>
      </c>
      <c r="D747" s="532">
        <v>0</v>
      </c>
      <c r="E747" s="532">
        <v>0</v>
      </c>
      <c r="F747" s="532">
        <v>0</v>
      </c>
      <c r="G747" s="532">
        <v>0</v>
      </c>
      <c r="H747" s="533">
        <v>0</v>
      </c>
      <c r="I747" s="533">
        <v>0</v>
      </c>
      <c r="J747" s="533">
        <f t="shared" si="104"/>
        <v>0</v>
      </c>
      <c r="K747" s="539"/>
      <c r="L747" s="539"/>
      <c r="M747" s="539"/>
    </row>
    <row r="748" spans="1:13" ht="21.75" customHeight="1" collapsed="1">
      <c r="A748" s="748" t="s">
        <v>1000</v>
      </c>
      <c r="B748" s="748"/>
      <c r="C748" s="748"/>
      <c r="D748" s="529">
        <v>0</v>
      </c>
      <c r="E748" s="529">
        <v>0</v>
      </c>
      <c r="F748" s="529">
        <v>0</v>
      </c>
      <c r="G748" s="529">
        <v>0</v>
      </c>
      <c r="H748" s="530">
        <v>0</v>
      </c>
      <c r="I748" s="530">
        <v>0</v>
      </c>
      <c r="J748" s="530">
        <f t="shared" si="104"/>
        <v>0</v>
      </c>
      <c r="K748" s="539"/>
      <c r="L748" s="539"/>
      <c r="M748" s="539"/>
    </row>
    <row r="749" spans="1:13" ht="21" customHeight="1" collapsed="1">
      <c r="A749" s="748" t="s">
        <v>1001</v>
      </c>
      <c r="B749" s="748"/>
      <c r="C749" s="748"/>
      <c r="D749" s="529">
        <f t="shared" ref="D749:J749" si="114">+D750+D751</f>
        <v>31</v>
      </c>
      <c r="E749" s="529">
        <f t="shared" si="114"/>
        <v>0</v>
      </c>
      <c r="F749" s="529">
        <f t="shared" si="114"/>
        <v>8</v>
      </c>
      <c r="G749" s="529">
        <f t="shared" si="114"/>
        <v>0</v>
      </c>
      <c r="H749" s="530">
        <f t="shared" si="114"/>
        <v>39</v>
      </c>
      <c r="I749" s="530">
        <f t="shared" si="114"/>
        <v>0</v>
      </c>
      <c r="J749" s="530">
        <f t="shared" si="114"/>
        <v>39</v>
      </c>
      <c r="K749" s="539"/>
      <c r="L749" s="539"/>
      <c r="M749" s="539"/>
    </row>
    <row r="750" spans="1:13" ht="132" hidden="1" outlineLevel="1">
      <c r="A750" s="762" t="s">
        <v>1001</v>
      </c>
      <c r="B750" s="531" t="s">
        <v>1002</v>
      </c>
      <c r="C750" s="531" t="s">
        <v>1003</v>
      </c>
      <c r="D750" s="532">
        <v>31</v>
      </c>
      <c r="E750" s="532">
        <v>0</v>
      </c>
      <c r="F750" s="532">
        <v>8</v>
      </c>
      <c r="G750" s="532">
        <v>0</v>
      </c>
      <c r="H750" s="533">
        <v>39</v>
      </c>
      <c r="I750" s="533">
        <v>0</v>
      </c>
      <c r="J750" s="533">
        <f t="shared" ref="J750" si="115">H750+I750</f>
        <v>39</v>
      </c>
      <c r="K750" s="539"/>
      <c r="L750" s="539"/>
      <c r="M750" s="539"/>
    </row>
    <row r="751" spans="1:13" ht="132" hidden="1" outlineLevel="1">
      <c r="A751" s="762"/>
      <c r="B751" s="531" t="s">
        <v>1004</v>
      </c>
      <c r="C751" s="531" t="s">
        <v>1005</v>
      </c>
      <c r="D751" s="532">
        <v>0</v>
      </c>
      <c r="E751" s="532">
        <v>0</v>
      </c>
      <c r="F751" s="532">
        <v>0</v>
      </c>
      <c r="G751" s="532">
        <v>0</v>
      </c>
      <c r="H751" s="533">
        <v>0</v>
      </c>
      <c r="I751" s="533">
        <v>0</v>
      </c>
      <c r="J751" s="533">
        <f t="shared" si="104"/>
        <v>0</v>
      </c>
      <c r="K751" s="539"/>
      <c r="L751" s="539"/>
      <c r="M751" s="539"/>
    </row>
    <row r="752" spans="1:13" ht="15" customHeight="1" collapsed="1">
      <c r="A752" s="748" t="s">
        <v>1006</v>
      </c>
      <c r="B752" s="748"/>
      <c r="C752" s="748"/>
      <c r="D752" s="529">
        <v>0</v>
      </c>
      <c r="E752" s="529">
        <v>0</v>
      </c>
      <c r="F752" s="529">
        <v>0</v>
      </c>
      <c r="G752" s="529">
        <v>0</v>
      </c>
      <c r="H752" s="530">
        <v>0</v>
      </c>
      <c r="I752" s="530">
        <v>0</v>
      </c>
      <c r="J752" s="530">
        <f t="shared" si="104"/>
        <v>0</v>
      </c>
      <c r="K752" s="539"/>
      <c r="L752" s="539"/>
      <c r="M752" s="539"/>
    </row>
    <row r="753" spans="1:13" ht="13.5" customHeight="1">
      <c r="A753" s="760" t="s">
        <v>3156</v>
      </c>
      <c r="B753" s="760"/>
      <c r="C753" s="760"/>
      <c r="D753" s="537">
        <f t="shared" ref="D753:J753" si="116">+D7+D39+D44+D50+D54+D57+D61+D72+D75+D102+D110+D111+D133+D144+D150+D158+D166+D173+D176+D195+D198+D205+D231+D248+D266+D277+D288+D313+D318+D327+D333+D346+D356+D365+D366+D367+D374+D377+D380+D391+D406+D413+D462+D500+D517+D526+D530+D538+D541+D546+D551+D559+D565+D568+D573+D578+D583+D591+D596+D604+D609+D613+D617+D621+D625+D629+D634+D635+D648+D652+D656+D660+D666+D674+D678+D690+D696+D701+D705+D710+D715+D716+D724+D731+D740+D748+D749+D752</f>
        <v>1030</v>
      </c>
      <c r="E753" s="537">
        <f t="shared" si="116"/>
        <v>41</v>
      </c>
      <c r="F753" s="537">
        <f t="shared" si="116"/>
        <v>440</v>
      </c>
      <c r="G753" s="537">
        <f t="shared" si="116"/>
        <v>59</v>
      </c>
      <c r="H753" s="537">
        <f t="shared" si="116"/>
        <v>1470</v>
      </c>
      <c r="I753" s="537">
        <f t="shared" si="116"/>
        <v>100</v>
      </c>
      <c r="J753" s="537">
        <f t="shared" si="116"/>
        <v>1570</v>
      </c>
      <c r="K753" s="539"/>
      <c r="L753" s="539"/>
      <c r="M753" s="539"/>
    </row>
    <row r="754" spans="1:13">
      <c r="A754" s="761" t="s">
        <v>3128</v>
      </c>
      <c r="B754" s="761"/>
      <c r="C754" s="761"/>
      <c r="D754" s="761"/>
      <c r="E754" s="761"/>
      <c r="F754" s="761"/>
      <c r="G754" s="761"/>
      <c r="H754" s="761"/>
      <c r="I754" s="761"/>
      <c r="J754" s="761"/>
      <c r="K754" s="539"/>
      <c r="L754" s="539"/>
      <c r="M754" s="539"/>
    </row>
  </sheetData>
  <mergeCells count="323">
    <mergeCell ref="I3:J3"/>
    <mergeCell ref="I513:J513"/>
    <mergeCell ref="A2:J2"/>
    <mergeCell ref="A514:C516"/>
    <mergeCell ref="D514:E515"/>
    <mergeCell ref="F514:G515"/>
    <mergeCell ref="H514:J515"/>
    <mergeCell ref="A1:J1"/>
    <mergeCell ref="A4:C6"/>
    <mergeCell ref="D4:E5"/>
    <mergeCell ref="F4:G5"/>
    <mergeCell ref="H4:J5"/>
    <mergeCell ref="A7:C7"/>
    <mergeCell ref="A40:A43"/>
    <mergeCell ref="A44:C44"/>
    <mergeCell ref="A45:A49"/>
    <mergeCell ref="B45:B47"/>
    <mergeCell ref="B48:B49"/>
    <mergeCell ref="A50:C50"/>
    <mergeCell ref="A8:A38"/>
    <mergeCell ref="B8:B14"/>
    <mergeCell ref="B15:B23"/>
    <mergeCell ref="B25:B32"/>
    <mergeCell ref="B34:B37"/>
    <mergeCell ref="A39:C39"/>
    <mergeCell ref="A61:C61"/>
    <mergeCell ref="A62:A71"/>
    <mergeCell ref="B62:B63"/>
    <mergeCell ref="B64:B71"/>
    <mergeCell ref="A72:C72"/>
    <mergeCell ref="A73:A74"/>
    <mergeCell ref="A51:A53"/>
    <mergeCell ref="B52:B53"/>
    <mergeCell ref="A54:C54"/>
    <mergeCell ref="A55:A56"/>
    <mergeCell ref="A57:C57"/>
    <mergeCell ref="A58:A60"/>
    <mergeCell ref="B59:B60"/>
    <mergeCell ref="A75:C75"/>
    <mergeCell ref="A76:A101"/>
    <mergeCell ref="B76:B78"/>
    <mergeCell ref="B80:B82"/>
    <mergeCell ref="B83:B84"/>
    <mergeCell ref="B85:B86"/>
    <mergeCell ref="B87:B89"/>
    <mergeCell ref="B90:B92"/>
    <mergeCell ref="B93:B99"/>
    <mergeCell ref="B100:B101"/>
    <mergeCell ref="A102:C102"/>
    <mergeCell ref="A103:A109"/>
    <mergeCell ref="B103:B109"/>
    <mergeCell ref="A110:C110"/>
    <mergeCell ref="A111:C111"/>
    <mergeCell ref="A112:A132"/>
    <mergeCell ref="B112:B118"/>
    <mergeCell ref="B119:B124"/>
    <mergeCell ref="B126:B132"/>
    <mergeCell ref="A150:C150"/>
    <mergeCell ref="A151:A157"/>
    <mergeCell ref="B152:B157"/>
    <mergeCell ref="A158:C158"/>
    <mergeCell ref="A159:A165"/>
    <mergeCell ref="B159:B160"/>
    <mergeCell ref="B161:B165"/>
    <mergeCell ref="A133:C133"/>
    <mergeCell ref="A134:A143"/>
    <mergeCell ref="B134:B140"/>
    <mergeCell ref="B142:B143"/>
    <mergeCell ref="A144:C144"/>
    <mergeCell ref="A145:A149"/>
    <mergeCell ref="B145:B148"/>
    <mergeCell ref="A177:A194"/>
    <mergeCell ref="B177:B183"/>
    <mergeCell ref="B186:B187"/>
    <mergeCell ref="B188:B193"/>
    <mergeCell ref="A195:C195"/>
    <mergeCell ref="A196:A197"/>
    <mergeCell ref="A166:C166"/>
    <mergeCell ref="A167:A172"/>
    <mergeCell ref="B167:B171"/>
    <mergeCell ref="A173:C173"/>
    <mergeCell ref="A174:A175"/>
    <mergeCell ref="A176:C176"/>
    <mergeCell ref="A198:C198"/>
    <mergeCell ref="A199:A204"/>
    <mergeCell ref="B199:B200"/>
    <mergeCell ref="B201:B204"/>
    <mergeCell ref="A205:C205"/>
    <mergeCell ref="A206:A230"/>
    <mergeCell ref="B206:B210"/>
    <mergeCell ref="B212:B213"/>
    <mergeCell ref="B214:B218"/>
    <mergeCell ref="B219:B221"/>
    <mergeCell ref="A248:C248"/>
    <mergeCell ref="A249:A265"/>
    <mergeCell ref="B249:B250"/>
    <mergeCell ref="B251:B252"/>
    <mergeCell ref="B256:B257"/>
    <mergeCell ref="B258:B260"/>
    <mergeCell ref="B261:B265"/>
    <mergeCell ref="B222:B227"/>
    <mergeCell ref="B229:B230"/>
    <mergeCell ref="A231:C231"/>
    <mergeCell ref="A232:A247"/>
    <mergeCell ref="B234:B237"/>
    <mergeCell ref="B238:B243"/>
    <mergeCell ref="B244:B247"/>
    <mergeCell ref="A266:C266"/>
    <mergeCell ref="A267:A276"/>
    <mergeCell ref="B267:B268"/>
    <mergeCell ref="B272:B273"/>
    <mergeCell ref="A277:C277"/>
    <mergeCell ref="A278:A287"/>
    <mergeCell ref="B278:B279"/>
    <mergeCell ref="B281:B283"/>
    <mergeCell ref="B285:B286"/>
    <mergeCell ref="A313:C313"/>
    <mergeCell ref="A314:A317"/>
    <mergeCell ref="B316:B317"/>
    <mergeCell ref="A318:C318"/>
    <mergeCell ref="A319:A326"/>
    <mergeCell ref="B319:B320"/>
    <mergeCell ref="B324:B326"/>
    <mergeCell ref="A288:C288"/>
    <mergeCell ref="A289:A312"/>
    <mergeCell ref="B289:B294"/>
    <mergeCell ref="B295:B302"/>
    <mergeCell ref="B304:B305"/>
    <mergeCell ref="B306:B312"/>
    <mergeCell ref="A346:C346"/>
    <mergeCell ref="A347:A355"/>
    <mergeCell ref="B347:B354"/>
    <mergeCell ref="A356:C356"/>
    <mergeCell ref="A357:A364"/>
    <mergeCell ref="B357:B360"/>
    <mergeCell ref="B361:B363"/>
    <mergeCell ref="A327:C327"/>
    <mergeCell ref="A328:A332"/>
    <mergeCell ref="B328:B332"/>
    <mergeCell ref="A333:C333"/>
    <mergeCell ref="A334:A345"/>
    <mergeCell ref="B334:B336"/>
    <mergeCell ref="B342:B345"/>
    <mergeCell ref="A374:C374"/>
    <mergeCell ref="A375:A376"/>
    <mergeCell ref="B375:B376"/>
    <mergeCell ref="A377:C377"/>
    <mergeCell ref="A378:A379"/>
    <mergeCell ref="A380:C380"/>
    <mergeCell ref="A365:C365"/>
    <mergeCell ref="A366:C366"/>
    <mergeCell ref="A367:C367"/>
    <mergeCell ref="A368:A373"/>
    <mergeCell ref="B368:B369"/>
    <mergeCell ref="B370:B371"/>
    <mergeCell ref="B372:B373"/>
    <mergeCell ref="A381:A390"/>
    <mergeCell ref="B381:B384"/>
    <mergeCell ref="B385:B387"/>
    <mergeCell ref="B388:B390"/>
    <mergeCell ref="A391:C391"/>
    <mergeCell ref="A392:A405"/>
    <mergeCell ref="B392:B394"/>
    <mergeCell ref="B395:B398"/>
    <mergeCell ref="B399:B403"/>
    <mergeCell ref="B404:B405"/>
    <mergeCell ref="A406:C406"/>
    <mergeCell ref="A407:A412"/>
    <mergeCell ref="B407:B408"/>
    <mergeCell ref="B410:B411"/>
    <mergeCell ref="A413:C413"/>
    <mergeCell ref="A414:A461"/>
    <mergeCell ref="B414:B422"/>
    <mergeCell ref="B423:B426"/>
    <mergeCell ref="B427:B435"/>
    <mergeCell ref="B436:B444"/>
    <mergeCell ref="B486:B494"/>
    <mergeCell ref="B495:B497"/>
    <mergeCell ref="B498:B499"/>
    <mergeCell ref="A500:C500"/>
    <mergeCell ref="A501:A512"/>
    <mergeCell ref="B503:B509"/>
    <mergeCell ref="B510:B511"/>
    <mergeCell ref="B445:B446"/>
    <mergeCell ref="B447:B453"/>
    <mergeCell ref="B454:B460"/>
    <mergeCell ref="A462:C462"/>
    <mergeCell ref="A463:A499"/>
    <mergeCell ref="B463:B464"/>
    <mergeCell ref="B465:B471"/>
    <mergeCell ref="B473:B475"/>
    <mergeCell ref="B476:B480"/>
    <mergeCell ref="B481:B485"/>
    <mergeCell ref="A530:C530"/>
    <mergeCell ref="A531:A537"/>
    <mergeCell ref="B531:B532"/>
    <mergeCell ref="B533:B537"/>
    <mergeCell ref="A538:C538"/>
    <mergeCell ref="A539:A540"/>
    <mergeCell ref="A517:C517"/>
    <mergeCell ref="A518:A525"/>
    <mergeCell ref="B518:B522"/>
    <mergeCell ref="A526:C526"/>
    <mergeCell ref="A527:A529"/>
    <mergeCell ref="B528:B529"/>
    <mergeCell ref="A552:A558"/>
    <mergeCell ref="B552:B556"/>
    <mergeCell ref="B557:B558"/>
    <mergeCell ref="A559:C559"/>
    <mergeCell ref="A560:A564"/>
    <mergeCell ref="B560:B563"/>
    <mergeCell ref="A541:C541"/>
    <mergeCell ref="A542:A545"/>
    <mergeCell ref="A546:C546"/>
    <mergeCell ref="A547:A550"/>
    <mergeCell ref="B548:B549"/>
    <mergeCell ref="A551:C551"/>
    <mergeCell ref="A578:C578"/>
    <mergeCell ref="A579:A582"/>
    <mergeCell ref="B579:B580"/>
    <mergeCell ref="B581:B582"/>
    <mergeCell ref="A583:C583"/>
    <mergeCell ref="A584:A590"/>
    <mergeCell ref="B584:B585"/>
    <mergeCell ref="B588:B590"/>
    <mergeCell ref="A565:C565"/>
    <mergeCell ref="A566:A567"/>
    <mergeCell ref="A568:C568"/>
    <mergeCell ref="A569:A572"/>
    <mergeCell ref="A573:C573"/>
    <mergeCell ref="A574:A577"/>
    <mergeCell ref="B574:B577"/>
    <mergeCell ref="A604:C604"/>
    <mergeCell ref="A605:A608"/>
    <mergeCell ref="B607:B608"/>
    <mergeCell ref="A609:C609"/>
    <mergeCell ref="A610:A612"/>
    <mergeCell ref="B610:B611"/>
    <mergeCell ref="A591:C591"/>
    <mergeCell ref="A592:A595"/>
    <mergeCell ref="B592:B593"/>
    <mergeCell ref="A596:C596"/>
    <mergeCell ref="A597:A603"/>
    <mergeCell ref="B597:B599"/>
    <mergeCell ref="B600:B602"/>
    <mergeCell ref="A621:C621"/>
    <mergeCell ref="A622:A624"/>
    <mergeCell ref="B622:B623"/>
    <mergeCell ref="A625:C625"/>
    <mergeCell ref="A626:A628"/>
    <mergeCell ref="B626:B627"/>
    <mergeCell ref="A613:C613"/>
    <mergeCell ref="A614:A616"/>
    <mergeCell ref="B615:B616"/>
    <mergeCell ref="A617:C617"/>
    <mergeCell ref="A618:A620"/>
    <mergeCell ref="B618:B619"/>
    <mergeCell ref="A648:C648"/>
    <mergeCell ref="A649:A651"/>
    <mergeCell ref="A652:C652"/>
    <mergeCell ref="A653:A655"/>
    <mergeCell ref="B653:B654"/>
    <mergeCell ref="A656:C656"/>
    <mergeCell ref="A629:C629"/>
    <mergeCell ref="A630:A633"/>
    <mergeCell ref="A634:C634"/>
    <mergeCell ref="A635:C635"/>
    <mergeCell ref="A636:A647"/>
    <mergeCell ref="B636:B637"/>
    <mergeCell ref="B638:B640"/>
    <mergeCell ref="B641:B646"/>
    <mergeCell ref="A674:C674"/>
    <mergeCell ref="A675:A677"/>
    <mergeCell ref="B675:B676"/>
    <mergeCell ref="A678:C678"/>
    <mergeCell ref="A679:A689"/>
    <mergeCell ref="B681:B682"/>
    <mergeCell ref="B683:B684"/>
    <mergeCell ref="B685:B688"/>
    <mergeCell ref="A657:A659"/>
    <mergeCell ref="A660:C660"/>
    <mergeCell ref="A661:A665"/>
    <mergeCell ref="B662:B664"/>
    <mergeCell ref="A666:C666"/>
    <mergeCell ref="A667:A673"/>
    <mergeCell ref="B667:B668"/>
    <mergeCell ref="B671:B673"/>
    <mergeCell ref="A702:A704"/>
    <mergeCell ref="B703:B704"/>
    <mergeCell ref="A705:C705"/>
    <mergeCell ref="A706:A709"/>
    <mergeCell ref="B706:B709"/>
    <mergeCell ref="A710:C710"/>
    <mergeCell ref="A690:C690"/>
    <mergeCell ref="A691:A695"/>
    <mergeCell ref="B692:B694"/>
    <mergeCell ref="A696:C696"/>
    <mergeCell ref="A697:A700"/>
    <mergeCell ref="A701:C701"/>
    <mergeCell ref="A724:C724"/>
    <mergeCell ref="A725:A730"/>
    <mergeCell ref="B725:B726"/>
    <mergeCell ref="B728:B730"/>
    <mergeCell ref="A731:C731"/>
    <mergeCell ref="A732:A739"/>
    <mergeCell ref="B732:B733"/>
    <mergeCell ref="B734:B739"/>
    <mergeCell ref="A711:A714"/>
    <mergeCell ref="B711:B714"/>
    <mergeCell ref="A715:C715"/>
    <mergeCell ref="A716:C716"/>
    <mergeCell ref="A717:A723"/>
    <mergeCell ref="B717:B720"/>
    <mergeCell ref="B721:B723"/>
    <mergeCell ref="A752:C752"/>
    <mergeCell ref="A753:C753"/>
    <mergeCell ref="A754:J754"/>
    <mergeCell ref="A740:C740"/>
    <mergeCell ref="A741:A747"/>
    <mergeCell ref="B741:B747"/>
    <mergeCell ref="A748:C748"/>
    <mergeCell ref="A749:C749"/>
    <mergeCell ref="A750:A751"/>
  </mergeCells>
  <conditionalFormatting sqref="K7:M754">
    <cfRule type="dataBar" priority="1">
      <dataBar>
        <cfvo type="min" val="0"/>
        <cfvo type="max" val="0"/>
        <color rgb="FF008AEF"/>
      </dataBar>
      <extLst>
        <ext xmlns:x14="http://schemas.microsoft.com/office/spreadsheetml/2009/9/main" uri="{B025F937-C7B1-47D3-B67F-A62EFF666E3E}">
          <x14:id>{DDE5C1CD-D1A4-42C1-8E27-42106D33191A}</x14:id>
        </ext>
      </extLst>
    </cfRule>
  </conditionalFormatting>
  <printOptions horizontalCentered="1" verticalCentered="1"/>
  <pageMargins left="0" right="0" top="0" bottom="0" header="0" footer="0"/>
  <pageSetup paperSize="9" scale="80" orientation="portrait" r:id="rId1"/>
  <rowBreaks count="1" manualBreakCount="1">
    <brk id="500" max="16383" man="1"/>
  </rowBreaks>
  <ignoredErrors>
    <ignoredError sqref="D57:E101 J710:J748 H749:J752 D630:E709 D366:E628 D103:E355 F57:G101 F630:G709 F366:G628 F103:G355 H57:J101 H630:J709 H366:J512 H103:J355 H514:J628 H513" formula="1"/>
    <ignoredError sqref="H710:I748 D740:D748 D710:E739 D749:D752 E749:E752 E740:E748 D629:E629 D356:E365 D102:E102 F710:G739 F749:G752 F740:G748 F629:G629 F356:G365 F102:G102 H629:J629 H356:J365 H102:J102" formula="1" formulaRange="1"/>
  </ignoredErrors>
  <extLst>
    <ext xmlns:x14="http://schemas.microsoft.com/office/spreadsheetml/2009/9/main" uri="{78C0D931-6437-407d-A8EE-F0AAD7539E65}">
      <x14:conditionalFormattings>
        <x14:conditionalFormatting xmlns:xm="http://schemas.microsoft.com/office/excel/2006/main">
          <x14:cfRule type="dataBar" id="{DDE5C1CD-D1A4-42C1-8E27-42106D33191A}">
            <x14:dataBar minLength="0" maxLength="100" border="1" negativeBarBorderColorSameAsPositive="0">
              <x14:cfvo type="autoMin"/>
              <x14:cfvo type="autoMax"/>
              <x14:borderColor rgb="FF008AEF"/>
              <x14:negativeFillColor rgb="FFFF0000"/>
              <x14:negativeBorderColor rgb="FFFF0000"/>
              <x14:axisColor rgb="FF000000"/>
            </x14:dataBar>
          </x14:cfRule>
          <xm:sqref>K7:M754</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AB95"/>
  <sheetViews>
    <sheetView showGridLines="0" workbookViewId="0">
      <pane xSplit="2" ySplit="6" topLeftCell="C77" activePane="bottomRight" state="frozen"/>
      <selection activeCell="A30" sqref="A30:I33"/>
      <selection pane="topRight" activeCell="A30" sqref="A30:I33"/>
      <selection pane="bottomLeft" activeCell="A30" sqref="A30:I33"/>
      <selection pane="bottomRight" activeCell="A2" sqref="A2:Y2"/>
    </sheetView>
  </sheetViews>
  <sheetFormatPr defaultRowHeight="12.75"/>
  <cols>
    <col min="1" max="1" width="5.42578125" style="3" customWidth="1"/>
    <col min="2" max="2" width="14.140625" style="3" customWidth="1"/>
    <col min="3" max="3" width="7.5703125" style="3" customWidth="1"/>
    <col min="4" max="4" width="6.42578125" style="3" customWidth="1"/>
    <col min="5" max="5" width="6.7109375" style="3" customWidth="1"/>
    <col min="6" max="6" width="7.140625" style="3" customWidth="1"/>
    <col min="7" max="7" width="9" style="3" customWidth="1"/>
    <col min="8" max="8" width="7.5703125" style="3" customWidth="1"/>
    <col min="9" max="11" width="5.7109375" style="3" customWidth="1"/>
    <col min="12" max="13" width="7.5703125" style="3" customWidth="1"/>
    <col min="14" max="16" width="5.7109375" style="3" customWidth="1"/>
    <col min="17" max="18" width="7.5703125" style="3" customWidth="1"/>
    <col min="19" max="21" width="5.7109375" style="3" customWidth="1"/>
    <col min="22" max="22" width="7.5703125" style="3" customWidth="1"/>
    <col min="23" max="23" width="8.85546875" style="3" customWidth="1"/>
    <col min="24" max="24" width="8.140625" style="3" customWidth="1"/>
    <col min="25" max="25" width="9.140625" style="3" customWidth="1"/>
    <col min="26" max="201" width="9.140625" style="3"/>
    <col min="202" max="202" width="4.5703125" style="3" customWidth="1"/>
    <col min="203" max="203" width="65" style="3" customWidth="1"/>
    <col min="204" max="457" width="9.140625" style="3"/>
    <col min="458" max="458" width="4.5703125" style="3" customWidth="1"/>
    <col min="459" max="459" width="65" style="3" customWidth="1"/>
    <col min="460" max="713" width="9.140625" style="3"/>
    <col min="714" max="714" width="4.5703125" style="3" customWidth="1"/>
    <col min="715" max="715" width="65" style="3" customWidth="1"/>
    <col min="716" max="969" width="9.140625" style="3"/>
    <col min="970" max="970" width="4.5703125" style="3" customWidth="1"/>
    <col min="971" max="971" width="65" style="3" customWidth="1"/>
    <col min="972" max="1225" width="9.140625" style="3"/>
    <col min="1226" max="1226" width="4.5703125" style="3" customWidth="1"/>
    <col min="1227" max="1227" width="65" style="3" customWidth="1"/>
    <col min="1228" max="1481" width="9.140625" style="3"/>
    <col min="1482" max="1482" width="4.5703125" style="3" customWidth="1"/>
    <col min="1483" max="1483" width="65" style="3" customWidth="1"/>
    <col min="1484" max="1737" width="9.140625" style="3"/>
    <col min="1738" max="1738" width="4.5703125" style="3" customWidth="1"/>
    <col min="1739" max="1739" width="65" style="3" customWidth="1"/>
    <col min="1740" max="1993" width="9.140625" style="3"/>
    <col min="1994" max="1994" width="4.5703125" style="3" customWidth="1"/>
    <col min="1995" max="1995" width="65" style="3" customWidth="1"/>
    <col min="1996" max="2249" width="9.140625" style="3"/>
    <col min="2250" max="2250" width="4.5703125" style="3" customWidth="1"/>
    <col min="2251" max="2251" width="65" style="3" customWidth="1"/>
    <col min="2252" max="2505" width="9.140625" style="3"/>
    <col min="2506" max="2506" width="4.5703125" style="3" customWidth="1"/>
    <col min="2507" max="2507" width="65" style="3" customWidth="1"/>
    <col min="2508" max="2761" width="9.140625" style="3"/>
    <col min="2762" max="2762" width="4.5703125" style="3" customWidth="1"/>
    <col min="2763" max="2763" width="65" style="3" customWidth="1"/>
    <col min="2764" max="3017" width="9.140625" style="3"/>
    <col min="3018" max="3018" width="4.5703125" style="3" customWidth="1"/>
    <col min="3019" max="3019" width="65" style="3" customWidth="1"/>
    <col min="3020" max="3273" width="9.140625" style="3"/>
    <col min="3274" max="3274" width="4.5703125" style="3" customWidth="1"/>
    <col min="3275" max="3275" width="65" style="3" customWidth="1"/>
    <col min="3276" max="3529" width="9.140625" style="3"/>
    <col min="3530" max="3530" width="4.5703125" style="3" customWidth="1"/>
    <col min="3531" max="3531" width="65" style="3" customWidth="1"/>
    <col min="3532" max="3785" width="9.140625" style="3"/>
    <col min="3786" max="3786" width="4.5703125" style="3" customWidth="1"/>
    <col min="3787" max="3787" width="65" style="3" customWidth="1"/>
    <col min="3788" max="4041" width="9.140625" style="3"/>
    <col min="4042" max="4042" width="4.5703125" style="3" customWidth="1"/>
    <col min="4043" max="4043" width="65" style="3" customWidth="1"/>
    <col min="4044" max="4297" width="9.140625" style="3"/>
    <col min="4298" max="4298" width="4.5703125" style="3" customWidth="1"/>
    <col min="4299" max="4299" width="65" style="3" customWidth="1"/>
    <col min="4300" max="4553" width="9.140625" style="3"/>
    <col min="4554" max="4554" width="4.5703125" style="3" customWidth="1"/>
    <col min="4555" max="4555" width="65" style="3" customWidth="1"/>
    <col min="4556" max="4809" width="9.140625" style="3"/>
    <col min="4810" max="4810" width="4.5703125" style="3" customWidth="1"/>
    <col min="4811" max="4811" width="65" style="3" customWidth="1"/>
    <col min="4812" max="5065" width="9.140625" style="3"/>
    <col min="5066" max="5066" width="4.5703125" style="3" customWidth="1"/>
    <col min="5067" max="5067" width="65" style="3" customWidth="1"/>
    <col min="5068" max="5321" width="9.140625" style="3"/>
    <col min="5322" max="5322" width="4.5703125" style="3" customWidth="1"/>
    <col min="5323" max="5323" width="65" style="3" customWidth="1"/>
    <col min="5324" max="5577" width="9.140625" style="3"/>
    <col min="5578" max="5578" width="4.5703125" style="3" customWidth="1"/>
    <col min="5579" max="5579" width="65" style="3" customWidth="1"/>
    <col min="5580" max="5833" width="9.140625" style="3"/>
    <col min="5834" max="5834" width="4.5703125" style="3" customWidth="1"/>
    <col min="5835" max="5835" width="65" style="3" customWidth="1"/>
    <col min="5836" max="6089" width="9.140625" style="3"/>
    <col min="6090" max="6090" width="4.5703125" style="3" customWidth="1"/>
    <col min="6091" max="6091" width="65" style="3" customWidth="1"/>
    <col min="6092" max="6345" width="9.140625" style="3"/>
    <col min="6346" max="6346" width="4.5703125" style="3" customWidth="1"/>
    <col min="6347" max="6347" width="65" style="3" customWidth="1"/>
    <col min="6348" max="6601" width="9.140625" style="3"/>
    <col min="6602" max="6602" width="4.5703125" style="3" customWidth="1"/>
    <col min="6603" max="6603" width="65" style="3" customWidth="1"/>
    <col min="6604" max="6857" width="9.140625" style="3"/>
    <col min="6858" max="6858" width="4.5703125" style="3" customWidth="1"/>
    <col min="6859" max="6859" width="65" style="3" customWidth="1"/>
    <col min="6860" max="7113" width="9.140625" style="3"/>
    <col min="7114" max="7114" width="4.5703125" style="3" customWidth="1"/>
    <col min="7115" max="7115" width="65" style="3" customWidth="1"/>
    <col min="7116" max="7369" width="9.140625" style="3"/>
    <col min="7370" max="7370" width="4.5703125" style="3" customWidth="1"/>
    <col min="7371" max="7371" width="65" style="3" customWidth="1"/>
    <col min="7372" max="7625" width="9.140625" style="3"/>
    <col min="7626" max="7626" width="4.5703125" style="3" customWidth="1"/>
    <col min="7627" max="7627" width="65" style="3" customWidth="1"/>
    <col min="7628" max="7881" width="9.140625" style="3"/>
    <col min="7882" max="7882" width="4.5703125" style="3" customWidth="1"/>
    <col min="7883" max="7883" width="65" style="3" customWidth="1"/>
    <col min="7884" max="8137" width="9.140625" style="3"/>
    <col min="8138" max="8138" width="4.5703125" style="3" customWidth="1"/>
    <col min="8139" max="8139" width="65" style="3" customWidth="1"/>
    <col min="8140" max="8393" width="9.140625" style="3"/>
    <col min="8394" max="8394" width="4.5703125" style="3" customWidth="1"/>
    <col min="8395" max="8395" width="65" style="3" customWidth="1"/>
    <col min="8396" max="8649" width="9.140625" style="3"/>
    <col min="8650" max="8650" width="4.5703125" style="3" customWidth="1"/>
    <col min="8651" max="8651" width="65" style="3" customWidth="1"/>
    <col min="8652" max="8905" width="9.140625" style="3"/>
    <col min="8906" max="8906" width="4.5703125" style="3" customWidth="1"/>
    <col min="8907" max="8907" width="65" style="3" customWidth="1"/>
    <col min="8908" max="9161" width="9.140625" style="3"/>
    <col min="9162" max="9162" width="4.5703125" style="3" customWidth="1"/>
    <col min="9163" max="9163" width="65" style="3" customWidth="1"/>
    <col min="9164" max="9417" width="9.140625" style="3"/>
    <col min="9418" max="9418" width="4.5703125" style="3" customWidth="1"/>
    <col min="9419" max="9419" width="65" style="3" customWidth="1"/>
    <col min="9420" max="9673" width="9.140625" style="3"/>
    <col min="9674" max="9674" width="4.5703125" style="3" customWidth="1"/>
    <col min="9675" max="9675" width="65" style="3" customWidth="1"/>
    <col min="9676" max="9929" width="9.140625" style="3"/>
    <col min="9930" max="9930" width="4.5703125" style="3" customWidth="1"/>
    <col min="9931" max="9931" width="65" style="3" customWidth="1"/>
    <col min="9932" max="10185" width="9.140625" style="3"/>
    <col min="10186" max="10186" width="4.5703125" style="3" customWidth="1"/>
    <col min="10187" max="10187" width="65" style="3" customWidth="1"/>
    <col min="10188" max="10441" width="9.140625" style="3"/>
    <col min="10442" max="10442" width="4.5703125" style="3" customWidth="1"/>
    <col min="10443" max="10443" width="65" style="3" customWidth="1"/>
    <col min="10444" max="10697" width="9.140625" style="3"/>
    <col min="10698" max="10698" width="4.5703125" style="3" customWidth="1"/>
    <col min="10699" max="10699" width="65" style="3" customWidth="1"/>
    <col min="10700" max="10953" width="9.140625" style="3"/>
    <col min="10954" max="10954" width="4.5703125" style="3" customWidth="1"/>
    <col min="10955" max="10955" width="65" style="3" customWidth="1"/>
    <col min="10956" max="11209" width="9.140625" style="3"/>
    <col min="11210" max="11210" width="4.5703125" style="3" customWidth="1"/>
    <col min="11211" max="11211" width="65" style="3" customWidth="1"/>
    <col min="11212" max="11465" width="9.140625" style="3"/>
    <col min="11466" max="11466" width="4.5703125" style="3" customWidth="1"/>
    <col min="11467" max="11467" width="65" style="3" customWidth="1"/>
    <col min="11468" max="11721" width="9.140625" style="3"/>
    <col min="11722" max="11722" width="4.5703125" style="3" customWidth="1"/>
    <col min="11723" max="11723" width="65" style="3" customWidth="1"/>
    <col min="11724" max="11977" width="9.140625" style="3"/>
    <col min="11978" max="11978" width="4.5703125" style="3" customWidth="1"/>
    <col min="11979" max="11979" width="65" style="3" customWidth="1"/>
    <col min="11980" max="12233" width="9.140625" style="3"/>
    <col min="12234" max="12234" width="4.5703125" style="3" customWidth="1"/>
    <col min="12235" max="12235" width="65" style="3" customWidth="1"/>
    <col min="12236" max="12489" width="9.140625" style="3"/>
    <col min="12490" max="12490" width="4.5703125" style="3" customWidth="1"/>
    <col min="12491" max="12491" width="65" style="3" customWidth="1"/>
    <col min="12492" max="12745" width="9.140625" style="3"/>
    <col min="12746" max="12746" width="4.5703125" style="3" customWidth="1"/>
    <col min="12747" max="12747" width="65" style="3" customWidth="1"/>
    <col min="12748" max="13001" width="9.140625" style="3"/>
    <col min="13002" max="13002" width="4.5703125" style="3" customWidth="1"/>
    <col min="13003" max="13003" width="65" style="3" customWidth="1"/>
    <col min="13004" max="13257" width="9.140625" style="3"/>
    <col min="13258" max="13258" width="4.5703125" style="3" customWidth="1"/>
    <col min="13259" max="13259" width="65" style="3" customWidth="1"/>
    <col min="13260" max="13513" width="9.140625" style="3"/>
    <col min="13514" max="13514" width="4.5703125" style="3" customWidth="1"/>
    <col min="13515" max="13515" width="65" style="3" customWidth="1"/>
    <col min="13516" max="13769" width="9.140625" style="3"/>
    <col min="13770" max="13770" width="4.5703125" style="3" customWidth="1"/>
    <col min="13771" max="13771" width="65" style="3" customWidth="1"/>
    <col min="13772" max="14025" width="9.140625" style="3"/>
    <col min="14026" max="14026" width="4.5703125" style="3" customWidth="1"/>
    <col min="14027" max="14027" width="65" style="3" customWidth="1"/>
    <col min="14028" max="14281" width="9.140625" style="3"/>
    <col min="14282" max="14282" width="4.5703125" style="3" customWidth="1"/>
    <col min="14283" max="14283" width="65" style="3" customWidth="1"/>
    <col min="14284" max="14537" width="9.140625" style="3"/>
    <col min="14538" max="14538" width="4.5703125" style="3" customWidth="1"/>
    <col min="14539" max="14539" width="65" style="3" customWidth="1"/>
    <col min="14540" max="14793" width="9.140625" style="3"/>
    <col min="14794" max="14794" width="4.5703125" style="3" customWidth="1"/>
    <col min="14795" max="14795" width="65" style="3" customWidth="1"/>
    <col min="14796" max="15049" width="9.140625" style="3"/>
    <col min="15050" max="15050" width="4.5703125" style="3" customWidth="1"/>
    <col min="15051" max="15051" width="65" style="3" customWidth="1"/>
    <col min="15052" max="15305" width="9.140625" style="3"/>
    <col min="15306" max="15306" width="4.5703125" style="3" customWidth="1"/>
    <col min="15307" max="15307" width="65" style="3" customWidth="1"/>
    <col min="15308" max="15561" width="9.140625" style="3"/>
    <col min="15562" max="15562" width="4.5703125" style="3" customWidth="1"/>
    <col min="15563" max="15563" width="65" style="3" customWidth="1"/>
    <col min="15564" max="15817" width="9.140625" style="3"/>
    <col min="15818" max="15818" width="4.5703125" style="3" customWidth="1"/>
    <col min="15819" max="15819" width="65" style="3" customWidth="1"/>
    <col min="15820" max="16073" width="9.140625" style="3"/>
    <col min="16074" max="16074" width="4.5703125" style="3" customWidth="1"/>
    <col min="16075" max="16075" width="65" style="3" customWidth="1"/>
    <col min="16076" max="16384" width="9.140625" style="3"/>
  </cols>
  <sheetData>
    <row r="1" spans="1:28" s="19" customFormat="1" ht="22.5" customHeight="1">
      <c r="A1" s="718" t="s">
        <v>3193</v>
      </c>
      <c r="B1" s="718"/>
      <c r="C1" s="718"/>
      <c r="D1" s="718"/>
      <c r="E1" s="718"/>
      <c r="F1" s="718"/>
      <c r="G1" s="718"/>
      <c r="H1" s="718"/>
      <c r="I1" s="718"/>
      <c r="J1" s="718"/>
      <c r="K1" s="718"/>
      <c r="L1" s="718"/>
      <c r="M1" s="718"/>
      <c r="N1" s="718"/>
      <c r="O1" s="718"/>
      <c r="P1" s="718"/>
      <c r="Q1" s="718"/>
      <c r="R1" s="718"/>
      <c r="S1" s="718"/>
      <c r="T1" s="718"/>
      <c r="U1" s="718"/>
      <c r="V1" s="718"/>
      <c r="W1" s="718"/>
      <c r="X1" s="718"/>
      <c r="Y1" s="718"/>
    </row>
    <row r="2" spans="1:28" s="19" customFormat="1">
      <c r="A2" s="719" t="s">
        <v>3039</v>
      </c>
      <c r="B2" s="719"/>
      <c r="C2" s="719"/>
      <c r="D2" s="719"/>
      <c r="E2" s="719"/>
      <c r="F2" s="719"/>
      <c r="G2" s="719"/>
      <c r="H2" s="719"/>
      <c r="I2" s="719"/>
      <c r="J2" s="719"/>
      <c r="K2" s="719"/>
      <c r="L2" s="719"/>
      <c r="M2" s="719"/>
      <c r="N2" s="719"/>
      <c r="O2" s="719"/>
      <c r="P2" s="719"/>
      <c r="Q2" s="719"/>
      <c r="R2" s="719"/>
      <c r="S2" s="719"/>
      <c r="T2" s="719"/>
      <c r="U2" s="719"/>
      <c r="V2" s="719"/>
      <c r="W2" s="719"/>
      <c r="X2" s="719"/>
      <c r="Y2" s="719"/>
    </row>
    <row r="3" spans="1:28" s="19" customFormat="1">
      <c r="A3" s="3"/>
      <c r="B3" s="3"/>
      <c r="Y3" s="27" t="s">
        <v>2953</v>
      </c>
    </row>
    <row r="4" spans="1:28" ht="25.5" customHeight="1">
      <c r="A4" s="775" t="s">
        <v>1107</v>
      </c>
      <c r="B4" s="778" t="s">
        <v>1108</v>
      </c>
      <c r="C4" s="781" t="s">
        <v>3150</v>
      </c>
      <c r="D4" s="781"/>
      <c r="E4" s="781"/>
      <c r="F4" s="781"/>
      <c r="G4" s="781"/>
      <c r="H4" s="781"/>
      <c r="I4" s="781"/>
      <c r="J4" s="781"/>
      <c r="K4" s="781"/>
      <c r="L4" s="781"/>
      <c r="M4" s="781" t="s">
        <v>3151</v>
      </c>
      <c r="N4" s="781"/>
      <c r="O4" s="781"/>
      <c r="P4" s="781"/>
      <c r="Q4" s="781"/>
      <c r="R4" s="781"/>
      <c r="S4" s="781"/>
      <c r="T4" s="781"/>
      <c r="U4" s="781"/>
      <c r="V4" s="781"/>
      <c r="W4" s="782" t="s">
        <v>3152</v>
      </c>
      <c r="X4" s="783"/>
      <c r="Y4" s="783"/>
    </row>
    <row r="5" spans="1:28" ht="29.25" customHeight="1">
      <c r="A5" s="776"/>
      <c r="B5" s="779"/>
      <c r="C5" s="781" t="s">
        <v>3080</v>
      </c>
      <c r="D5" s="781"/>
      <c r="E5" s="781"/>
      <c r="F5" s="781"/>
      <c r="G5" s="781"/>
      <c r="H5" s="781" t="s">
        <v>3081</v>
      </c>
      <c r="I5" s="781"/>
      <c r="J5" s="781"/>
      <c r="K5" s="781"/>
      <c r="L5" s="781"/>
      <c r="M5" s="781" t="s">
        <v>3080</v>
      </c>
      <c r="N5" s="781"/>
      <c r="O5" s="781"/>
      <c r="P5" s="781"/>
      <c r="Q5" s="781"/>
      <c r="R5" s="781" t="s">
        <v>3081</v>
      </c>
      <c r="S5" s="781"/>
      <c r="T5" s="781"/>
      <c r="U5" s="781"/>
      <c r="V5" s="781"/>
      <c r="W5" s="784"/>
      <c r="X5" s="785"/>
      <c r="Y5" s="785"/>
    </row>
    <row r="6" spans="1:28" ht="24.75" customHeight="1">
      <c r="A6" s="777"/>
      <c r="B6" s="780"/>
      <c r="C6" s="549" t="s">
        <v>2895</v>
      </c>
      <c r="D6" s="549" t="s">
        <v>2896</v>
      </c>
      <c r="E6" s="549" t="s">
        <v>2897</v>
      </c>
      <c r="F6" s="549" t="s">
        <v>2898</v>
      </c>
      <c r="G6" s="549" t="s">
        <v>3157</v>
      </c>
      <c r="H6" s="549" t="s">
        <v>2895</v>
      </c>
      <c r="I6" s="549" t="s">
        <v>2896</v>
      </c>
      <c r="J6" s="549" t="s">
        <v>2897</v>
      </c>
      <c r="K6" s="549" t="s">
        <v>2898</v>
      </c>
      <c r="L6" s="549" t="s">
        <v>3157</v>
      </c>
      <c r="M6" s="549" t="s">
        <v>2895</v>
      </c>
      <c r="N6" s="549" t="s">
        <v>2896</v>
      </c>
      <c r="O6" s="549" t="s">
        <v>2897</v>
      </c>
      <c r="P6" s="549" t="s">
        <v>2898</v>
      </c>
      <c r="Q6" s="549" t="s">
        <v>3157</v>
      </c>
      <c r="R6" s="549" t="s">
        <v>2895</v>
      </c>
      <c r="S6" s="549" t="s">
        <v>2896</v>
      </c>
      <c r="T6" s="549" t="s">
        <v>2897</v>
      </c>
      <c r="U6" s="549" t="s">
        <v>2898</v>
      </c>
      <c r="V6" s="549" t="s">
        <v>3157</v>
      </c>
      <c r="W6" s="550" t="s">
        <v>3080</v>
      </c>
      <c r="X6" s="550" t="s">
        <v>3081</v>
      </c>
      <c r="Y6" s="528" t="s">
        <v>3158</v>
      </c>
    </row>
    <row r="7" spans="1:28" ht="15" customHeight="1">
      <c r="A7" s="20" t="s">
        <v>1011</v>
      </c>
      <c r="B7" s="24" t="s">
        <v>1112</v>
      </c>
      <c r="C7" s="27">
        <v>13</v>
      </c>
      <c r="D7" s="27">
        <v>104</v>
      </c>
      <c r="E7" s="27">
        <v>393</v>
      </c>
      <c r="F7" s="27">
        <v>87</v>
      </c>
      <c r="G7" s="27">
        <v>28585</v>
      </c>
      <c r="H7" s="27">
        <v>0</v>
      </c>
      <c r="I7" s="27">
        <v>8</v>
      </c>
      <c r="J7" s="27">
        <v>21</v>
      </c>
      <c r="K7" s="27">
        <v>0</v>
      </c>
      <c r="L7" s="27">
        <v>1288</v>
      </c>
      <c r="M7" s="27">
        <v>0</v>
      </c>
      <c r="N7" s="27">
        <v>0</v>
      </c>
      <c r="O7" s="27">
        <v>0</v>
      </c>
      <c r="P7" s="27">
        <v>1</v>
      </c>
      <c r="Q7" s="27">
        <v>1184</v>
      </c>
      <c r="R7" s="27">
        <v>0</v>
      </c>
      <c r="S7" s="27">
        <v>0</v>
      </c>
      <c r="T7" s="27">
        <v>0</v>
      </c>
      <c r="U7" s="27">
        <v>0</v>
      </c>
      <c r="V7" s="27">
        <v>5</v>
      </c>
      <c r="W7" s="305">
        <f>SUM(C7:G7)+SUM(M7:Q7)</f>
        <v>30367</v>
      </c>
      <c r="X7" s="305">
        <f>SUM(H7:L7)+SUM(R7:V7)</f>
        <v>1322</v>
      </c>
      <c r="Y7" s="305">
        <f>W7+X7</f>
        <v>31689</v>
      </c>
      <c r="AA7" s="27"/>
      <c r="AB7" s="27"/>
    </row>
    <row r="8" spans="1:28" ht="15" customHeight="1">
      <c r="A8" s="20" t="s">
        <v>1013</v>
      </c>
      <c r="B8" s="24" t="s">
        <v>1113</v>
      </c>
      <c r="C8" s="27">
        <v>3</v>
      </c>
      <c r="D8" s="27">
        <v>10</v>
      </c>
      <c r="E8" s="27">
        <v>45</v>
      </c>
      <c r="F8" s="27">
        <v>16</v>
      </c>
      <c r="G8" s="27">
        <v>1767</v>
      </c>
      <c r="H8" s="27">
        <v>2</v>
      </c>
      <c r="I8" s="27">
        <v>6</v>
      </c>
      <c r="J8" s="27">
        <v>30</v>
      </c>
      <c r="K8" s="27">
        <v>12</v>
      </c>
      <c r="L8" s="27">
        <v>148</v>
      </c>
      <c r="M8" s="27">
        <v>1</v>
      </c>
      <c r="N8" s="27">
        <v>0</v>
      </c>
      <c r="O8" s="27">
        <v>0</v>
      </c>
      <c r="P8" s="27">
        <v>0</v>
      </c>
      <c r="Q8" s="27">
        <v>103</v>
      </c>
      <c r="R8" s="27">
        <v>0</v>
      </c>
      <c r="S8" s="27">
        <v>0</v>
      </c>
      <c r="T8" s="27">
        <v>0</v>
      </c>
      <c r="U8" s="27">
        <v>0</v>
      </c>
      <c r="V8" s="27">
        <v>0</v>
      </c>
      <c r="W8" s="305">
        <f t="shared" ref="W8:W46" si="0">SUM(C8:G8)+SUM(M8:Q8)</f>
        <v>1945</v>
      </c>
      <c r="X8" s="305">
        <f t="shared" ref="X8:X46" si="1">SUM(H8:L8)+SUM(R8:V8)</f>
        <v>198</v>
      </c>
      <c r="Y8" s="305">
        <f t="shared" ref="Y8:Y46" si="2">W8+X8</f>
        <v>2143</v>
      </c>
    </row>
    <row r="9" spans="1:28" ht="15" customHeight="1">
      <c r="A9" s="20" t="s">
        <v>1015</v>
      </c>
      <c r="B9" s="24" t="s">
        <v>1114</v>
      </c>
      <c r="C9" s="27">
        <v>14</v>
      </c>
      <c r="D9" s="27">
        <v>60</v>
      </c>
      <c r="E9" s="27">
        <v>132</v>
      </c>
      <c r="F9" s="27">
        <v>44</v>
      </c>
      <c r="G9" s="27">
        <v>4897</v>
      </c>
      <c r="H9" s="27">
        <v>0</v>
      </c>
      <c r="I9" s="27">
        <v>2</v>
      </c>
      <c r="J9" s="27">
        <v>9</v>
      </c>
      <c r="K9" s="27">
        <v>0</v>
      </c>
      <c r="L9" s="27">
        <v>148</v>
      </c>
      <c r="M9" s="27">
        <v>0</v>
      </c>
      <c r="N9" s="27">
        <v>0</v>
      </c>
      <c r="O9" s="27">
        <v>0</v>
      </c>
      <c r="P9" s="27">
        <v>0</v>
      </c>
      <c r="Q9" s="27">
        <v>637</v>
      </c>
      <c r="R9" s="27">
        <v>0</v>
      </c>
      <c r="S9" s="27">
        <v>0</v>
      </c>
      <c r="T9" s="27">
        <v>0</v>
      </c>
      <c r="U9" s="27">
        <v>0</v>
      </c>
      <c r="V9" s="27">
        <v>5</v>
      </c>
      <c r="W9" s="305">
        <f t="shared" si="0"/>
        <v>5784</v>
      </c>
      <c r="X9" s="305">
        <f t="shared" si="1"/>
        <v>164</v>
      </c>
      <c r="Y9" s="305">
        <f t="shared" si="2"/>
        <v>5948</v>
      </c>
    </row>
    <row r="10" spans="1:28" ht="15" customHeight="1">
      <c r="A10" s="20" t="s">
        <v>1115</v>
      </c>
      <c r="B10" s="24" t="s">
        <v>1116</v>
      </c>
      <c r="C10" s="27">
        <v>0</v>
      </c>
      <c r="D10" s="27">
        <v>0</v>
      </c>
      <c r="E10" s="27">
        <v>0</v>
      </c>
      <c r="F10" s="27">
        <v>0</v>
      </c>
      <c r="G10" s="27">
        <v>0</v>
      </c>
      <c r="H10" s="27">
        <v>0</v>
      </c>
      <c r="I10" s="27">
        <v>0</v>
      </c>
      <c r="J10" s="27">
        <v>0</v>
      </c>
      <c r="K10" s="27">
        <v>0</v>
      </c>
      <c r="L10" s="27">
        <v>0</v>
      </c>
      <c r="M10" s="27">
        <v>0</v>
      </c>
      <c r="N10" s="27">
        <v>0</v>
      </c>
      <c r="O10" s="27">
        <v>0</v>
      </c>
      <c r="P10" s="27">
        <v>0</v>
      </c>
      <c r="Q10" s="27">
        <v>0</v>
      </c>
      <c r="R10" s="27">
        <v>0</v>
      </c>
      <c r="S10" s="27">
        <v>0</v>
      </c>
      <c r="T10" s="27">
        <v>0</v>
      </c>
      <c r="U10" s="27">
        <v>0</v>
      </c>
      <c r="V10" s="27">
        <v>0</v>
      </c>
      <c r="W10" s="305">
        <f t="shared" si="0"/>
        <v>0</v>
      </c>
      <c r="X10" s="305">
        <f t="shared" si="1"/>
        <v>0</v>
      </c>
      <c r="Y10" s="305">
        <f t="shared" si="2"/>
        <v>0</v>
      </c>
    </row>
    <row r="11" spans="1:28" ht="15" customHeight="1">
      <c r="A11" s="20" t="s">
        <v>1017</v>
      </c>
      <c r="B11" s="24" t="s">
        <v>1117</v>
      </c>
      <c r="C11" s="27">
        <v>6</v>
      </c>
      <c r="D11" s="27">
        <v>12</v>
      </c>
      <c r="E11" s="27">
        <v>108</v>
      </c>
      <c r="F11" s="27">
        <v>48</v>
      </c>
      <c r="G11" s="27">
        <v>4898</v>
      </c>
      <c r="H11" s="27">
        <v>0</v>
      </c>
      <c r="I11" s="27">
        <v>0</v>
      </c>
      <c r="J11" s="27">
        <v>0</v>
      </c>
      <c r="K11" s="27">
        <v>0</v>
      </c>
      <c r="L11" s="27">
        <v>25</v>
      </c>
      <c r="M11" s="27">
        <v>0</v>
      </c>
      <c r="N11" s="27">
        <v>0</v>
      </c>
      <c r="O11" s="27">
        <v>0</v>
      </c>
      <c r="P11" s="27">
        <v>0</v>
      </c>
      <c r="Q11" s="27">
        <v>357</v>
      </c>
      <c r="R11" s="27">
        <v>0</v>
      </c>
      <c r="S11" s="27">
        <v>0</v>
      </c>
      <c r="T11" s="27">
        <v>0</v>
      </c>
      <c r="U11" s="27">
        <v>0</v>
      </c>
      <c r="V11" s="27">
        <v>0</v>
      </c>
      <c r="W11" s="305">
        <f t="shared" si="0"/>
        <v>5429</v>
      </c>
      <c r="X11" s="305">
        <f t="shared" si="1"/>
        <v>25</v>
      </c>
      <c r="Y11" s="305">
        <f t="shared" si="2"/>
        <v>5454</v>
      </c>
    </row>
    <row r="12" spans="1:28" ht="15" customHeight="1">
      <c r="A12" s="20" t="s">
        <v>1019</v>
      </c>
      <c r="B12" s="24" t="s">
        <v>1118</v>
      </c>
      <c r="C12" s="27">
        <v>379</v>
      </c>
      <c r="D12" s="27">
        <v>1492</v>
      </c>
      <c r="E12" s="27">
        <v>2001</v>
      </c>
      <c r="F12" s="27">
        <v>743</v>
      </c>
      <c r="G12" s="27">
        <v>121508</v>
      </c>
      <c r="H12" s="27">
        <v>11</v>
      </c>
      <c r="I12" s="27">
        <v>92</v>
      </c>
      <c r="J12" s="27">
        <v>166</v>
      </c>
      <c r="K12" s="27">
        <v>32</v>
      </c>
      <c r="L12" s="27">
        <v>5138</v>
      </c>
      <c r="M12" s="27">
        <v>0</v>
      </c>
      <c r="N12" s="27">
        <v>6</v>
      </c>
      <c r="O12" s="27">
        <v>0</v>
      </c>
      <c r="P12" s="27">
        <v>9</v>
      </c>
      <c r="Q12" s="27">
        <v>5696</v>
      </c>
      <c r="R12" s="27">
        <v>0</v>
      </c>
      <c r="S12" s="27">
        <v>0</v>
      </c>
      <c r="T12" s="27">
        <v>2</v>
      </c>
      <c r="U12" s="27">
        <v>0</v>
      </c>
      <c r="V12" s="27">
        <v>158</v>
      </c>
      <c r="W12" s="305">
        <f t="shared" si="0"/>
        <v>131834</v>
      </c>
      <c r="X12" s="305">
        <f t="shared" si="1"/>
        <v>5599</v>
      </c>
      <c r="Y12" s="305">
        <f t="shared" si="2"/>
        <v>137433</v>
      </c>
    </row>
    <row r="13" spans="1:28" ht="15" customHeight="1">
      <c r="A13" s="20" t="s">
        <v>1021</v>
      </c>
      <c r="B13" s="24" t="s">
        <v>1119</v>
      </c>
      <c r="C13" s="27">
        <v>60</v>
      </c>
      <c r="D13" s="27">
        <v>459</v>
      </c>
      <c r="E13" s="27">
        <v>865</v>
      </c>
      <c r="F13" s="27">
        <v>256</v>
      </c>
      <c r="G13" s="27">
        <v>32348</v>
      </c>
      <c r="H13" s="27">
        <v>20</v>
      </c>
      <c r="I13" s="27">
        <v>118</v>
      </c>
      <c r="J13" s="27">
        <v>207</v>
      </c>
      <c r="K13" s="27">
        <v>79</v>
      </c>
      <c r="L13" s="27">
        <v>4431</v>
      </c>
      <c r="M13" s="27">
        <v>0</v>
      </c>
      <c r="N13" s="27">
        <v>3</v>
      </c>
      <c r="O13" s="27">
        <v>5</v>
      </c>
      <c r="P13" s="27">
        <v>4</v>
      </c>
      <c r="Q13" s="27">
        <v>2328</v>
      </c>
      <c r="R13" s="27">
        <v>0</v>
      </c>
      <c r="S13" s="27">
        <v>0</v>
      </c>
      <c r="T13" s="27">
        <v>0</v>
      </c>
      <c r="U13" s="27">
        <v>9</v>
      </c>
      <c r="V13" s="27">
        <v>160</v>
      </c>
      <c r="W13" s="305">
        <f t="shared" si="0"/>
        <v>36328</v>
      </c>
      <c r="X13" s="305">
        <f t="shared" si="1"/>
        <v>5024</v>
      </c>
      <c r="Y13" s="305">
        <f t="shared" si="2"/>
        <v>41352</v>
      </c>
    </row>
    <row r="14" spans="1:28" ht="15" customHeight="1">
      <c r="A14" s="20" t="s">
        <v>1023</v>
      </c>
      <c r="B14" s="24" t="s">
        <v>1120</v>
      </c>
      <c r="C14" s="27">
        <v>5</v>
      </c>
      <c r="D14" s="27">
        <v>20</v>
      </c>
      <c r="E14" s="27">
        <v>54</v>
      </c>
      <c r="F14" s="27">
        <v>24</v>
      </c>
      <c r="G14" s="27">
        <v>1785</v>
      </c>
      <c r="H14" s="27">
        <v>0</v>
      </c>
      <c r="I14" s="27">
        <v>0</v>
      </c>
      <c r="J14" s="27">
        <v>0</v>
      </c>
      <c r="K14" s="27">
        <v>0</v>
      </c>
      <c r="L14" s="27">
        <v>0</v>
      </c>
      <c r="M14" s="27">
        <v>0</v>
      </c>
      <c r="N14" s="27">
        <v>0</v>
      </c>
      <c r="O14" s="27">
        <v>0</v>
      </c>
      <c r="P14" s="27">
        <v>0</v>
      </c>
      <c r="Q14" s="27">
        <v>188</v>
      </c>
      <c r="R14" s="27">
        <v>0</v>
      </c>
      <c r="S14" s="27">
        <v>0</v>
      </c>
      <c r="T14" s="27">
        <v>0</v>
      </c>
      <c r="U14" s="27">
        <v>0</v>
      </c>
      <c r="V14" s="27">
        <v>0</v>
      </c>
      <c r="W14" s="305">
        <f t="shared" si="0"/>
        <v>2076</v>
      </c>
      <c r="X14" s="305">
        <f t="shared" si="1"/>
        <v>0</v>
      </c>
      <c r="Y14" s="305">
        <f t="shared" si="2"/>
        <v>2076</v>
      </c>
    </row>
    <row r="15" spans="1:28" ht="15" customHeight="1">
      <c r="A15" s="20" t="s">
        <v>1025</v>
      </c>
      <c r="B15" s="24" t="s">
        <v>1121</v>
      </c>
      <c r="C15" s="27">
        <v>46</v>
      </c>
      <c r="D15" s="27">
        <v>104</v>
      </c>
      <c r="E15" s="27">
        <v>369</v>
      </c>
      <c r="F15" s="27">
        <v>116</v>
      </c>
      <c r="G15" s="27">
        <v>18770</v>
      </c>
      <c r="H15" s="27">
        <v>7</v>
      </c>
      <c r="I15" s="27">
        <v>18</v>
      </c>
      <c r="J15" s="27">
        <v>69</v>
      </c>
      <c r="K15" s="27">
        <v>4</v>
      </c>
      <c r="L15" s="27">
        <v>1887</v>
      </c>
      <c r="M15" s="27">
        <v>0</v>
      </c>
      <c r="N15" s="27">
        <v>0</v>
      </c>
      <c r="O15" s="27">
        <v>0</v>
      </c>
      <c r="P15" s="27">
        <v>4</v>
      </c>
      <c r="Q15" s="27">
        <v>799</v>
      </c>
      <c r="R15" s="27">
        <v>0</v>
      </c>
      <c r="S15" s="27">
        <v>0</v>
      </c>
      <c r="T15" s="27">
        <v>0</v>
      </c>
      <c r="U15" s="27">
        <v>0</v>
      </c>
      <c r="V15" s="27">
        <v>26</v>
      </c>
      <c r="W15" s="305">
        <f t="shared" si="0"/>
        <v>20208</v>
      </c>
      <c r="X15" s="305">
        <f t="shared" si="1"/>
        <v>2011</v>
      </c>
      <c r="Y15" s="305">
        <f t="shared" si="2"/>
        <v>22219</v>
      </c>
    </row>
    <row r="16" spans="1:28" ht="15" customHeight="1">
      <c r="A16" s="22">
        <f t="shared" ref="A16:A46" si="3">+A15+1</f>
        <v>10</v>
      </c>
      <c r="B16" s="24" t="s">
        <v>1122</v>
      </c>
      <c r="C16" s="27">
        <v>69</v>
      </c>
      <c r="D16" s="27">
        <v>164</v>
      </c>
      <c r="E16" s="27">
        <v>504</v>
      </c>
      <c r="F16" s="27">
        <v>126</v>
      </c>
      <c r="G16" s="27">
        <v>22269</v>
      </c>
      <c r="H16" s="27">
        <v>16</v>
      </c>
      <c r="I16" s="27">
        <v>36</v>
      </c>
      <c r="J16" s="27">
        <v>120</v>
      </c>
      <c r="K16" s="27">
        <v>24</v>
      </c>
      <c r="L16" s="27">
        <v>1676</v>
      </c>
      <c r="M16" s="27">
        <v>0</v>
      </c>
      <c r="N16" s="27">
        <v>0</v>
      </c>
      <c r="O16" s="27">
        <v>3</v>
      </c>
      <c r="P16" s="27">
        <v>2</v>
      </c>
      <c r="Q16" s="27">
        <v>2804</v>
      </c>
      <c r="R16" s="27">
        <v>0</v>
      </c>
      <c r="S16" s="27">
        <v>0</v>
      </c>
      <c r="T16" s="27">
        <v>0</v>
      </c>
      <c r="U16" s="27">
        <v>0</v>
      </c>
      <c r="V16" s="27">
        <v>159</v>
      </c>
      <c r="W16" s="305">
        <f t="shared" si="0"/>
        <v>25941</v>
      </c>
      <c r="X16" s="305">
        <f t="shared" si="1"/>
        <v>2031</v>
      </c>
      <c r="Y16" s="305">
        <f t="shared" si="2"/>
        <v>27972</v>
      </c>
    </row>
    <row r="17" spans="1:25" ht="15" customHeight="1">
      <c r="A17" s="22">
        <f t="shared" si="3"/>
        <v>11</v>
      </c>
      <c r="B17" s="24" t="s">
        <v>1123</v>
      </c>
      <c r="C17" s="27">
        <v>56</v>
      </c>
      <c r="D17" s="27">
        <v>302</v>
      </c>
      <c r="E17" s="27">
        <v>948</v>
      </c>
      <c r="F17" s="27">
        <v>240</v>
      </c>
      <c r="G17" s="27">
        <v>19269</v>
      </c>
      <c r="H17" s="27">
        <v>15</v>
      </c>
      <c r="I17" s="27">
        <v>70</v>
      </c>
      <c r="J17" s="27">
        <v>204</v>
      </c>
      <c r="K17" s="27">
        <v>60</v>
      </c>
      <c r="L17" s="27">
        <v>2519</v>
      </c>
      <c r="M17" s="27">
        <v>0</v>
      </c>
      <c r="N17" s="27">
        <v>0</v>
      </c>
      <c r="O17" s="27">
        <v>0</v>
      </c>
      <c r="P17" s="27">
        <v>0</v>
      </c>
      <c r="Q17" s="27">
        <v>495</v>
      </c>
      <c r="R17" s="27">
        <v>0</v>
      </c>
      <c r="S17" s="27">
        <v>2</v>
      </c>
      <c r="T17" s="27">
        <v>0</v>
      </c>
      <c r="U17" s="27">
        <v>0</v>
      </c>
      <c r="V17" s="27">
        <v>50</v>
      </c>
      <c r="W17" s="305">
        <f t="shared" si="0"/>
        <v>21310</v>
      </c>
      <c r="X17" s="305">
        <f t="shared" si="1"/>
        <v>2920</v>
      </c>
      <c r="Y17" s="305">
        <f t="shared" si="2"/>
        <v>24230</v>
      </c>
    </row>
    <row r="18" spans="1:25" ht="15" customHeight="1">
      <c r="A18" s="22">
        <f t="shared" si="3"/>
        <v>12</v>
      </c>
      <c r="B18" s="24" t="s">
        <v>1124</v>
      </c>
      <c r="C18" s="27">
        <v>0</v>
      </c>
      <c r="D18" s="27">
        <v>0</v>
      </c>
      <c r="E18" s="27">
        <v>3</v>
      </c>
      <c r="F18" s="27">
        <v>0</v>
      </c>
      <c r="G18" s="27">
        <v>1465</v>
      </c>
      <c r="H18" s="27">
        <v>0</v>
      </c>
      <c r="I18" s="27">
        <v>0</v>
      </c>
      <c r="J18" s="27">
        <v>0</v>
      </c>
      <c r="K18" s="27">
        <v>0</v>
      </c>
      <c r="L18" s="27">
        <v>0</v>
      </c>
      <c r="M18" s="27">
        <v>0</v>
      </c>
      <c r="N18" s="27">
        <v>0</v>
      </c>
      <c r="O18" s="27">
        <v>0</v>
      </c>
      <c r="P18" s="27">
        <v>0</v>
      </c>
      <c r="Q18" s="27">
        <v>198</v>
      </c>
      <c r="R18" s="27">
        <v>0</v>
      </c>
      <c r="S18" s="27">
        <v>0</v>
      </c>
      <c r="T18" s="27">
        <v>0</v>
      </c>
      <c r="U18" s="27">
        <v>0</v>
      </c>
      <c r="V18" s="27">
        <v>0</v>
      </c>
      <c r="W18" s="305">
        <f t="shared" si="0"/>
        <v>1666</v>
      </c>
      <c r="X18" s="305">
        <f t="shared" si="1"/>
        <v>0</v>
      </c>
      <c r="Y18" s="305">
        <f t="shared" si="2"/>
        <v>1666</v>
      </c>
    </row>
    <row r="19" spans="1:25" ht="15" customHeight="1">
      <c r="A19" s="22">
        <f t="shared" si="3"/>
        <v>13</v>
      </c>
      <c r="B19" s="24" t="s">
        <v>1125</v>
      </c>
      <c r="C19" s="27">
        <v>1</v>
      </c>
      <c r="D19" s="27">
        <v>7</v>
      </c>
      <c r="E19" s="27">
        <v>6</v>
      </c>
      <c r="F19" s="27">
        <v>0</v>
      </c>
      <c r="G19" s="27">
        <v>1020</v>
      </c>
      <c r="H19" s="27">
        <v>0</v>
      </c>
      <c r="I19" s="27">
        <v>0</v>
      </c>
      <c r="J19" s="27">
        <v>0</v>
      </c>
      <c r="K19" s="27">
        <v>0</v>
      </c>
      <c r="L19" s="27">
        <v>0</v>
      </c>
      <c r="M19" s="27">
        <v>0</v>
      </c>
      <c r="N19" s="27">
        <v>3</v>
      </c>
      <c r="O19" s="27">
        <v>0</v>
      </c>
      <c r="P19" s="27">
        <v>0</v>
      </c>
      <c r="Q19" s="27">
        <v>77</v>
      </c>
      <c r="R19" s="27">
        <v>0</v>
      </c>
      <c r="S19" s="27">
        <v>0</v>
      </c>
      <c r="T19" s="27">
        <v>0</v>
      </c>
      <c r="U19" s="27">
        <v>0</v>
      </c>
      <c r="V19" s="27">
        <v>0</v>
      </c>
      <c r="W19" s="305">
        <f t="shared" si="0"/>
        <v>1114</v>
      </c>
      <c r="X19" s="305">
        <f t="shared" si="1"/>
        <v>0</v>
      </c>
      <c r="Y19" s="305">
        <f t="shared" si="2"/>
        <v>1114</v>
      </c>
    </row>
    <row r="20" spans="1:25" ht="15" customHeight="1">
      <c r="A20" s="22">
        <f t="shared" si="3"/>
        <v>14</v>
      </c>
      <c r="B20" s="24" t="s">
        <v>1126</v>
      </c>
      <c r="C20" s="27">
        <v>38</v>
      </c>
      <c r="D20" s="27">
        <v>108</v>
      </c>
      <c r="E20" s="27">
        <v>272</v>
      </c>
      <c r="F20" s="27">
        <v>90</v>
      </c>
      <c r="G20" s="27">
        <v>9963</v>
      </c>
      <c r="H20" s="27">
        <v>18</v>
      </c>
      <c r="I20" s="27">
        <v>28</v>
      </c>
      <c r="J20" s="27">
        <v>63</v>
      </c>
      <c r="K20" s="27">
        <v>28</v>
      </c>
      <c r="L20" s="27">
        <v>1569</v>
      </c>
      <c r="M20" s="27">
        <v>0</v>
      </c>
      <c r="N20" s="27">
        <v>0</v>
      </c>
      <c r="O20" s="27">
        <v>1</v>
      </c>
      <c r="P20" s="27">
        <v>2</v>
      </c>
      <c r="Q20" s="27">
        <v>333</v>
      </c>
      <c r="R20" s="27">
        <v>0</v>
      </c>
      <c r="S20" s="27">
        <v>0</v>
      </c>
      <c r="T20" s="27">
        <v>0</v>
      </c>
      <c r="U20" s="27">
        <v>0</v>
      </c>
      <c r="V20" s="27">
        <v>91</v>
      </c>
      <c r="W20" s="305">
        <f t="shared" si="0"/>
        <v>10807</v>
      </c>
      <c r="X20" s="305">
        <f t="shared" si="1"/>
        <v>1797</v>
      </c>
      <c r="Y20" s="305">
        <f t="shared" si="2"/>
        <v>12604</v>
      </c>
    </row>
    <row r="21" spans="1:25" ht="15" customHeight="1">
      <c r="A21" s="22">
        <f t="shared" si="3"/>
        <v>15</v>
      </c>
      <c r="B21" s="24" t="s">
        <v>1127</v>
      </c>
      <c r="C21" s="27">
        <v>1</v>
      </c>
      <c r="D21" s="27">
        <v>12</v>
      </c>
      <c r="E21" s="27">
        <v>27</v>
      </c>
      <c r="F21" s="27">
        <v>12</v>
      </c>
      <c r="G21" s="27">
        <v>4052</v>
      </c>
      <c r="H21" s="27">
        <v>0</v>
      </c>
      <c r="I21" s="27">
        <v>0</v>
      </c>
      <c r="J21" s="27">
        <v>0</v>
      </c>
      <c r="K21" s="27">
        <v>0</v>
      </c>
      <c r="L21" s="27">
        <v>279</v>
      </c>
      <c r="M21" s="27">
        <v>0</v>
      </c>
      <c r="N21" s="27">
        <v>0</v>
      </c>
      <c r="O21" s="27">
        <v>0</v>
      </c>
      <c r="P21" s="27">
        <v>0</v>
      </c>
      <c r="Q21" s="27">
        <v>267</v>
      </c>
      <c r="R21" s="27">
        <v>0</v>
      </c>
      <c r="S21" s="27">
        <v>0</v>
      </c>
      <c r="T21" s="27">
        <v>0</v>
      </c>
      <c r="U21" s="27">
        <v>0</v>
      </c>
      <c r="V21" s="27">
        <v>8</v>
      </c>
      <c r="W21" s="305">
        <f t="shared" si="0"/>
        <v>4371</v>
      </c>
      <c r="X21" s="305">
        <f t="shared" si="1"/>
        <v>287</v>
      </c>
      <c r="Y21" s="305">
        <f t="shared" si="2"/>
        <v>4658</v>
      </c>
    </row>
    <row r="22" spans="1:25" ht="15" customHeight="1">
      <c r="A22" s="22">
        <f t="shared" si="3"/>
        <v>16</v>
      </c>
      <c r="B22" s="24" t="s">
        <v>1128</v>
      </c>
      <c r="C22" s="27">
        <v>523</v>
      </c>
      <c r="D22" s="27">
        <v>1086</v>
      </c>
      <c r="E22" s="27">
        <v>2304</v>
      </c>
      <c r="F22" s="27">
        <v>960</v>
      </c>
      <c r="G22" s="27">
        <v>96658</v>
      </c>
      <c r="H22" s="27">
        <v>132</v>
      </c>
      <c r="I22" s="27">
        <v>242</v>
      </c>
      <c r="J22" s="27">
        <v>423</v>
      </c>
      <c r="K22" s="27">
        <v>144</v>
      </c>
      <c r="L22" s="27">
        <v>10477</v>
      </c>
      <c r="M22" s="27">
        <v>0</v>
      </c>
      <c r="N22" s="27">
        <v>0</v>
      </c>
      <c r="O22" s="27">
        <v>0</v>
      </c>
      <c r="P22" s="27">
        <v>0</v>
      </c>
      <c r="Q22" s="27">
        <v>2735</v>
      </c>
      <c r="R22" s="27">
        <v>0</v>
      </c>
      <c r="S22" s="27">
        <v>0</v>
      </c>
      <c r="T22" s="27">
        <v>0</v>
      </c>
      <c r="U22" s="27">
        <v>0</v>
      </c>
      <c r="V22" s="27">
        <v>452</v>
      </c>
      <c r="W22" s="305">
        <f t="shared" si="0"/>
        <v>104266</v>
      </c>
      <c r="X22" s="305">
        <f t="shared" si="1"/>
        <v>11870</v>
      </c>
      <c r="Y22" s="305">
        <f t="shared" si="2"/>
        <v>116136</v>
      </c>
    </row>
    <row r="23" spans="1:25" ht="15" customHeight="1">
      <c r="A23" s="22">
        <f t="shared" si="3"/>
        <v>17</v>
      </c>
      <c r="B23" s="24" t="s">
        <v>1129</v>
      </c>
      <c r="C23" s="27">
        <v>20</v>
      </c>
      <c r="D23" s="27">
        <v>58</v>
      </c>
      <c r="E23" s="27">
        <v>147</v>
      </c>
      <c r="F23" s="27">
        <v>40</v>
      </c>
      <c r="G23" s="27">
        <v>6492</v>
      </c>
      <c r="H23" s="27">
        <v>0</v>
      </c>
      <c r="I23" s="27">
        <v>6</v>
      </c>
      <c r="J23" s="27">
        <v>18</v>
      </c>
      <c r="K23" s="27">
        <v>4</v>
      </c>
      <c r="L23" s="27">
        <v>414</v>
      </c>
      <c r="M23" s="27">
        <v>0</v>
      </c>
      <c r="N23" s="27">
        <v>0</v>
      </c>
      <c r="O23" s="27">
        <v>0</v>
      </c>
      <c r="P23" s="27">
        <v>12</v>
      </c>
      <c r="Q23" s="27">
        <v>123</v>
      </c>
      <c r="R23" s="27">
        <v>0</v>
      </c>
      <c r="S23" s="27">
        <v>0</v>
      </c>
      <c r="T23" s="27">
        <v>0</v>
      </c>
      <c r="U23" s="27">
        <v>0</v>
      </c>
      <c r="V23" s="27">
        <v>53</v>
      </c>
      <c r="W23" s="305">
        <f t="shared" si="0"/>
        <v>6892</v>
      </c>
      <c r="X23" s="305">
        <f t="shared" si="1"/>
        <v>495</v>
      </c>
      <c r="Y23" s="305">
        <f t="shared" si="2"/>
        <v>7387</v>
      </c>
    </row>
    <row r="24" spans="1:25" ht="15" customHeight="1">
      <c r="A24" s="22">
        <f t="shared" si="3"/>
        <v>18</v>
      </c>
      <c r="B24" s="24" t="s">
        <v>1130</v>
      </c>
      <c r="C24" s="27">
        <v>100</v>
      </c>
      <c r="D24" s="27">
        <v>4</v>
      </c>
      <c r="E24" s="27">
        <v>36</v>
      </c>
      <c r="F24" s="27">
        <v>4</v>
      </c>
      <c r="G24" s="27">
        <v>2195</v>
      </c>
      <c r="H24" s="27">
        <v>6</v>
      </c>
      <c r="I24" s="27">
        <v>2</v>
      </c>
      <c r="J24" s="27">
        <v>6</v>
      </c>
      <c r="K24" s="27">
        <v>0</v>
      </c>
      <c r="L24" s="27">
        <v>22</v>
      </c>
      <c r="M24" s="27">
        <v>0</v>
      </c>
      <c r="N24" s="27">
        <v>0</v>
      </c>
      <c r="O24" s="27">
        <v>0</v>
      </c>
      <c r="P24" s="27">
        <v>0</v>
      </c>
      <c r="Q24" s="27">
        <v>418</v>
      </c>
      <c r="R24" s="27">
        <v>0</v>
      </c>
      <c r="S24" s="27">
        <v>0</v>
      </c>
      <c r="T24" s="27">
        <v>0</v>
      </c>
      <c r="U24" s="27">
        <v>0</v>
      </c>
      <c r="V24" s="27">
        <v>0</v>
      </c>
      <c r="W24" s="305">
        <f t="shared" si="0"/>
        <v>2757</v>
      </c>
      <c r="X24" s="305">
        <f t="shared" si="1"/>
        <v>36</v>
      </c>
      <c r="Y24" s="305">
        <f t="shared" si="2"/>
        <v>2793</v>
      </c>
    </row>
    <row r="25" spans="1:25" ht="15" customHeight="1">
      <c r="A25" s="22">
        <f t="shared" si="3"/>
        <v>19</v>
      </c>
      <c r="B25" s="24" t="s">
        <v>1131</v>
      </c>
      <c r="C25" s="27">
        <v>24</v>
      </c>
      <c r="D25" s="27">
        <v>10</v>
      </c>
      <c r="E25" s="27">
        <v>96</v>
      </c>
      <c r="F25" s="27">
        <v>20</v>
      </c>
      <c r="G25" s="27">
        <v>2626</v>
      </c>
      <c r="H25" s="27">
        <v>1</v>
      </c>
      <c r="I25" s="27">
        <v>0</v>
      </c>
      <c r="J25" s="27">
        <v>9</v>
      </c>
      <c r="K25" s="27">
        <v>0</v>
      </c>
      <c r="L25" s="27">
        <v>18</v>
      </c>
      <c r="M25" s="27">
        <v>0</v>
      </c>
      <c r="N25" s="27">
        <v>0</v>
      </c>
      <c r="O25" s="27">
        <v>0</v>
      </c>
      <c r="P25" s="27">
        <v>0</v>
      </c>
      <c r="Q25" s="27">
        <v>318</v>
      </c>
      <c r="R25" s="27">
        <v>0</v>
      </c>
      <c r="S25" s="27">
        <v>0</v>
      </c>
      <c r="T25" s="27">
        <v>0</v>
      </c>
      <c r="U25" s="27">
        <v>0</v>
      </c>
      <c r="V25" s="27">
        <v>0</v>
      </c>
      <c r="W25" s="305">
        <f t="shared" si="0"/>
        <v>3094</v>
      </c>
      <c r="X25" s="305">
        <f t="shared" si="1"/>
        <v>28</v>
      </c>
      <c r="Y25" s="305">
        <f t="shared" si="2"/>
        <v>3122</v>
      </c>
    </row>
    <row r="26" spans="1:25" ht="15" customHeight="1">
      <c r="A26" s="22">
        <f t="shared" si="3"/>
        <v>20</v>
      </c>
      <c r="B26" s="24" t="s">
        <v>1132</v>
      </c>
      <c r="C26" s="27">
        <v>51</v>
      </c>
      <c r="D26" s="27">
        <v>304</v>
      </c>
      <c r="E26" s="27">
        <v>1302</v>
      </c>
      <c r="F26" s="27">
        <v>230</v>
      </c>
      <c r="G26" s="27">
        <v>42260</v>
      </c>
      <c r="H26" s="27">
        <v>15</v>
      </c>
      <c r="I26" s="27">
        <v>56</v>
      </c>
      <c r="J26" s="27">
        <v>303</v>
      </c>
      <c r="K26" s="27">
        <v>48</v>
      </c>
      <c r="L26" s="27">
        <v>6237</v>
      </c>
      <c r="M26" s="27">
        <v>0</v>
      </c>
      <c r="N26" s="27">
        <v>0</v>
      </c>
      <c r="O26" s="27">
        <v>0</v>
      </c>
      <c r="P26" s="27">
        <v>2</v>
      </c>
      <c r="Q26" s="27">
        <v>2524</v>
      </c>
      <c r="R26" s="27">
        <v>0</v>
      </c>
      <c r="S26" s="27">
        <v>0</v>
      </c>
      <c r="T26" s="27">
        <v>0</v>
      </c>
      <c r="U26" s="27">
        <v>0</v>
      </c>
      <c r="V26" s="27">
        <v>93</v>
      </c>
      <c r="W26" s="305">
        <f t="shared" si="0"/>
        <v>46673</v>
      </c>
      <c r="X26" s="305">
        <f t="shared" si="1"/>
        <v>6752</v>
      </c>
      <c r="Y26" s="305">
        <f t="shared" si="2"/>
        <v>53425</v>
      </c>
    </row>
    <row r="27" spans="1:25" ht="15" customHeight="1">
      <c r="A27" s="22">
        <f t="shared" si="3"/>
        <v>21</v>
      </c>
      <c r="B27" s="24" t="s">
        <v>1133</v>
      </c>
      <c r="C27" s="27">
        <v>1</v>
      </c>
      <c r="D27" s="27">
        <v>2</v>
      </c>
      <c r="E27" s="27">
        <v>27</v>
      </c>
      <c r="F27" s="27">
        <v>12</v>
      </c>
      <c r="G27" s="27">
        <v>8046</v>
      </c>
      <c r="H27" s="27">
        <v>0</v>
      </c>
      <c r="I27" s="27">
        <v>0</v>
      </c>
      <c r="J27" s="27">
        <v>3</v>
      </c>
      <c r="K27" s="27">
        <v>0</v>
      </c>
      <c r="L27" s="27">
        <v>157</v>
      </c>
      <c r="M27" s="27">
        <v>0</v>
      </c>
      <c r="N27" s="27">
        <v>0</v>
      </c>
      <c r="O27" s="27">
        <v>0</v>
      </c>
      <c r="P27" s="27">
        <v>0</v>
      </c>
      <c r="Q27" s="27">
        <v>631</v>
      </c>
      <c r="R27" s="27">
        <v>0</v>
      </c>
      <c r="S27" s="27">
        <v>0</v>
      </c>
      <c r="T27" s="27">
        <v>0</v>
      </c>
      <c r="U27" s="27">
        <v>0</v>
      </c>
      <c r="V27" s="27">
        <v>5</v>
      </c>
      <c r="W27" s="305">
        <f t="shared" si="0"/>
        <v>8719</v>
      </c>
      <c r="X27" s="305">
        <f t="shared" si="1"/>
        <v>165</v>
      </c>
      <c r="Y27" s="305">
        <f t="shared" si="2"/>
        <v>8884</v>
      </c>
    </row>
    <row r="28" spans="1:25" ht="15" customHeight="1">
      <c r="A28" s="22">
        <f t="shared" si="3"/>
        <v>22</v>
      </c>
      <c r="B28" s="24" t="s">
        <v>1134</v>
      </c>
      <c r="C28" s="27">
        <v>15</v>
      </c>
      <c r="D28" s="27">
        <v>32</v>
      </c>
      <c r="E28" s="27">
        <v>60</v>
      </c>
      <c r="F28" s="27">
        <v>24</v>
      </c>
      <c r="G28" s="27">
        <v>4170</v>
      </c>
      <c r="H28" s="27">
        <v>25</v>
      </c>
      <c r="I28" s="27">
        <v>40</v>
      </c>
      <c r="J28" s="27">
        <v>48</v>
      </c>
      <c r="K28" s="27">
        <v>4</v>
      </c>
      <c r="L28" s="27">
        <v>282</v>
      </c>
      <c r="M28" s="27">
        <v>0</v>
      </c>
      <c r="N28" s="27">
        <v>0</v>
      </c>
      <c r="O28" s="27">
        <v>0</v>
      </c>
      <c r="P28" s="27">
        <v>0</v>
      </c>
      <c r="Q28" s="27">
        <v>417</v>
      </c>
      <c r="R28" s="27">
        <v>0</v>
      </c>
      <c r="S28" s="27">
        <v>0</v>
      </c>
      <c r="T28" s="27">
        <v>0</v>
      </c>
      <c r="U28" s="27">
        <v>0</v>
      </c>
      <c r="V28" s="27">
        <v>1</v>
      </c>
      <c r="W28" s="305">
        <f t="shared" si="0"/>
        <v>4718</v>
      </c>
      <c r="X28" s="305">
        <f t="shared" si="1"/>
        <v>400</v>
      </c>
      <c r="Y28" s="305">
        <f t="shared" si="2"/>
        <v>5118</v>
      </c>
    </row>
    <row r="29" spans="1:25" ht="15" customHeight="1">
      <c r="A29" s="22">
        <f t="shared" si="3"/>
        <v>23</v>
      </c>
      <c r="B29" s="24" t="s">
        <v>1135</v>
      </c>
      <c r="C29" s="27">
        <v>7</v>
      </c>
      <c r="D29" s="27">
        <v>6</v>
      </c>
      <c r="E29" s="27">
        <v>84</v>
      </c>
      <c r="F29" s="27">
        <v>4</v>
      </c>
      <c r="G29" s="27">
        <v>6556</v>
      </c>
      <c r="H29" s="27">
        <v>2</v>
      </c>
      <c r="I29" s="27">
        <v>2</v>
      </c>
      <c r="J29" s="27">
        <v>6</v>
      </c>
      <c r="K29" s="27">
        <v>8</v>
      </c>
      <c r="L29" s="27">
        <v>91</v>
      </c>
      <c r="M29" s="27">
        <v>0</v>
      </c>
      <c r="N29" s="27">
        <v>0</v>
      </c>
      <c r="O29" s="27">
        <v>0</v>
      </c>
      <c r="P29" s="27">
        <v>0</v>
      </c>
      <c r="Q29" s="27">
        <v>439</v>
      </c>
      <c r="R29" s="27">
        <v>0</v>
      </c>
      <c r="S29" s="27">
        <v>0</v>
      </c>
      <c r="T29" s="27">
        <v>0</v>
      </c>
      <c r="U29" s="27">
        <v>0</v>
      </c>
      <c r="V29" s="27">
        <v>0</v>
      </c>
      <c r="W29" s="305">
        <f t="shared" si="0"/>
        <v>7096</v>
      </c>
      <c r="X29" s="305">
        <f t="shared" si="1"/>
        <v>109</v>
      </c>
      <c r="Y29" s="305">
        <f t="shared" si="2"/>
        <v>7205</v>
      </c>
    </row>
    <row r="30" spans="1:25" ht="15" customHeight="1">
      <c r="A30" s="22">
        <f t="shared" si="3"/>
        <v>24</v>
      </c>
      <c r="B30" s="24" t="s">
        <v>1136</v>
      </c>
      <c r="C30" s="27">
        <v>1</v>
      </c>
      <c r="D30" s="27">
        <v>6</v>
      </c>
      <c r="E30" s="27">
        <v>24</v>
      </c>
      <c r="F30" s="27">
        <v>8</v>
      </c>
      <c r="G30" s="27">
        <v>3500</v>
      </c>
      <c r="H30" s="27">
        <v>0</v>
      </c>
      <c r="I30" s="27">
        <v>2</v>
      </c>
      <c r="J30" s="27">
        <v>0</v>
      </c>
      <c r="K30" s="27">
        <v>0</v>
      </c>
      <c r="L30" s="27">
        <v>4</v>
      </c>
      <c r="M30" s="27">
        <v>0</v>
      </c>
      <c r="N30" s="27">
        <v>0</v>
      </c>
      <c r="O30" s="27">
        <v>0</v>
      </c>
      <c r="P30" s="27">
        <v>0</v>
      </c>
      <c r="Q30" s="27">
        <v>315</v>
      </c>
      <c r="R30" s="27">
        <v>0</v>
      </c>
      <c r="S30" s="27">
        <v>0</v>
      </c>
      <c r="T30" s="27">
        <v>0</v>
      </c>
      <c r="U30" s="27">
        <v>0</v>
      </c>
      <c r="V30" s="27">
        <v>5</v>
      </c>
      <c r="W30" s="305">
        <f t="shared" si="0"/>
        <v>3854</v>
      </c>
      <c r="X30" s="305">
        <f t="shared" si="1"/>
        <v>11</v>
      </c>
      <c r="Y30" s="305">
        <f t="shared" si="2"/>
        <v>3865</v>
      </c>
    </row>
    <row r="31" spans="1:25" ht="15" customHeight="1">
      <c r="A31" s="22">
        <f t="shared" si="3"/>
        <v>25</v>
      </c>
      <c r="B31" s="24" t="s">
        <v>1137</v>
      </c>
      <c r="C31" s="27">
        <v>6</v>
      </c>
      <c r="D31" s="27">
        <v>64</v>
      </c>
      <c r="E31" s="27">
        <v>72</v>
      </c>
      <c r="F31" s="27">
        <v>42</v>
      </c>
      <c r="G31" s="27">
        <v>6547</v>
      </c>
      <c r="H31" s="27">
        <v>0</v>
      </c>
      <c r="I31" s="27">
        <v>0</v>
      </c>
      <c r="J31" s="27">
        <v>0</v>
      </c>
      <c r="K31" s="27">
        <v>4</v>
      </c>
      <c r="L31" s="27">
        <v>114</v>
      </c>
      <c r="M31" s="27">
        <v>0</v>
      </c>
      <c r="N31" s="27">
        <v>0</v>
      </c>
      <c r="O31" s="27">
        <v>0</v>
      </c>
      <c r="P31" s="27">
        <v>2</v>
      </c>
      <c r="Q31" s="27">
        <v>698</v>
      </c>
      <c r="R31" s="27">
        <v>0</v>
      </c>
      <c r="S31" s="27">
        <v>0</v>
      </c>
      <c r="T31" s="27">
        <v>0</v>
      </c>
      <c r="U31" s="27">
        <v>0</v>
      </c>
      <c r="V31" s="27">
        <v>49</v>
      </c>
      <c r="W31" s="305">
        <f t="shared" si="0"/>
        <v>7431</v>
      </c>
      <c r="X31" s="305">
        <f t="shared" si="1"/>
        <v>167</v>
      </c>
      <c r="Y31" s="305">
        <f t="shared" si="2"/>
        <v>7598</v>
      </c>
    </row>
    <row r="32" spans="1:25" ht="15" customHeight="1">
      <c r="A32" s="22">
        <f t="shared" si="3"/>
        <v>26</v>
      </c>
      <c r="B32" s="24" t="s">
        <v>1138</v>
      </c>
      <c r="C32" s="27">
        <v>29</v>
      </c>
      <c r="D32" s="27">
        <v>90</v>
      </c>
      <c r="E32" s="27">
        <v>186</v>
      </c>
      <c r="F32" s="27">
        <v>100</v>
      </c>
      <c r="G32" s="27">
        <v>10600</v>
      </c>
      <c r="H32" s="27">
        <v>4</v>
      </c>
      <c r="I32" s="27">
        <v>10</v>
      </c>
      <c r="J32" s="27">
        <v>15</v>
      </c>
      <c r="K32" s="27">
        <v>16</v>
      </c>
      <c r="L32" s="27">
        <v>1255</v>
      </c>
      <c r="M32" s="27">
        <v>0</v>
      </c>
      <c r="N32" s="27">
        <v>0</v>
      </c>
      <c r="O32" s="27">
        <v>0</v>
      </c>
      <c r="P32" s="27">
        <v>0</v>
      </c>
      <c r="Q32" s="27">
        <v>346</v>
      </c>
      <c r="R32" s="27">
        <v>0</v>
      </c>
      <c r="S32" s="27">
        <v>0</v>
      </c>
      <c r="T32" s="27">
        <v>0</v>
      </c>
      <c r="U32" s="27">
        <v>0</v>
      </c>
      <c r="V32" s="27">
        <v>13</v>
      </c>
      <c r="W32" s="305">
        <f t="shared" si="0"/>
        <v>11351</v>
      </c>
      <c r="X32" s="305">
        <f t="shared" si="1"/>
        <v>1313</v>
      </c>
      <c r="Y32" s="305">
        <f t="shared" si="2"/>
        <v>12664</v>
      </c>
    </row>
    <row r="33" spans="1:25" ht="15" customHeight="1">
      <c r="A33" s="22">
        <f t="shared" si="3"/>
        <v>27</v>
      </c>
      <c r="B33" s="24" t="s">
        <v>1139</v>
      </c>
      <c r="C33" s="27">
        <v>22</v>
      </c>
      <c r="D33" s="27">
        <v>166</v>
      </c>
      <c r="E33" s="27">
        <v>462</v>
      </c>
      <c r="F33" s="27">
        <v>191</v>
      </c>
      <c r="G33" s="27">
        <v>43713</v>
      </c>
      <c r="H33" s="27">
        <v>2</v>
      </c>
      <c r="I33" s="27">
        <v>6</v>
      </c>
      <c r="J33" s="27">
        <v>24</v>
      </c>
      <c r="K33" s="27">
        <v>4</v>
      </c>
      <c r="L33" s="27">
        <v>1313</v>
      </c>
      <c r="M33" s="27">
        <v>0</v>
      </c>
      <c r="N33" s="27">
        <v>0</v>
      </c>
      <c r="O33" s="27">
        <v>0</v>
      </c>
      <c r="P33" s="27">
        <v>1</v>
      </c>
      <c r="Q33" s="27">
        <v>1886</v>
      </c>
      <c r="R33" s="27">
        <v>0</v>
      </c>
      <c r="S33" s="27">
        <v>0</v>
      </c>
      <c r="T33" s="27">
        <v>0</v>
      </c>
      <c r="U33" s="27">
        <v>0</v>
      </c>
      <c r="V33" s="27">
        <v>31</v>
      </c>
      <c r="W33" s="305">
        <f t="shared" si="0"/>
        <v>46441</v>
      </c>
      <c r="X33" s="305">
        <f t="shared" si="1"/>
        <v>1380</v>
      </c>
      <c r="Y33" s="305">
        <f t="shared" si="2"/>
        <v>47821</v>
      </c>
    </row>
    <row r="34" spans="1:25" ht="15" customHeight="1">
      <c r="A34" s="22">
        <f t="shared" si="3"/>
        <v>28</v>
      </c>
      <c r="B34" s="24" t="s">
        <v>1140</v>
      </c>
      <c r="C34" s="27">
        <v>0</v>
      </c>
      <c r="D34" s="27">
        <v>6</v>
      </c>
      <c r="E34" s="27">
        <v>6</v>
      </c>
      <c r="F34" s="27">
        <v>0</v>
      </c>
      <c r="G34" s="27">
        <v>4057</v>
      </c>
      <c r="H34" s="27">
        <v>0</v>
      </c>
      <c r="I34" s="27">
        <v>2</v>
      </c>
      <c r="J34" s="27">
        <v>0</v>
      </c>
      <c r="K34" s="27">
        <v>0</v>
      </c>
      <c r="L34" s="27">
        <v>225</v>
      </c>
      <c r="M34" s="27">
        <v>0</v>
      </c>
      <c r="N34" s="27">
        <v>0</v>
      </c>
      <c r="O34" s="27">
        <v>0</v>
      </c>
      <c r="P34" s="27">
        <v>0</v>
      </c>
      <c r="Q34" s="27">
        <v>382</v>
      </c>
      <c r="R34" s="27">
        <v>0</v>
      </c>
      <c r="S34" s="27">
        <v>0</v>
      </c>
      <c r="T34" s="27">
        <v>0</v>
      </c>
      <c r="U34" s="27">
        <v>0</v>
      </c>
      <c r="V34" s="27">
        <v>26</v>
      </c>
      <c r="W34" s="305">
        <f t="shared" si="0"/>
        <v>4451</v>
      </c>
      <c r="X34" s="305">
        <f t="shared" si="1"/>
        <v>253</v>
      </c>
      <c r="Y34" s="305">
        <f t="shared" si="2"/>
        <v>4704</v>
      </c>
    </row>
    <row r="35" spans="1:25" ht="15" customHeight="1">
      <c r="A35" s="22">
        <f t="shared" si="3"/>
        <v>29</v>
      </c>
      <c r="B35" s="24" t="s">
        <v>1141</v>
      </c>
      <c r="C35" s="27">
        <v>0</v>
      </c>
      <c r="D35" s="27">
        <v>0</v>
      </c>
      <c r="E35" s="27">
        <v>6</v>
      </c>
      <c r="F35" s="27">
        <v>4</v>
      </c>
      <c r="G35" s="27">
        <v>1198</v>
      </c>
      <c r="H35" s="27">
        <v>0</v>
      </c>
      <c r="I35" s="27">
        <v>0</v>
      </c>
      <c r="J35" s="27">
        <v>0</v>
      </c>
      <c r="K35" s="27">
        <v>0</v>
      </c>
      <c r="L35" s="27">
        <v>0</v>
      </c>
      <c r="M35" s="27">
        <v>0</v>
      </c>
      <c r="N35" s="27">
        <v>0</v>
      </c>
      <c r="O35" s="27">
        <v>0</v>
      </c>
      <c r="P35" s="27">
        <v>0</v>
      </c>
      <c r="Q35" s="27">
        <v>200</v>
      </c>
      <c r="R35" s="27">
        <v>0</v>
      </c>
      <c r="S35" s="27">
        <v>0</v>
      </c>
      <c r="T35" s="27">
        <v>0</v>
      </c>
      <c r="U35" s="27">
        <v>0</v>
      </c>
      <c r="V35" s="27">
        <v>0</v>
      </c>
      <c r="W35" s="305">
        <f t="shared" si="0"/>
        <v>1408</v>
      </c>
      <c r="X35" s="305">
        <f t="shared" si="1"/>
        <v>0</v>
      </c>
      <c r="Y35" s="305">
        <f t="shared" si="2"/>
        <v>1408</v>
      </c>
    </row>
    <row r="36" spans="1:25" ht="15" customHeight="1">
      <c r="A36" s="22">
        <f t="shared" si="3"/>
        <v>30</v>
      </c>
      <c r="B36" s="24" t="s">
        <v>1142</v>
      </c>
      <c r="C36" s="27">
        <v>0</v>
      </c>
      <c r="D36" s="27">
        <v>0</v>
      </c>
      <c r="E36" s="27">
        <v>0</v>
      </c>
      <c r="F36" s="27">
        <v>0</v>
      </c>
      <c r="G36" s="27">
        <v>37</v>
      </c>
      <c r="H36" s="27">
        <v>0</v>
      </c>
      <c r="I36" s="27">
        <v>0</v>
      </c>
      <c r="J36" s="27">
        <v>0</v>
      </c>
      <c r="K36" s="27">
        <v>0</v>
      </c>
      <c r="L36" s="27">
        <v>0</v>
      </c>
      <c r="M36" s="27">
        <v>0</v>
      </c>
      <c r="N36" s="27">
        <v>0</v>
      </c>
      <c r="O36" s="27">
        <v>0</v>
      </c>
      <c r="P36" s="27">
        <v>0</v>
      </c>
      <c r="Q36" s="27">
        <v>7</v>
      </c>
      <c r="R36" s="27">
        <v>0</v>
      </c>
      <c r="S36" s="27">
        <v>0</v>
      </c>
      <c r="T36" s="27">
        <v>0</v>
      </c>
      <c r="U36" s="27">
        <v>0</v>
      </c>
      <c r="V36" s="27">
        <v>0</v>
      </c>
      <c r="W36" s="305">
        <f t="shared" si="0"/>
        <v>44</v>
      </c>
      <c r="X36" s="305">
        <f t="shared" si="1"/>
        <v>0</v>
      </c>
      <c r="Y36" s="305">
        <f t="shared" si="2"/>
        <v>44</v>
      </c>
    </row>
    <row r="37" spans="1:25" ht="15" customHeight="1">
      <c r="A37" s="22">
        <f t="shared" si="3"/>
        <v>31</v>
      </c>
      <c r="B37" s="24" t="s">
        <v>1143</v>
      </c>
      <c r="C37" s="27">
        <v>38</v>
      </c>
      <c r="D37" s="27">
        <v>134</v>
      </c>
      <c r="E37" s="27">
        <v>282</v>
      </c>
      <c r="F37" s="27">
        <v>84</v>
      </c>
      <c r="G37" s="27">
        <v>28472</v>
      </c>
      <c r="H37" s="27">
        <v>3</v>
      </c>
      <c r="I37" s="27">
        <v>0</v>
      </c>
      <c r="J37" s="27">
        <v>6</v>
      </c>
      <c r="K37" s="27">
        <v>0</v>
      </c>
      <c r="L37" s="27">
        <v>360</v>
      </c>
      <c r="M37" s="27">
        <v>0</v>
      </c>
      <c r="N37" s="27">
        <v>0</v>
      </c>
      <c r="O37" s="27">
        <v>0</v>
      </c>
      <c r="P37" s="27">
        <v>4</v>
      </c>
      <c r="Q37" s="27">
        <v>1476</v>
      </c>
      <c r="R37" s="27">
        <v>0</v>
      </c>
      <c r="S37" s="27">
        <v>0</v>
      </c>
      <c r="T37" s="27">
        <v>0</v>
      </c>
      <c r="U37" s="27">
        <v>0</v>
      </c>
      <c r="V37" s="27">
        <v>5</v>
      </c>
      <c r="W37" s="305">
        <f t="shared" si="0"/>
        <v>30490</v>
      </c>
      <c r="X37" s="305">
        <f t="shared" si="1"/>
        <v>374</v>
      </c>
      <c r="Y37" s="305">
        <f t="shared" si="2"/>
        <v>30864</v>
      </c>
    </row>
    <row r="38" spans="1:25" ht="15" customHeight="1">
      <c r="A38" s="22">
        <f t="shared" si="3"/>
        <v>32</v>
      </c>
      <c r="B38" s="24" t="s">
        <v>1144</v>
      </c>
      <c r="C38" s="27">
        <v>9</v>
      </c>
      <c r="D38" s="27">
        <v>22</v>
      </c>
      <c r="E38" s="27">
        <v>63</v>
      </c>
      <c r="F38" s="27">
        <v>32</v>
      </c>
      <c r="G38" s="27">
        <v>10473</v>
      </c>
      <c r="H38" s="27">
        <v>1</v>
      </c>
      <c r="I38" s="27">
        <v>4</v>
      </c>
      <c r="J38" s="27">
        <v>15</v>
      </c>
      <c r="K38" s="27">
        <v>0</v>
      </c>
      <c r="L38" s="27">
        <v>254</v>
      </c>
      <c r="M38" s="27">
        <v>0</v>
      </c>
      <c r="N38" s="27">
        <v>2</v>
      </c>
      <c r="O38" s="27">
        <v>0</v>
      </c>
      <c r="P38" s="27">
        <v>0</v>
      </c>
      <c r="Q38" s="27">
        <v>786</v>
      </c>
      <c r="R38" s="27">
        <v>0</v>
      </c>
      <c r="S38" s="27">
        <v>0</v>
      </c>
      <c r="T38" s="27">
        <v>0</v>
      </c>
      <c r="U38" s="27">
        <v>0</v>
      </c>
      <c r="V38" s="27">
        <v>23</v>
      </c>
      <c r="W38" s="305">
        <f t="shared" si="0"/>
        <v>11387</v>
      </c>
      <c r="X38" s="305">
        <f t="shared" si="1"/>
        <v>297</v>
      </c>
      <c r="Y38" s="305">
        <f t="shared" si="2"/>
        <v>11684</v>
      </c>
    </row>
    <row r="39" spans="1:25" ht="15" customHeight="1">
      <c r="A39" s="22">
        <f t="shared" si="3"/>
        <v>33</v>
      </c>
      <c r="B39" s="24" t="s">
        <v>1145</v>
      </c>
      <c r="C39" s="27">
        <v>37</v>
      </c>
      <c r="D39" s="27">
        <v>64</v>
      </c>
      <c r="E39" s="27">
        <v>261</v>
      </c>
      <c r="F39" s="27">
        <v>82</v>
      </c>
      <c r="G39" s="27">
        <v>37245</v>
      </c>
      <c r="H39" s="27">
        <v>1</v>
      </c>
      <c r="I39" s="27">
        <v>6</v>
      </c>
      <c r="J39" s="27">
        <v>36</v>
      </c>
      <c r="K39" s="27">
        <v>12</v>
      </c>
      <c r="L39" s="27">
        <v>994</v>
      </c>
      <c r="M39" s="27">
        <v>0</v>
      </c>
      <c r="N39" s="27">
        <v>0</v>
      </c>
      <c r="O39" s="27">
        <v>0</v>
      </c>
      <c r="P39" s="27">
        <v>2</v>
      </c>
      <c r="Q39" s="27">
        <v>1738</v>
      </c>
      <c r="R39" s="27">
        <v>0</v>
      </c>
      <c r="S39" s="27">
        <v>0</v>
      </c>
      <c r="T39" s="27">
        <v>0</v>
      </c>
      <c r="U39" s="27">
        <v>0</v>
      </c>
      <c r="V39" s="27">
        <v>18</v>
      </c>
      <c r="W39" s="305">
        <f t="shared" si="0"/>
        <v>39429</v>
      </c>
      <c r="X39" s="305">
        <f t="shared" si="1"/>
        <v>1067</v>
      </c>
      <c r="Y39" s="305">
        <f t="shared" si="2"/>
        <v>40496</v>
      </c>
    </row>
    <row r="40" spans="1:25" ht="15" customHeight="1">
      <c r="A40" s="22">
        <f t="shared" si="3"/>
        <v>34</v>
      </c>
      <c r="B40" s="24" t="s">
        <v>1146</v>
      </c>
      <c r="C40" s="27">
        <v>514</v>
      </c>
      <c r="D40" s="27">
        <v>2505</v>
      </c>
      <c r="E40" s="27">
        <v>5006</v>
      </c>
      <c r="F40" s="27">
        <v>1997</v>
      </c>
      <c r="G40" s="27">
        <v>357497</v>
      </c>
      <c r="H40" s="27">
        <v>126</v>
      </c>
      <c r="I40" s="27">
        <v>420</v>
      </c>
      <c r="J40" s="27">
        <v>724</v>
      </c>
      <c r="K40" s="27">
        <v>309</v>
      </c>
      <c r="L40" s="27">
        <v>31352</v>
      </c>
      <c r="M40" s="27">
        <v>0</v>
      </c>
      <c r="N40" s="27">
        <v>3</v>
      </c>
      <c r="O40" s="27">
        <v>10</v>
      </c>
      <c r="P40" s="27">
        <v>11</v>
      </c>
      <c r="Q40" s="27">
        <v>9826</v>
      </c>
      <c r="R40" s="27">
        <v>0</v>
      </c>
      <c r="S40" s="27">
        <v>0</v>
      </c>
      <c r="T40" s="27">
        <v>2</v>
      </c>
      <c r="U40" s="27">
        <v>3</v>
      </c>
      <c r="V40" s="27">
        <v>328</v>
      </c>
      <c r="W40" s="305">
        <f t="shared" si="0"/>
        <v>377369</v>
      </c>
      <c r="X40" s="305">
        <f t="shared" si="1"/>
        <v>33264</v>
      </c>
      <c r="Y40" s="305">
        <f t="shared" si="2"/>
        <v>410633</v>
      </c>
    </row>
    <row r="41" spans="1:25" ht="15" customHeight="1">
      <c r="A41" s="22">
        <f t="shared" si="3"/>
        <v>35</v>
      </c>
      <c r="B41" s="24" t="s">
        <v>1147</v>
      </c>
      <c r="C41" s="27">
        <v>279</v>
      </c>
      <c r="D41" s="27">
        <v>1098</v>
      </c>
      <c r="E41" s="27">
        <v>1926</v>
      </c>
      <c r="F41" s="27">
        <v>984</v>
      </c>
      <c r="G41" s="27">
        <v>147424</v>
      </c>
      <c r="H41" s="27">
        <v>38</v>
      </c>
      <c r="I41" s="27">
        <v>130</v>
      </c>
      <c r="J41" s="27">
        <v>264</v>
      </c>
      <c r="K41" s="27">
        <v>72</v>
      </c>
      <c r="L41" s="27">
        <v>14770</v>
      </c>
      <c r="M41" s="27">
        <v>0</v>
      </c>
      <c r="N41" s="27">
        <v>8</v>
      </c>
      <c r="O41" s="27">
        <v>6</v>
      </c>
      <c r="P41" s="27">
        <v>40</v>
      </c>
      <c r="Q41" s="27">
        <v>4868</v>
      </c>
      <c r="R41" s="27">
        <v>0</v>
      </c>
      <c r="S41" s="27">
        <v>2</v>
      </c>
      <c r="T41" s="27">
        <v>3</v>
      </c>
      <c r="U41" s="27">
        <v>4</v>
      </c>
      <c r="V41" s="27">
        <v>463</v>
      </c>
      <c r="W41" s="305">
        <f t="shared" si="0"/>
        <v>156633</v>
      </c>
      <c r="X41" s="305">
        <f t="shared" si="1"/>
        <v>15746</v>
      </c>
      <c r="Y41" s="305">
        <f t="shared" si="2"/>
        <v>172379</v>
      </c>
    </row>
    <row r="42" spans="1:25" ht="15" customHeight="1">
      <c r="A42" s="22">
        <f t="shared" si="3"/>
        <v>36</v>
      </c>
      <c r="B42" s="24" t="s">
        <v>1148</v>
      </c>
      <c r="C42" s="27">
        <v>0</v>
      </c>
      <c r="D42" s="27">
        <v>2</v>
      </c>
      <c r="E42" s="27">
        <v>0</v>
      </c>
      <c r="F42" s="27">
        <v>0</v>
      </c>
      <c r="G42" s="27">
        <v>645</v>
      </c>
      <c r="H42" s="27">
        <v>0</v>
      </c>
      <c r="I42" s="27">
        <v>0</v>
      </c>
      <c r="J42" s="27">
        <v>3</v>
      </c>
      <c r="K42" s="27">
        <v>0</v>
      </c>
      <c r="L42" s="27">
        <v>0</v>
      </c>
      <c r="M42" s="27">
        <v>0</v>
      </c>
      <c r="N42" s="27">
        <v>0</v>
      </c>
      <c r="O42" s="27">
        <v>0</v>
      </c>
      <c r="P42" s="27">
        <v>0</v>
      </c>
      <c r="Q42" s="27">
        <v>106</v>
      </c>
      <c r="R42" s="27">
        <v>0</v>
      </c>
      <c r="S42" s="27">
        <v>0</v>
      </c>
      <c r="T42" s="27">
        <v>0</v>
      </c>
      <c r="U42" s="27">
        <v>0</v>
      </c>
      <c r="V42" s="27">
        <v>0</v>
      </c>
      <c r="W42" s="305">
        <f t="shared" si="0"/>
        <v>753</v>
      </c>
      <c r="X42" s="305">
        <f t="shared" si="1"/>
        <v>3</v>
      </c>
      <c r="Y42" s="305">
        <f t="shared" si="2"/>
        <v>756</v>
      </c>
    </row>
    <row r="43" spans="1:25" ht="15" customHeight="1">
      <c r="A43" s="22">
        <f t="shared" si="3"/>
        <v>37</v>
      </c>
      <c r="B43" s="24" t="s">
        <v>1149</v>
      </c>
      <c r="C43" s="27">
        <v>4</v>
      </c>
      <c r="D43" s="27">
        <v>18</v>
      </c>
      <c r="E43" s="27">
        <v>48</v>
      </c>
      <c r="F43" s="27">
        <v>12</v>
      </c>
      <c r="G43" s="27">
        <v>3598</v>
      </c>
      <c r="H43" s="27">
        <v>1</v>
      </c>
      <c r="I43" s="27">
        <v>2</v>
      </c>
      <c r="J43" s="27">
        <v>0</v>
      </c>
      <c r="K43" s="27">
        <v>0</v>
      </c>
      <c r="L43" s="27">
        <v>86</v>
      </c>
      <c r="M43" s="27">
        <v>0</v>
      </c>
      <c r="N43" s="27">
        <v>0</v>
      </c>
      <c r="O43" s="27">
        <v>3</v>
      </c>
      <c r="P43" s="27">
        <v>0</v>
      </c>
      <c r="Q43" s="27">
        <v>222</v>
      </c>
      <c r="R43" s="27">
        <v>0</v>
      </c>
      <c r="S43" s="27">
        <v>0</v>
      </c>
      <c r="T43" s="27">
        <v>0</v>
      </c>
      <c r="U43" s="27">
        <v>0</v>
      </c>
      <c r="V43" s="27">
        <v>3</v>
      </c>
      <c r="W43" s="305">
        <f t="shared" si="0"/>
        <v>3905</v>
      </c>
      <c r="X43" s="305">
        <f t="shared" si="1"/>
        <v>92</v>
      </c>
      <c r="Y43" s="305">
        <f t="shared" si="2"/>
        <v>3997</v>
      </c>
    </row>
    <row r="44" spans="1:25" ht="15" customHeight="1">
      <c r="A44" s="22">
        <f t="shared" si="3"/>
        <v>38</v>
      </c>
      <c r="B44" s="24" t="s">
        <v>1150</v>
      </c>
      <c r="C44" s="27">
        <v>420</v>
      </c>
      <c r="D44" s="27">
        <v>679</v>
      </c>
      <c r="E44" s="27">
        <v>1467</v>
      </c>
      <c r="F44" s="27">
        <v>690</v>
      </c>
      <c r="G44" s="27">
        <v>44622</v>
      </c>
      <c r="H44" s="27">
        <v>28</v>
      </c>
      <c r="I44" s="27">
        <v>52</v>
      </c>
      <c r="J44" s="27">
        <v>87</v>
      </c>
      <c r="K44" s="27">
        <v>24</v>
      </c>
      <c r="L44" s="27">
        <v>1739</v>
      </c>
      <c r="M44" s="27">
        <v>2</v>
      </c>
      <c r="N44" s="27">
        <v>3</v>
      </c>
      <c r="O44" s="27">
        <v>3</v>
      </c>
      <c r="P44" s="27">
        <v>2</v>
      </c>
      <c r="Q44" s="27">
        <v>993</v>
      </c>
      <c r="R44" s="27">
        <v>0</v>
      </c>
      <c r="S44" s="27">
        <v>0</v>
      </c>
      <c r="T44" s="27">
        <v>0</v>
      </c>
      <c r="U44" s="27">
        <v>0</v>
      </c>
      <c r="V44" s="27">
        <v>26</v>
      </c>
      <c r="W44" s="305">
        <f t="shared" si="0"/>
        <v>48881</v>
      </c>
      <c r="X44" s="305">
        <f t="shared" si="1"/>
        <v>1956</v>
      </c>
      <c r="Y44" s="305">
        <f t="shared" si="2"/>
        <v>50837</v>
      </c>
    </row>
    <row r="45" spans="1:25" ht="15" customHeight="1">
      <c r="A45" s="22">
        <f t="shared" si="3"/>
        <v>39</v>
      </c>
      <c r="B45" s="24" t="s">
        <v>1151</v>
      </c>
      <c r="C45" s="27">
        <v>56</v>
      </c>
      <c r="D45" s="27">
        <v>112</v>
      </c>
      <c r="E45" s="27">
        <v>315</v>
      </c>
      <c r="F45" s="27">
        <v>144</v>
      </c>
      <c r="G45" s="27">
        <v>12043</v>
      </c>
      <c r="H45" s="27">
        <v>15</v>
      </c>
      <c r="I45" s="27">
        <v>28</v>
      </c>
      <c r="J45" s="27">
        <v>51</v>
      </c>
      <c r="K45" s="27">
        <v>16</v>
      </c>
      <c r="L45" s="27">
        <v>2261</v>
      </c>
      <c r="M45" s="27">
        <v>0</v>
      </c>
      <c r="N45" s="27">
        <v>0</v>
      </c>
      <c r="O45" s="27">
        <v>0</v>
      </c>
      <c r="P45" s="27">
        <v>0</v>
      </c>
      <c r="Q45" s="27">
        <v>643</v>
      </c>
      <c r="R45" s="27">
        <v>0</v>
      </c>
      <c r="S45" s="27">
        <v>0</v>
      </c>
      <c r="T45" s="27">
        <v>0</v>
      </c>
      <c r="U45" s="27">
        <v>0</v>
      </c>
      <c r="V45" s="27">
        <v>95</v>
      </c>
      <c r="W45" s="305">
        <f t="shared" si="0"/>
        <v>13313</v>
      </c>
      <c r="X45" s="305">
        <f t="shared" si="1"/>
        <v>2466</v>
      </c>
      <c r="Y45" s="305">
        <f t="shared" si="2"/>
        <v>15779</v>
      </c>
    </row>
    <row r="46" spans="1:25" ht="15" customHeight="1">
      <c r="A46" s="160">
        <f t="shared" si="3"/>
        <v>40</v>
      </c>
      <c r="B46" s="155" t="s">
        <v>1152</v>
      </c>
      <c r="C46" s="306">
        <v>17</v>
      </c>
      <c r="D46" s="306">
        <v>112</v>
      </c>
      <c r="E46" s="306">
        <v>183</v>
      </c>
      <c r="F46" s="306">
        <v>120</v>
      </c>
      <c r="G46" s="306">
        <v>6242</v>
      </c>
      <c r="H46" s="306">
        <v>0</v>
      </c>
      <c r="I46" s="306">
        <v>0</v>
      </c>
      <c r="J46" s="306">
        <v>0</v>
      </c>
      <c r="K46" s="306">
        <v>4</v>
      </c>
      <c r="L46" s="306">
        <v>66</v>
      </c>
      <c r="M46" s="306">
        <v>0</v>
      </c>
      <c r="N46" s="306">
        <v>0</v>
      </c>
      <c r="O46" s="306">
        <v>0</v>
      </c>
      <c r="P46" s="306">
        <v>0</v>
      </c>
      <c r="Q46" s="306">
        <v>179</v>
      </c>
      <c r="R46" s="306">
        <v>0</v>
      </c>
      <c r="S46" s="306">
        <v>0</v>
      </c>
      <c r="T46" s="306">
        <v>0</v>
      </c>
      <c r="U46" s="306">
        <v>0</v>
      </c>
      <c r="V46" s="306">
        <v>0</v>
      </c>
      <c r="W46" s="614">
        <f t="shared" si="0"/>
        <v>6853</v>
      </c>
      <c r="X46" s="614">
        <f t="shared" si="1"/>
        <v>70</v>
      </c>
      <c r="Y46" s="614">
        <f t="shared" si="2"/>
        <v>6923</v>
      </c>
    </row>
    <row r="47" spans="1:25" ht="15" customHeight="1">
      <c r="A47" s="22"/>
      <c r="B47" s="24"/>
      <c r="C47" s="27"/>
      <c r="D47" s="27"/>
      <c r="E47" s="27"/>
      <c r="F47" s="27"/>
      <c r="G47" s="27"/>
      <c r="H47" s="27"/>
      <c r="I47" s="27"/>
      <c r="J47" s="27"/>
      <c r="K47" s="27"/>
      <c r="L47" s="27"/>
      <c r="M47" s="27"/>
      <c r="N47" s="27"/>
      <c r="O47" s="27"/>
      <c r="P47" s="27"/>
      <c r="Q47" s="27"/>
      <c r="R47" s="27"/>
      <c r="S47" s="27"/>
      <c r="T47" s="27"/>
      <c r="U47" s="27"/>
      <c r="V47" s="27"/>
      <c r="W47" s="27"/>
      <c r="X47" s="27"/>
      <c r="Y47" s="27" t="s">
        <v>2954</v>
      </c>
    </row>
    <row r="48" spans="1:25" ht="25.5" customHeight="1">
      <c r="A48" s="775" t="s">
        <v>1107</v>
      </c>
      <c r="B48" s="778" t="s">
        <v>1108</v>
      </c>
      <c r="C48" s="781" t="s">
        <v>3150</v>
      </c>
      <c r="D48" s="781"/>
      <c r="E48" s="781"/>
      <c r="F48" s="781"/>
      <c r="G48" s="781"/>
      <c r="H48" s="781"/>
      <c r="I48" s="781"/>
      <c r="J48" s="781"/>
      <c r="K48" s="781"/>
      <c r="L48" s="781"/>
      <c r="M48" s="781" t="s">
        <v>3151</v>
      </c>
      <c r="N48" s="781"/>
      <c r="O48" s="781"/>
      <c r="P48" s="781"/>
      <c r="Q48" s="781"/>
      <c r="R48" s="781"/>
      <c r="S48" s="781"/>
      <c r="T48" s="781"/>
      <c r="U48" s="781"/>
      <c r="V48" s="781"/>
      <c r="W48" s="782" t="s">
        <v>3152</v>
      </c>
      <c r="X48" s="783"/>
      <c r="Y48" s="783"/>
    </row>
    <row r="49" spans="1:25" ht="24" customHeight="1">
      <c r="A49" s="776"/>
      <c r="B49" s="779"/>
      <c r="C49" s="781" t="s">
        <v>3080</v>
      </c>
      <c r="D49" s="781"/>
      <c r="E49" s="781"/>
      <c r="F49" s="781"/>
      <c r="G49" s="781"/>
      <c r="H49" s="781" t="s">
        <v>3081</v>
      </c>
      <c r="I49" s="781"/>
      <c r="J49" s="781"/>
      <c r="K49" s="781"/>
      <c r="L49" s="781"/>
      <c r="M49" s="781" t="s">
        <v>3080</v>
      </c>
      <c r="N49" s="781"/>
      <c r="O49" s="781"/>
      <c r="P49" s="781"/>
      <c r="Q49" s="781"/>
      <c r="R49" s="781" t="s">
        <v>3081</v>
      </c>
      <c r="S49" s="781"/>
      <c r="T49" s="781"/>
      <c r="U49" s="781"/>
      <c r="V49" s="781"/>
      <c r="W49" s="784"/>
      <c r="X49" s="785"/>
      <c r="Y49" s="785"/>
    </row>
    <row r="50" spans="1:25" ht="27" customHeight="1">
      <c r="A50" s="777"/>
      <c r="B50" s="780"/>
      <c r="C50" s="549" t="s">
        <v>2895</v>
      </c>
      <c r="D50" s="549" t="s">
        <v>2896</v>
      </c>
      <c r="E50" s="549" t="s">
        <v>2897</v>
      </c>
      <c r="F50" s="549" t="s">
        <v>2898</v>
      </c>
      <c r="G50" s="549" t="s">
        <v>2899</v>
      </c>
      <c r="H50" s="549" t="s">
        <v>2895</v>
      </c>
      <c r="I50" s="549" t="s">
        <v>2896</v>
      </c>
      <c r="J50" s="549" t="s">
        <v>2897</v>
      </c>
      <c r="K50" s="549" t="s">
        <v>2898</v>
      </c>
      <c r="L50" s="549" t="s">
        <v>2899</v>
      </c>
      <c r="M50" s="549" t="s">
        <v>2895</v>
      </c>
      <c r="N50" s="549" t="s">
        <v>2896</v>
      </c>
      <c r="O50" s="549" t="s">
        <v>2897</v>
      </c>
      <c r="P50" s="549" t="s">
        <v>2898</v>
      </c>
      <c r="Q50" s="549" t="s">
        <v>2899</v>
      </c>
      <c r="R50" s="549" t="s">
        <v>2895</v>
      </c>
      <c r="S50" s="549" t="s">
        <v>2896</v>
      </c>
      <c r="T50" s="549" t="s">
        <v>2897</v>
      </c>
      <c r="U50" s="549" t="s">
        <v>2898</v>
      </c>
      <c r="V50" s="549" t="s">
        <v>2899</v>
      </c>
      <c r="W50" s="550" t="s">
        <v>3080</v>
      </c>
      <c r="X50" s="550" t="s">
        <v>3081</v>
      </c>
      <c r="Y50" s="528" t="s">
        <v>3158</v>
      </c>
    </row>
    <row r="51" spans="1:25" ht="15" customHeight="1">
      <c r="A51" s="22">
        <v>41</v>
      </c>
      <c r="B51" s="24" t="s">
        <v>1153</v>
      </c>
      <c r="C51" s="27">
        <v>462</v>
      </c>
      <c r="D51" s="27">
        <v>1581</v>
      </c>
      <c r="E51" s="27">
        <v>2748</v>
      </c>
      <c r="F51" s="27">
        <v>1179</v>
      </c>
      <c r="G51" s="27">
        <v>158534</v>
      </c>
      <c r="H51" s="27">
        <v>41</v>
      </c>
      <c r="I51" s="27">
        <v>110</v>
      </c>
      <c r="J51" s="27">
        <v>237</v>
      </c>
      <c r="K51" s="27">
        <v>132</v>
      </c>
      <c r="L51" s="27">
        <v>10705</v>
      </c>
      <c r="M51" s="27">
        <v>0</v>
      </c>
      <c r="N51" s="27">
        <v>1</v>
      </c>
      <c r="O51" s="27">
        <v>3</v>
      </c>
      <c r="P51" s="27">
        <v>5</v>
      </c>
      <c r="Q51" s="27">
        <v>2757</v>
      </c>
      <c r="R51" s="27">
        <v>0</v>
      </c>
      <c r="S51" s="27">
        <v>2</v>
      </c>
      <c r="T51" s="27">
        <v>0</v>
      </c>
      <c r="U51" s="27">
        <v>0</v>
      </c>
      <c r="V51" s="27">
        <v>124</v>
      </c>
      <c r="W51" s="305">
        <f t="shared" ref="W51" si="4">SUM(C51:G51)+SUM(M51:Q51)</f>
        <v>167270</v>
      </c>
      <c r="X51" s="305">
        <f t="shared" ref="X51" si="5">SUM(H51:L51)+SUM(R51:V51)</f>
        <v>11351</v>
      </c>
      <c r="Y51" s="305">
        <f t="shared" ref="Y51" si="6">W51+X51</f>
        <v>178621</v>
      </c>
    </row>
    <row r="52" spans="1:25" ht="15" customHeight="1">
      <c r="A52" s="22">
        <v>42</v>
      </c>
      <c r="B52" s="24" t="s">
        <v>1154</v>
      </c>
      <c r="C52" s="27">
        <v>31</v>
      </c>
      <c r="D52" s="27">
        <v>179</v>
      </c>
      <c r="E52" s="27">
        <v>424</v>
      </c>
      <c r="F52" s="27">
        <v>177</v>
      </c>
      <c r="G52" s="27">
        <v>23523</v>
      </c>
      <c r="H52" s="27">
        <v>2</v>
      </c>
      <c r="I52" s="27">
        <v>8</v>
      </c>
      <c r="J52" s="27">
        <v>27</v>
      </c>
      <c r="K52" s="27">
        <v>4</v>
      </c>
      <c r="L52" s="27">
        <v>517</v>
      </c>
      <c r="M52" s="27">
        <v>0</v>
      </c>
      <c r="N52" s="27">
        <v>1</v>
      </c>
      <c r="O52" s="27">
        <v>2</v>
      </c>
      <c r="P52" s="27">
        <v>3</v>
      </c>
      <c r="Q52" s="27">
        <v>850</v>
      </c>
      <c r="R52" s="27">
        <v>0</v>
      </c>
      <c r="S52" s="27">
        <v>0</v>
      </c>
      <c r="T52" s="27">
        <v>0</v>
      </c>
      <c r="U52" s="27">
        <v>0</v>
      </c>
      <c r="V52" s="27">
        <v>10</v>
      </c>
      <c r="W52" s="305">
        <f t="shared" ref="W52:W91" si="7">SUM(C52:G52)+SUM(M52:Q52)</f>
        <v>25190</v>
      </c>
      <c r="X52" s="305">
        <f t="shared" ref="X52:X91" si="8">SUM(H52:L52)+SUM(R52:V52)</f>
        <v>568</v>
      </c>
      <c r="Y52" s="305">
        <f t="shared" ref="Y52:Y91" si="9">W52+X52</f>
        <v>25758</v>
      </c>
    </row>
    <row r="53" spans="1:25" ht="15" customHeight="1">
      <c r="A53" s="22">
        <v>43</v>
      </c>
      <c r="B53" s="24" t="s">
        <v>1155</v>
      </c>
      <c r="C53" s="27">
        <v>136</v>
      </c>
      <c r="D53" s="27">
        <v>374</v>
      </c>
      <c r="E53" s="27">
        <v>689</v>
      </c>
      <c r="F53" s="27">
        <v>132</v>
      </c>
      <c r="G53" s="27">
        <v>11481</v>
      </c>
      <c r="H53" s="27">
        <v>6</v>
      </c>
      <c r="I53" s="27">
        <v>26</v>
      </c>
      <c r="J53" s="27">
        <v>54</v>
      </c>
      <c r="K53" s="27">
        <v>8</v>
      </c>
      <c r="L53" s="27">
        <v>365</v>
      </c>
      <c r="M53" s="27">
        <v>0</v>
      </c>
      <c r="N53" s="27">
        <v>0</v>
      </c>
      <c r="O53" s="27">
        <v>1</v>
      </c>
      <c r="P53" s="27">
        <v>0</v>
      </c>
      <c r="Q53" s="27">
        <v>377</v>
      </c>
      <c r="R53" s="27">
        <v>0</v>
      </c>
      <c r="S53" s="27">
        <v>0</v>
      </c>
      <c r="T53" s="27">
        <v>0</v>
      </c>
      <c r="U53" s="27">
        <v>0</v>
      </c>
      <c r="V53" s="27">
        <v>12</v>
      </c>
      <c r="W53" s="305">
        <f t="shared" si="7"/>
        <v>13190</v>
      </c>
      <c r="X53" s="305">
        <f t="shared" si="8"/>
        <v>471</v>
      </c>
      <c r="Y53" s="305">
        <f t="shared" si="9"/>
        <v>13661</v>
      </c>
    </row>
    <row r="54" spans="1:25" ht="15" customHeight="1">
      <c r="A54" s="22">
        <v>44</v>
      </c>
      <c r="B54" s="24" t="s">
        <v>1156</v>
      </c>
      <c r="C54" s="27">
        <v>0</v>
      </c>
      <c r="D54" s="27">
        <v>2</v>
      </c>
      <c r="E54" s="27">
        <v>36</v>
      </c>
      <c r="F54" s="27">
        <v>12</v>
      </c>
      <c r="G54" s="27">
        <v>10010</v>
      </c>
      <c r="H54" s="27">
        <v>1</v>
      </c>
      <c r="I54" s="27">
        <v>0</v>
      </c>
      <c r="J54" s="27">
        <v>0</v>
      </c>
      <c r="K54" s="27">
        <v>0</v>
      </c>
      <c r="L54" s="27">
        <v>325</v>
      </c>
      <c r="M54" s="27">
        <v>0</v>
      </c>
      <c r="N54" s="27">
        <v>0</v>
      </c>
      <c r="O54" s="27">
        <v>0</v>
      </c>
      <c r="P54" s="27">
        <v>0</v>
      </c>
      <c r="Q54" s="27">
        <v>1215</v>
      </c>
      <c r="R54" s="27">
        <v>0</v>
      </c>
      <c r="S54" s="27">
        <v>0</v>
      </c>
      <c r="T54" s="27">
        <v>0</v>
      </c>
      <c r="U54" s="27">
        <v>0</v>
      </c>
      <c r="V54" s="27">
        <v>22</v>
      </c>
      <c r="W54" s="305">
        <f t="shared" si="7"/>
        <v>11275</v>
      </c>
      <c r="X54" s="305">
        <f t="shared" si="8"/>
        <v>348</v>
      </c>
      <c r="Y54" s="305">
        <f t="shared" si="9"/>
        <v>11623</v>
      </c>
    </row>
    <row r="55" spans="1:25" ht="15" customHeight="1">
      <c r="A55" s="22">
        <v>45</v>
      </c>
      <c r="B55" s="24" t="s">
        <v>1157</v>
      </c>
      <c r="C55" s="27">
        <v>268</v>
      </c>
      <c r="D55" s="27">
        <v>858</v>
      </c>
      <c r="E55" s="27">
        <v>1645</v>
      </c>
      <c r="F55" s="27">
        <v>1194</v>
      </c>
      <c r="G55" s="27">
        <v>93650</v>
      </c>
      <c r="H55" s="27">
        <v>56</v>
      </c>
      <c r="I55" s="27">
        <v>240</v>
      </c>
      <c r="J55" s="27">
        <v>303</v>
      </c>
      <c r="K55" s="27">
        <v>232</v>
      </c>
      <c r="L55" s="27">
        <v>8301</v>
      </c>
      <c r="M55" s="27">
        <v>0</v>
      </c>
      <c r="N55" s="27">
        <v>0</v>
      </c>
      <c r="O55" s="27">
        <v>2</v>
      </c>
      <c r="P55" s="27">
        <v>6</v>
      </c>
      <c r="Q55" s="27">
        <v>1653</v>
      </c>
      <c r="R55" s="27">
        <v>0</v>
      </c>
      <c r="S55" s="27">
        <v>0</v>
      </c>
      <c r="T55" s="27">
        <v>0</v>
      </c>
      <c r="U55" s="27">
        <v>0</v>
      </c>
      <c r="V55" s="27">
        <v>43</v>
      </c>
      <c r="W55" s="305">
        <f t="shared" si="7"/>
        <v>99276</v>
      </c>
      <c r="X55" s="305">
        <f t="shared" si="8"/>
        <v>9175</v>
      </c>
      <c r="Y55" s="305">
        <f t="shared" si="9"/>
        <v>108451</v>
      </c>
    </row>
    <row r="56" spans="1:25" ht="15" customHeight="1">
      <c r="A56" s="22">
        <v>46</v>
      </c>
      <c r="B56" s="24" t="s">
        <v>1158</v>
      </c>
      <c r="C56" s="27">
        <v>13</v>
      </c>
      <c r="D56" s="27">
        <v>38</v>
      </c>
      <c r="E56" s="27">
        <v>158</v>
      </c>
      <c r="F56" s="27">
        <v>40</v>
      </c>
      <c r="G56" s="27">
        <v>16317</v>
      </c>
      <c r="H56" s="27">
        <v>0</v>
      </c>
      <c r="I56" s="27">
        <v>4</v>
      </c>
      <c r="J56" s="27">
        <v>33</v>
      </c>
      <c r="K56" s="27">
        <v>0</v>
      </c>
      <c r="L56" s="27">
        <v>557</v>
      </c>
      <c r="M56" s="27">
        <v>0</v>
      </c>
      <c r="N56" s="27">
        <v>0</v>
      </c>
      <c r="O56" s="27">
        <v>1</v>
      </c>
      <c r="P56" s="27">
        <v>0</v>
      </c>
      <c r="Q56" s="27">
        <v>856</v>
      </c>
      <c r="R56" s="27">
        <v>0</v>
      </c>
      <c r="S56" s="27">
        <v>0</v>
      </c>
      <c r="T56" s="27">
        <v>0</v>
      </c>
      <c r="U56" s="27">
        <v>0</v>
      </c>
      <c r="V56" s="27">
        <v>20</v>
      </c>
      <c r="W56" s="305">
        <f t="shared" si="7"/>
        <v>17423</v>
      </c>
      <c r="X56" s="305">
        <f t="shared" si="8"/>
        <v>614</v>
      </c>
      <c r="Y56" s="305">
        <f t="shared" si="9"/>
        <v>18037</v>
      </c>
    </row>
    <row r="57" spans="1:25" ht="15" customHeight="1">
      <c r="A57" s="22">
        <v>47</v>
      </c>
      <c r="B57" s="24" t="s">
        <v>1159</v>
      </c>
      <c r="C57" s="27">
        <v>2</v>
      </c>
      <c r="D57" s="27">
        <v>2</v>
      </c>
      <c r="E57" s="27">
        <v>9</v>
      </c>
      <c r="F57" s="27">
        <v>4</v>
      </c>
      <c r="G57" s="27">
        <v>2467</v>
      </c>
      <c r="H57" s="27">
        <v>0</v>
      </c>
      <c r="I57" s="27">
        <v>0</v>
      </c>
      <c r="J57" s="27">
        <v>0</v>
      </c>
      <c r="K57" s="27">
        <v>0</v>
      </c>
      <c r="L57" s="27">
        <v>15</v>
      </c>
      <c r="M57" s="27">
        <v>0</v>
      </c>
      <c r="N57" s="27">
        <v>0</v>
      </c>
      <c r="O57" s="27">
        <v>0</v>
      </c>
      <c r="P57" s="27">
        <v>0</v>
      </c>
      <c r="Q57" s="27">
        <v>148</v>
      </c>
      <c r="R57" s="27">
        <v>0</v>
      </c>
      <c r="S57" s="27">
        <v>0</v>
      </c>
      <c r="T57" s="27">
        <v>0</v>
      </c>
      <c r="U57" s="27">
        <v>0</v>
      </c>
      <c r="V57" s="27">
        <v>0</v>
      </c>
      <c r="W57" s="305">
        <f t="shared" si="7"/>
        <v>2632</v>
      </c>
      <c r="X57" s="305">
        <f t="shared" si="8"/>
        <v>15</v>
      </c>
      <c r="Y57" s="305">
        <f t="shared" si="9"/>
        <v>2647</v>
      </c>
    </row>
    <row r="58" spans="1:25" ht="15" customHeight="1">
      <c r="A58" s="22">
        <v>48</v>
      </c>
      <c r="B58" s="24" t="s">
        <v>1160</v>
      </c>
      <c r="C58" s="27">
        <v>35</v>
      </c>
      <c r="D58" s="27">
        <v>178</v>
      </c>
      <c r="E58" s="27">
        <v>371</v>
      </c>
      <c r="F58" s="27">
        <v>58</v>
      </c>
      <c r="G58" s="27">
        <v>23539</v>
      </c>
      <c r="H58" s="27">
        <v>16</v>
      </c>
      <c r="I58" s="27">
        <v>40</v>
      </c>
      <c r="J58" s="27">
        <v>99</v>
      </c>
      <c r="K58" s="27">
        <v>8</v>
      </c>
      <c r="L58" s="27">
        <v>2305</v>
      </c>
      <c r="M58" s="27">
        <v>0</v>
      </c>
      <c r="N58" s="27">
        <v>2</v>
      </c>
      <c r="O58" s="27">
        <v>1</v>
      </c>
      <c r="P58" s="27">
        <v>6</v>
      </c>
      <c r="Q58" s="27">
        <v>1276</v>
      </c>
      <c r="R58" s="27">
        <v>0</v>
      </c>
      <c r="S58" s="27">
        <v>0</v>
      </c>
      <c r="T58" s="27">
        <v>0</v>
      </c>
      <c r="U58" s="27">
        <v>0</v>
      </c>
      <c r="V58" s="27">
        <v>94</v>
      </c>
      <c r="W58" s="305">
        <f t="shared" si="7"/>
        <v>25466</v>
      </c>
      <c r="X58" s="305">
        <f t="shared" si="8"/>
        <v>2562</v>
      </c>
      <c r="Y58" s="305">
        <f t="shared" si="9"/>
        <v>28028</v>
      </c>
    </row>
    <row r="59" spans="1:25" ht="15" customHeight="1">
      <c r="A59" s="22">
        <v>49</v>
      </c>
      <c r="B59" s="24" t="s">
        <v>1161</v>
      </c>
      <c r="C59" s="27">
        <v>0</v>
      </c>
      <c r="D59" s="27">
        <v>0</v>
      </c>
      <c r="E59" s="27">
        <v>3</v>
      </c>
      <c r="F59" s="27">
        <v>0</v>
      </c>
      <c r="G59" s="27">
        <v>1263</v>
      </c>
      <c r="H59" s="27">
        <v>0</v>
      </c>
      <c r="I59" s="27">
        <v>0</v>
      </c>
      <c r="J59" s="27">
        <v>0</v>
      </c>
      <c r="K59" s="27">
        <v>0</v>
      </c>
      <c r="L59" s="27">
        <v>0</v>
      </c>
      <c r="M59" s="27">
        <v>0</v>
      </c>
      <c r="N59" s="27">
        <v>0</v>
      </c>
      <c r="O59" s="27">
        <v>0</v>
      </c>
      <c r="P59" s="27">
        <v>0</v>
      </c>
      <c r="Q59" s="27">
        <v>149</v>
      </c>
      <c r="R59" s="27">
        <v>0</v>
      </c>
      <c r="S59" s="27">
        <v>0</v>
      </c>
      <c r="T59" s="27">
        <v>0</v>
      </c>
      <c r="U59" s="27">
        <v>0</v>
      </c>
      <c r="V59" s="27">
        <v>0</v>
      </c>
      <c r="W59" s="305">
        <f t="shared" si="7"/>
        <v>1415</v>
      </c>
      <c r="X59" s="305">
        <f t="shared" si="8"/>
        <v>0</v>
      </c>
      <c r="Y59" s="305">
        <f t="shared" si="9"/>
        <v>1415</v>
      </c>
    </row>
    <row r="60" spans="1:25" ht="15" customHeight="1">
      <c r="A60" s="22">
        <v>50</v>
      </c>
      <c r="B60" s="24" t="s">
        <v>1162</v>
      </c>
      <c r="C60" s="27">
        <v>6</v>
      </c>
      <c r="D60" s="27">
        <v>6</v>
      </c>
      <c r="E60" s="27">
        <v>15</v>
      </c>
      <c r="F60" s="27">
        <v>8</v>
      </c>
      <c r="G60" s="27">
        <v>3561</v>
      </c>
      <c r="H60" s="27">
        <v>1</v>
      </c>
      <c r="I60" s="27">
        <v>0</v>
      </c>
      <c r="J60" s="27">
        <v>6</v>
      </c>
      <c r="K60" s="27">
        <v>0</v>
      </c>
      <c r="L60" s="27">
        <v>33</v>
      </c>
      <c r="M60" s="27">
        <v>0</v>
      </c>
      <c r="N60" s="27">
        <v>0</v>
      </c>
      <c r="O60" s="27">
        <v>0</v>
      </c>
      <c r="P60" s="27">
        <v>0</v>
      </c>
      <c r="Q60" s="27">
        <v>391</v>
      </c>
      <c r="R60" s="27">
        <v>0</v>
      </c>
      <c r="S60" s="27">
        <v>0</v>
      </c>
      <c r="T60" s="27">
        <v>0</v>
      </c>
      <c r="U60" s="27">
        <v>0</v>
      </c>
      <c r="V60" s="27">
        <v>0</v>
      </c>
      <c r="W60" s="305">
        <f t="shared" si="7"/>
        <v>3987</v>
      </c>
      <c r="X60" s="305">
        <f t="shared" si="8"/>
        <v>40</v>
      </c>
      <c r="Y60" s="305">
        <f t="shared" si="9"/>
        <v>4027</v>
      </c>
    </row>
    <row r="61" spans="1:25" ht="15" customHeight="1">
      <c r="A61" s="22">
        <v>51</v>
      </c>
      <c r="B61" s="24" t="s">
        <v>1163</v>
      </c>
      <c r="C61" s="27">
        <v>2</v>
      </c>
      <c r="D61" s="27">
        <v>18</v>
      </c>
      <c r="E61" s="27">
        <v>63</v>
      </c>
      <c r="F61" s="27">
        <v>24</v>
      </c>
      <c r="G61" s="27">
        <v>6297</v>
      </c>
      <c r="H61" s="27">
        <v>1</v>
      </c>
      <c r="I61" s="27">
        <v>4</v>
      </c>
      <c r="J61" s="27">
        <v>0</v>
      </c>
      <c r="K61" s="27">
        <v>4</v>
      </c>
      <c r="L61" s="27">
        <v>207</v>
      </c>
      <c r="M61" s="27">
        <v>0</v>
      </c>
      <c r="N61" s="27">
        <v>0</v>
      </c>
      <c r="O61" s="27">
        <v>0</v>
      </c>
      <c r="P61" s="27">
        <v>0</v>
      </c>
      <c r="Q61" s="27">
        <v>432</v>
      </c>
      <c r="R61" s="27">
        <v>0</v>
      </c>
      <c r="S61" s="27">
        <v>0</v>
      </c>
      <c r="T61" s="27">
        <v>0</v>
      </c>
      <c r="U61" s="27">
        <v>0</v>
      </c>
      <c r="V61" s="27">
        <v>5</v>
      </c>
      <c r="W61" s="305">
        <f t="shared" si="7"/>
        <v>6836</v>
      </c>
      <c r="X61" s="305">
        <f t="shared" si="8"/>
        <v>221</v>
      </c>
      <c r="Y61" s="305">
        <f t="shared" si="9"/>
        <v>7057</v>
      </c>
    </row>
    <row r="62" spans="1:25" ht="15" customHeight="1">
      <c r="A62" s="22">
        <v>52</v>
      </c>
      <c r="B62" s="24" t="s">
        <v>1164</v>
      </c>
      <c r="C62" s="27">
        <v>8</v>
      </c>
      <c r="D62" s="27">
        <v>24</v>
      </c>
      <c r="E62" s="27">
        <v>105</v>
      </c>
      <c r="F62" s="27">
        <v>8</v>
      </c>
      <c r="G62" s="27">
        <v>6053</v>
      </c>
      <c r="H62" s="27">
        <v>1</v>
      </c>
      <c r="I62" s="27">
        <v>6</v>
      </c>
      <c r="J62" s="27">
        <v>12</v>
      </c>
      <c r="K62" s="27">
        <v>8</v>
      </c>
      <c r="L62" s="27">
        <v>496</v>
      </c>
      <c r="M62" s="27">
        <v>0</v>
      </c>
      <c r="N62" s="27">
        <v>0</v>
      </c>
      <c r="O62" s="27">
        <v>0</v>
      </c>
      <c r="P62" s="27">
        <v>0</v>
      </c>
      <c r="Q62" s="27">
        <v>210</v>
      </c>
      <c r="R62" s="27">
        <v>0</v>
      </c>
      <c r="S62" s="27">
        <v>0</v>
      </c>
      <c r="T62" s="27">
        <v>0</v>
      </c>
      <c r="U62" s="27">
        <v>0</v>
      </c>
      <c r="V62" s="27">
        <v>20</v>
      </c>
      <c r="W62" s="305">
        <f t="shared" si="7"/>
        <v>6408</v>
      </c>
      <c r="X62" s="305">
        <f t="shared" si="8"/>
        <v>543</v>
      </c>
      <c r="Y62" s="305">
        <f t="shared" si="9"/>
        <v>6951</v>
      </c>
    </row>
    <row r="63" spans="1:25" ht="15" customHeight="1">
      <c r="A63" s="22">
        <v>53</v>
      </c>
      <c r="B63" s="24" t="s">
        <v>1165</v>
      </c>
      <c r="C63" s="27">
        <v>5</v>
      </c>
      <c r="D63" s="27">
        <v>4</v>
      </c>
      <c r="E63" s="27">
        <v>45</v>
      </c>
      <c r="F63" s="27">
        <v>8</v>
      </c>
      <c r="G63" s="27">
        <v>3727</v>
      </c>
      <c r="H63" s="27">
        <v>1</v>
      </c>
      <c r="I63" s="27">
        <v>0</v>
      </c>
      <c r="J63" s="27">
        <v>3</v>
      </c>
      <c r="K63" s="27">
        <v>0</v>
      </c>
      <c r="L63" s="27">
        <v>42</v>
      </c>
      <c r="M63" s="27">
        <v>0</v>
      </c>
      <c r="N63" s="27">
        <v>0</v>
      </c>
      <c r="O63" s="27">
        <v>0</v>
      </c>
      <c r="P63" s="27">
        <v>0</v>
      </c>
      <c r="Q63" s="27">
        <v>653</v>
      </c>
      <c r="R63" s="27">
        <v>0</v>
      </c>
      <c r="S63" s="27">
        <v>0</v>
      </c>
      <c r="T63" s="27">
        <v>0</v>
      </c>
      <c r="U63" s="27">
        <v>0</v>
      </c>
      <c r="V63" s="27">
        <v>4</v>
      </c>
      <c r="W63" s="305">
        <f t="shared" si="7"/>
        <v>4442</v>
      </c>
      <c r="X63" s="305">
        <f t="shared" si="8"/>
        <v>50</v>
      </c>
      <c r="Y63" s="305">
        <f t="shared" si="9"/>
        <v>4492</v>
      </c>
    </row>
    <row r="64" spans="1:25" ht="15" customHeight="1">
      <c r="A64" s="22">
        <v>54</v>
      </c>
      <c r="B64" s="24" t="s">
        <v>1166</v>
      </c>
      <c r="C64" s="27">
        <v>139</v>
      </c>
      <c r="D64" s="27">
        <v>498</v>
      </c>
      <c r="E64" s="27">
        <v>697</v>
      </c>
      <c r="F64" s="27">
        <v>242</v>
      </c>
      <c r="G64" s="27">
        <v>20505</v>
      </c>
      <c r="H64" s="27">
        <v>13</v>
      </c>
      <c r="I64" s="27">
        <v>28</v>
      </c>
      <c r="J64" s="27">
        <v>76</v>
      </c>
      <c r="K64" s="27">
        <v>20</v>
      </c>
      <c r="L64" s="27">
        <v>1388</v>
      </c>
      <c r="M64" s="27">
        <v>0</v>
      </c>
      <c r="N64" s="27">
        <v>0</v>
      </c>
      <c r="O64" s="27">
        <v>2</v>
      </c>
      <c r="P64" s="27">
        <v>2</v>
      </c>
      <c r="Q64" s="27">
        <v>678</v>
      </c>
      <c r="R64" s="27">
        <v>0</v>
      </c>
      <c r="S64" s="27">
        <v>0</v>
      </c>
      <c r="T64" s="27">
        <v>8</v>
      </c>
      <c r="U64" s="27">
        <v>0</v>
      </c>
      <c r="V64" s="27">
        <v>38</v>
      </c>
      <c r="W64" s="305">
        <f t="shared" si="7"/>
        <v>22763</v>
      </c>
      <c r="X64" s="305">
        <f t="shared" si="8"/>
        <v>1571</v>
      </c>
      <c r="Y64" s="305">
        <f t="shared" si="9"/>
        <v>24334</v>
      </c>
    </row>
    <row r="65" spans="1:25" ht="15" customHeight="1">
      <c r="A65" s="22">
        <v>55</v>
      </c>
      <c r="B65" s="24" t="s">
        <v>1167</v>
      </c>
      <c r="C65" s="27">
        <v>18</v>
      </c>
      <c r="D65" s="27">
        <v>49</v>
      </c>
      <c r="E65" s="27">
        <v>204</v>
      </c>
      <c r="F65" s="27">
        <v>20</v>
      </c>
      <c r="G65" s="27">
        <v>18938</v>
      </c>
      <c r="H65" s="27">
        <v>2</v>
      </c>
      <c r="I65" s="27">
        <v>6</v>
      </c>
      <c r="J65" s="27">
        <v>3</v>
      </c>
      <c r="K65" s="27">
        <v>0</v>
      </c>
      <c r="L65" s="27">
        <v>971</v>
      </c>
      <c r="M65" s="27">
        <v>0</v>
      </c>
      <c r="N65" s="27">
        <v>1</v>
      </c>
      <c r="O65" s="27">
        <v>3</v>
      </c>
      <c r="P65" s="27">
        <v>0</v>
      </c>
      <c r="Q65" s="27">
        <v>1609</v>
      </c>
      <c r="R65" s="27">
        <v>0</v>
      </c>
      <c r="S65" s="27">
        <v>0</v>
      </c>
      <c r="T65" s="27">
        <v>0</v>
      </c>
      <c r="U65" s="27">
        <v>0</v>
      </c>
      <c r="V65" s="27">
        <v>58</v>
      </c>
      <c r="W65" s="305">
        <f t="shared" si="7"/>
        <v>20842</v>
      </c>
      <c r="X65" s="305">
        <f t="shared" si="8"/>
        <v>1040</v>
      </c>
      <c r="Y65" s="305">
        <f t="shared" si="9"/>
        <v>21882</v>
      </c>
    </row>
    <row r="66" spans="1:25" ht="15" customHeight="1">
      <c r="A66" s="22">
        <v>56</v>
      </c>
      <c r="B66" s="24" t="s">
        <v>1168</v>
      </c>
      <c r="C66" s="27">
        <v>0</v>
      </c>
      <c r="D66" s="27">
        <v>14</v>
      </c>
      <c r="E66" s="27">
        <v>9</v>
      </c>
      <c r="F66" s="27">
        <v>0</v>
      </c>
      <c r="G66" s="27">
        <v>2793</v>
      </c>
      <c r="H66" s="27">
        <v>0</v>
      </c>
      <c r="I66" s="27">
        <v>0</v>
      </c>
      <c r="J66" s="27">
        <v>0</v>
      </c>
      <c r="K66" s="27">
        <v>0</v>
      </c>
      <c r="L66" s="27">
        <v>0</v>
      </c>
      <c r="M66" s="27">
        <v>0</v>
      </c>
      <c r="N66" s="27">
        <v>0</v>
      </c>
      <c r="O66" s="27">
        <v>0</v>
      </c>
      <c r="P66" s="27">
        <v>0</v>
      </c>
      <c r="Q66" s="27">
        <v>92</v>
      </c>
      <c r="R66" s="27">
        <v>0</v>
      </c>
      <c r="S66" s="27">
        <v>0</v>
      </c>
      <c r="T66" s="27">
        <v>0</v>
      </c>
      <c r="U66" s="27">
        <v>0</v>
      </c>
      <c r="V66" s="27">
        <v>0</v>
      </c>
      <c r="W66" s="305">
        <f t="shared" si="7"/>
        <v>2908</v>
      </c>
      <c r="X66" s="305">
        <f t="shared" si="8"/>
        <v>0</v>
      </c>
      <c r="Y66" s="305">
        <f t="shared" si="9"/>
        <v>2908</v>
      </c>
    </row>
    <row r="67" spans="1:25" ht="15" customHeight="1">
      <c r="A67" s="22">
        <v>57</v>
      </c>
      <c r="B67" s="24" t="s">
        <v>1169</v>
      </c>
      <c r="C67" s="27">
        <v>0</v>
      </c>
      <c r="D67" s="27">
        <v>2</v>
      </c>
      <c r="E67" s="27">
        <v>15</v>
      </c>
      <c r="F67" s="27">
        <v>4</v>
      </c>
      <c r="G67" s="27">
        <v>2432</v>
      </c>
      <c r="H67" s="27">
        <v>0</v>
      </c>
      <c r="I67" s="27">
        <v>0</v>
      </c>
      <c r="J67" s="27">
        <v>3</v>
      </c>
      <c r="K67" s="27">
        <v>0</v>
      </c>
      <c r="L67" s="27">
        <v>154</v>
      </c>
      <c r="M67" s="27">
        <v>0</v>
      </c>
      <c r="N67" s="27">
        <v>0</v>
      </c>
      <c r="O67" s="27">
        <v>0</v>
      </c>
      <c r="P67" s="27">
        <v>0</v>
      </c>
      <c r="Q67" s="27">
        <v>133</v>
      </c>
      <c r="R67" s="27">
        <v>0</v>
      </c>
      <c r="S67" s="27">
        <v>0</v>
      </c>
      <c r="T67" s="27">
        <v>0</v>
      </c>
      <c r="U67" s="27">
        <v>0</v>
      </c>
      <c r="V67" s="27">
        <v>5</v>
      </c>
      <c r="W67" s="305">
        <f t="shared" si="7"/>
        <v>2586</v>
      </c>
      <c r="X67" s="305">
        <f t="shared" si="8"/>
        <v>162</v>
      </c>
      <c r="Y67" s="305">
        <f t="shared" si="9"/>
        <v>2748</v>
      </c>
    </row>
    <row r="68" spans="1:25" ht="15" customHeight="1">
      <c r="A68" s="22">
        <v>58</v>
      </c>
      <c r="B68" s="24" t="s">
        <v>1170</v>
      </c>
      <c r="C68" s="27">
        <v>0</v>
      </c>
      <c r="D68" s="27">
        <v>2</v>
      </c>
      <c r="E68" s="27">
        <v>3</v>
      </c>
      <c r="F68" s="27">
        <v>0</v>
      </c>
      <c r="G68" s="27">
        <v>90</v>
      </c>
      <c r="H68" s="27">
        <v>0</v>
      </c>
      <c r="I68" s="27">
        <v>0</v>
      </c>
      <c r="J68" s="27">
        <v>0</v>
      </c>
      <c r="K68" s="27">
        <v>0</v>
      </c>
      <c r="L68" s="27">
        <v>0</v>
      </c>
      <c r="M68" s="27">
        <v>0</v>
      </c>
      <c r="N68" s="27">
        <v>0</v>
      </c>
      <c r="O68" s="27">
        <v>0</v>
      </c>
      <c r="P68" s="27">
        <v>0</v>
      </c>
      <c r="Q68" s="27">
        <v>3</v>
      </c>
      <c r="R68" s="27">
        <v>0</v>
      </c>
      <c r="S68" s="27">
        <v>0</v>
      </c>
      <c r="T68" s="27">
        <v>0</v>
      </c>
      <c r="U68" s="27">
        <v>0</v>
      </c>
      <c r="V68" s="27">
        <v>0</v>
      </c>
      <c r="W68" s="305">
        <f t="shared" si="7"/>
        <v>98</v>
      </c>
      <c r="X68" s="305">
        <f t="shared" si="8"/>
        <v>0</v>
      </c>
      <c r="Y68" s="305">
        <f t="shared" si="9"/>
        <v>98</v>
      </c>
    </row>
    <row r="69" spans="1:25" ht="15" customHeight="1">
      <c r="A69" s="22">
        <v>59</v>
      </c>
      <c r="B69" s="24" t="s">
        <v>1171</v>
      </c>
      <c r="C69" s="27">
        <v>260</v>
      </c>
      <c r="D69" s="27">
        <v>791</v>
      </c>
      <c r="E69" s="27">
        <v>1237</v>
      </c>
      <c r="F69" s="27">
        <v>485</v>
      </c>
      <c r="G69" s="27">
        <v>65545</v>
      </c>
      <c r="H69" s="27">
        <v>74</v>
      </c>
      <c r="I69" s="27">
        <v>166</v>
      </c>
      <c r="J69" s="27">
        <v>273</v>
      </c>
      <c r="K69" s="27">
        <v>132</v>
      </c>
      <c r="L69" s="27">
        <v>11074</v>
      </c>
      <c r="M69" s="27">
        <v>0</v>
      </c>
      <c r="N69" s="27">
        <v>1</v>
      </c>
      <c r="O69" s="27">
        <v>2</v>
      </c>
      <c r="P69" s="27">
        <v>7</v>
      </c>
      <c r="Q69" s="27">
        <v>1955</v>
      </c>
      <c r="R69" s="27">
        <v>0</v>
      </c>
      <c r="S69" s="27">
        <v>0</v>
      </c>
      <c r="T69" s="27">
        <v>0</v>
      </c>
      <c r="U69" s="27">
        <v>0</v>
      </c>
      <c r="V69" s="27">
        <v>141</v>
      </c>
      <c r="W69" s="305">
        <f t="shared" si="7"/>
        <v>70283</v>
      </c>
      <c r="X69" s="305">
        <f t="shared" si="8"/>
        <v>11860</v>
      </c>
      <c r="Y69" s="305">
        <f t="shared" si="9"/>
        <v>82143</v>
      </c>
    </row>
    <row r="70" spans="1:25" ht="15" customHeight="1">
      <c r="A70" s="22">
        <v>60</v>
      </c>
      <c r="B70" s="24" t="s">
        <v>1172</v>
      </c>
      <c r="C70" s="27">
        <v>4</v>
      </c>
      <c r="D70" s="27">
        <v>30</v>
      </c>
      <c r="E70" s="27">
        <v>60</v>
      </c>
      <c r="F70" s="27">
        <v>16</v>
      </c>
      <c r="G70" s="27">
        <v>5779</v>
      </c>
      <c r="H70" s="27">
        <v>0</v>
      </c>
      <c r="I70" s="27">
        <v>0</v>
      </c>
      <c r="J70" s="27">
        <v>0</v>
      </c>
      <c r="K70" s="27">
        <v>0</v>
      </c>
      <c r="L70" s="27">
        <v>132</v>
      </c>
      <c r="M70" s="27">
        <v>1</v>
      </c>
      <c r="N70" s="27">
        <v>0</v>
      </c>
      <c r="O70" s="27">
        <v>0</v>
      </c>
      <c r="P70" s="27">
        <v>0</v>
      </c>
      <c r="Q70" s="27">
        <v>514</v>
      </c>
      <c r="R70" s="27">
        <v>0</v>
      </c>
      <c r="S70" s="27">
        <v>0</v>
      </c>
      <c r="T70" s="27">
        <v>0</v>
      </c>
      <c r="U70" s="27">
        <v>0</v>
      </c>
      <c r="V70" s="27">
        <v>7</v>
      </c>
      <c r="W70" s="305">
        <f t="shared" si="7"/>
        <v>6404</v>
      </c>
      <c r="X70" s="305">
        <f t="shared" si="8"/>
        <v>139</v>
      </c>
      <c r="Y70" s="305">
        <f t="shared" si="9"/>
        <v>6543</v>
      </c>
    </row>
    <row r="71" spans="1:25" ht="15" customHeight="1">
      <c r="A71" s="22">
        <v>61</v>
      </c>
      <c r="B71" s="24" t="s">
        <v>1173</v>
      </c>
      <c r="C71" s="27">
        <v>0</v>
      </c>
      <c r="D71" s="27">
        <v>2</v>
      </c>
      <c r="E71" s="27">
        <v>6</v>
      </c>
      <c r="F71" s="27">
        <v>0</v>
      </c>
      <c r="G71" s="27">
        <v>7048</v>
      </c>
      <c r="H71" s="27">
        <v>0</v>
      </c>
      <c r="I71" s="27">
        <v>0</v>
      </c>
      <c r="J71" s="27">
        <v>0</v>
      </c>
      <c r="K71" s="27">
        <v>0</v>
      </c>
      <c r="L71" s="27">
        <v>256</v>
      </c>
      <c r="M71" s="27">
        <v>0</v>
      </c>
      <c r="N71" s="27">
        <v>0</v>
      </c>
      <c r="O71" s="27">
        <v>0</v>
      </c>
      <c r="P71" s="27">
        <v>0</v>
      </c>
      <c r="Q71" s="27">
        <v>244</v>
      </c>
      <c r="R71" s="27">
        <v>0</v>
      </c>
      <c r="S71" s="27">
        <v>0</v>
      </c>
      <c r="T71" s="27">
        <v>0</v>
      </c>
      <c r="U71" s="27">
        <v>0</v>
      </c>
      <c r="V71" s="27">
        <v>5</v>
      </c>
      <c r="W71" s="305">
        <f t="shared" si="7"/>
        <v>7300</v>
      </c>
      <c r="X71" s="305">
        <f t="shared" si="8"/>
        <v>261</v>
      </c>
      <c r="Y71" s="305">
        <f t="shared" si="9"/>
        <v>7561</v>
      </c>
    </row>
    <row r="72" spans="1:25" ht="15" customHeight="1">
      <c r="A72" s="22">
        <v>62</v>
      </c>
      <c r="B72" s="24" t="s">
        <v>1174</v>
      </c>
      <c r="C72" s="27">
        <v>0</v>
      </c>
      <c r="D72" s="27">
        <v>0</v>
      </c>
      <c r="E72" s="27">
        <v>1</v>
      </c>
      <c r="F72" s="27">
        <v>0</v>
      </c>
      <c r="G72" s="27">
        <v>735</v>
      </c>
      <c r="H72" s="27">
        <v>0</v>
      </c>
      <c r="I72" s="27">
        <v>0</v>
      </c>
      <c r="J72" s="27">
        <v>0</v>
      </c>
      <c r="K72" s="27">
        <v>0</v>
      </c>
      <c r="L72" s="27">
        <v>0</v>
      </c>
      <c r="M72" s="27">
        <v>0</v>
      </c>
      <c r="N72" s="27">
        <v>0</v>
      </c>
      <c r="O72" s="27">
        <v>2</v>
      </c>
      <c r="P72" s="27">
        <v>0</v>
      </c>
      <c r="Q72" s="27">
        <v>37</v>
      </c>
      <c r="R72" s="27">
        <v>0</v>
      </c>
      <c r="S72" s="27">
        <v>0</v>
      </c>
      <c r="T72" s="27">
        <v>0</v>
      </c>
      <c r="U72" s="27">
        <v>0</v>
      </c>
      <c r="V72" s="27">
        <v>0</v>
      </c>
      <c r="W72" s="305">
        <f t="shared" si="7"/>
        <v>775</v>
      </c>
      <c r="X72" s="305">
        <f t="shared" si="8"/>
        <v>0</v>
      </c>
      <c r="Y72" s="305">
        <f t="shared" si="9"/>
        <v>775</v>
      </c>
    </row>
    <row r="73" spans="1:25" ht="15" customHeight="1">
      <c r="A73" s="22">
        <v>63</v>
      </c>
      <c r="B73" s="24" t="s">
        <v>1175</v>
      </c>
      <c r="C73" s="27">
        <v>4</v>
      </c>
      <c r="D73" s="27">
        <v>16</v>
      </c>
      <c r="E73" s="27">
        <v>33</v>
      </c>
      <c r="F73" s="27">
        <v>12</v>
      </c>
      <c r="G73" s="27">
        <v>7832</v>
      </c>
      <c r="H73" s="27">
        <v>0</v>
      </c>
      <c r="I73" s="27">
        <v>0</v>
      </c>
      <c r="J73" s="27">
        <v>0</v>
      </c>
      <c r="K73" s="27">
        <v>0</v>
      </c>
      <c r="L73" s="27">
        <v>40</v>
      </c>
      <c r="M73" s="27">
        <v>0</v>
      </c>
      <c r="N73" s="27">
        <v>0</v>
      </c>
      <c r="O73" s="27">
        <v>0</v>
      </c>
      <c r="P73" s="27">
        <v>0</v>
      </c>
      <c r="Q73" s="27">
        <v>843</v>
      </c>
      <c r="R73" s="27">
        <v>0</v>
      </c>
      <c r="S73" s="27">
        <v>0</v>
      </c>
      <c r="T73" s="27">
        <v>0</v>
      </c>
      <c r="U73" s="27">
        <v>0</v>
      </c>
      <c r="V73" s="27">
        <v>7</v>
      </c>
      <c r="W73" s="305">
        <f t="shared" si="7"/>
        <v>8740</v>
      </c>
      <c r="X73" s="305">
        <f t="shared" si="8"/>
        <v>47</v>
      </c>
      <c r="Y73" s="305">
        <f t="shared" si="9"/>
        <v>8787</v>
      </c>
    </row>
    <row r="74" spans="1:25" ht="15" customHeight="1">
      <c r="A74" s="22">
        <v>64</v>
      </c>
      <c r="B74" s="24" t="s">
        <v>1176</v>
      </c>
      <c r="C74" s="27">
        <v>17</v>
      </c>
      <c r="D74" s="27">
        <v>64</v>
      </c>
      <c r="E74" s="27">
        <v>336</v>
      </c>
      <c r="F74" s="27">
        <v>40</v>
      </c>
      <c r="G74" s="27">
        <v>15170</v>
      </c>
      <c r="H74" s="27">
        <v>2</v>
      </c>
      <c r="I74" s="27">
        <v>14</v>
      </c>
      <c r="J74" s="27">
        <v>75</v>
      </c>
      <c r="K74" s="27">
        <v>12</v>
      </c>
      <c r="L74" s="27">
        <v>1860</v>
      </c>
      <c r="M74" s="27">
        <v>0</v>
      </c>
      <c r="N74" s="27">
        <v>0</v>
      </c>
      <c r="O74" s="27">
        <v>0</v>
      </c>
      <c r="P74" s="27">
        <v>0</v>
      </c>
      <c r="Q74" s="27">
        <v>555</v>
      </c>
      <c r="R74" s="27">
        <v>0</v>
      </c>
      <c r="S74" s="27">
        <v>0</v>
      </c>
      <c r="T74" s="27">
        <v>0</v>
      </c>
      <c r="U74" s="27">
        <v>0</v>
      </c>
      <c r="V74" s="27">
        <v>54</v>
      </c>
      <c r="W74" s="305">
        <f t="shared" si="7"/>
        <v>16182</v>
      </c>
      <c r="X74" s="305">
        <f t="shared" si="8"/>
        <v>2017</v>
      </c>
      <c r="Y74" s="305">
        <f t="shared" si="9"/>
        <v>18199</v>
      </c>
    </row>
    <row r="75" spans="1:25" ht="15" customHeight="1">
      <c r="A75" s="22">
        <v>65</v>
      </c>
      <c r="B75" s="24" t="s">
        <v>1177</v>
      </c>
      <c r="C75" s="27">
        <v>0</v>
      </c>
      <c r="D75" s="27">
        <v>0</v>
      </c>
      <c r="E75" s="27">
        <v>3</v>
      </c>
      <c r="F75" s="27">
        <v>0</v>
      </c>
      <c r="G75" s="27">
        <v>3838</v>
      </c>
      <c r="H75" s="27">
        <v>0</v>
      </c>
      <c r="I75" s="27">
        <v>0</v>
      </c>
      <c r="J75" s="27">
        <v>0</v>
      </c>
      <c r="K75" s="27">
        <v>0</v>
      </c>
      <c r="L75" s="27">
        <v>25</v>
      </c>
      <c r="M75" s="27">
        <v>0</v>
      </c>
      <c r="N75" s="27">
        <v>0</v>
      </c>
      <c r="O75" s="27">
        <v>0</v>
      </c>
      <c r="P75" s="27">
        <v>0</v>
      </c>
      <c r="Q75" s="27">
        <v>280</v>
      </c>
      <c r="R75" s="27">
        <v>0</v>
      </c>
      <c r="S75" s="27">
        <v>0</v>
      </c>
      <c r="T75" s="27">
        <v>0</v>
      </c>
      <c r="U75" s="27">
        <v>0</v>
      </c>
      <c r="V75" s="27">
        <v>0</v>
      </c>
      <c r="W75" s="305">
        <f t="shared" si="7"/>
        <v>4121</v>
      </c>
      <c r="X75" s="305">
        <f t="shared" si="8"/>
        <v>25</v>
      </c>
      <c r="Y75" s="305">
        <f t="shared" si="9"/>
        <v>4146</v>
      </c>
    </row>
    <row r="76" spans="1:25" ht="15" customHeight="1">
      <c r="A76" s="22">
        <v>66</v>
      </c>
      <c r="B76" s="24" t="s">
        <v>1178</v>
      </c>
      <c r="C76" s="27">
        <v>4</v>
      </c>
      <c r="D76" s="27">
        <v>22</v>
      </c>
      <c r="E76" s="27">
        <v>87</v>
      </c>
      <c r="F76" s="27">
        <v>24</v>
      </c>
      <c r="G76" s="27">
        <v>2435</v>
      </c>
      <c r="H76" s="27">
        <v>0</v>
      </c>
      <c r="I76" s="27">
        <v>0</v>
      </c>
      <c r="J76" s="27">
        <v>0</v>
      </c>
      <c r="K76" s="27">
        <v>0</v>
      </c>
      <c r="L76" s="27">
        <v>76</v>
      </c>
      <c r="M76" s="27">
        <v>0</v>
      </c>
      <c r="N76" s="27">
        <v>0</v>
      </c>
      <c r="O76" s="27">
        <v>0</v>
      </c>
      <c r="P76" s="27">
        <v>0</v>
      </c>
      <c r="Q76" s="27">
        <v>155</v>
      </c>
      <c r="R76" s="27">
        <v>0</v>
      </c>
      <c r="S76" s="27">
        <v>0</v>
      </c>
      <c r="T76" s="27">
        <v>0</v>
      </c>
      <c r="U76" s="27">
        <v>0</v>
      </c>
      <c r="V76" s="27">
        <v>16</v>
      </c>
      <c r="W76" s="305">
        <f t="shared" si="7"/>
        <v>2727</v>
      </c>
      <c r="X76" s="305">
        <f t="shared" si="8"/>
        <v>92</v>
      </c>
      <c r="Y76" s="305">
        <f t="shared" si="9"/>
        <v>2819</v>
      </c>
    </row>
    <row r="77" spans="1:25" ht="15" customHeight="1">
      <c r="A77" s="22">
        <v>67</v>
      </c>
      <c r="B77" s="24" t="s">
        <v>1179</v>
      </c>
      <c r="C77" s="27">
        <v>59</v>
      </c>
      <c r="D77" s="27">
        <v>232</v>
      </c>
      <c r="E77" s="27">
        <v>765</v>
      </c>
      <c r="F77" s="27">
        <v>344</v>
      </c>
      <c r="G77" s="27">
        <v>30764</v>
      </c>
      <c r="H77" s="27">
        <v>2</v>
      </c>
      <c r="I77" s="27">
        <v>6</v>
      </c>
      <c r="J77" s="27">
        <v>12</v>
      </c>
      <c r="K77" s="27">
        <v>8</v>
      </c>
      <c r="L77" s="27">
        <v>186</v>
      </c>
      <c r="M77" s="27">
        <v>0</v>
      </c>
      <c r="N77" s="27">
        <v>2</v>
      </c>
      <c r="O77" s="27">
        <v>0</v>
      </c>
      <c r="P77" s="27">
        <v>0</v>
      </c>
      <c r="Q77" s="27">
        <v>453</v>
      </c>
      <c r="R77" s="27">
        <v>0</v>
      </c>
      <c r="S77" s="27">
        <v>0</v>
      </c>
      <c r="T77" s="27">
        <v>0</v>
      </c>
      <c r="U77" s="27">
        <v>0</v>
      </c>
      <c r="V77" s="27">
        <v>8</v>
      </c>
      <c r="W77" s="305">
        <f t="shared" si="7"/>
        <v>32619</v>
      </c>
      <c r="X77" s="305">
        <f t="shared" si="8"/>
        <v>222</v>
      </c>
      <c r="Y77" s="305">
        <f t="shared" si="9"/>
        <v>32841</v>
      </c>
    </row>
    <row r="78" spans="1:25" ht="15" customHeight="1">
      <c r="A78" s="22">
        <v>68</v>
      </c>
      <c r="B78" s="24" t="s">
        <v>1180</v>
      </c>
      <c r="C78" s="27">
        <v>2</v>
      </c>
      <c r="D78" s="27">
        <v>26</v>
      </c>
      <c r="E78" s="27">
        <v>84</v>
      </c>
      <c r="F78" s="27">
        <v>12</v>
      </c>
      <c r="G78" s="27">
        <v>5950</v>
      </c>
      <c r="H78" s="27">
        <v>0</v>
      </c>
      <c r="I78" s="27">
        <v>2</v>
      </c>
      <c r="J78" s="27">
        <v>6</v>
      </c>
      <c r="K78" s="27">
        <v>4</v>
      </c>
      <c r="L78" s="27">
        <v>135</v>
      </c>
      <c r="M78" s="27">
        <v>0</v>
      </c>
      <c r="N78" s="27">
        <v>0</v>
      </c>
      <c r="O78" s="27">
        <v>0</v>
      </c>
      <c r="P78" s="27">
        <v>0</v>
      </c>
      <c r="Q78" s="27">
        <v>248</v>
      </c>
      <c r="R78" s="27">
        <v>0</v>
      </c>
      <c r="S78" s="27">
        <v>0</v>
      </c>
      <c r="T78" s="27">
        <v>0</v>
      </c>
      <c r="U78" s="27">
        <v>0</v>
      </c>
      <c r="V78" s="27">
        <v>6</v>
      </c>
      <c r="W78" s="305">
        <f t="shared" si="7"/>
        <v>6322</v>
      </c>
      <c r="X78" s="305">
        <f t="shared" si="8"/>
        <v>153</v>
      </c>
      <c r="Y78" s="305">
        <f t="shared" si="9"/>
        <v>6475</v>
      </c>
    </row>
    <row r="79" spans="1:25" ht="15" customHeight="1">
      <c r="A79" s="22">
        <v>69</v>
      </c>
      <c r="B79" s="24" t="s">
        <v>1181</v>
      </c>
      <c r="C79" s="27">
        <v>0</v>
      </c>
      <c r="D79" s="27">
        <v>0</v>
      </c>
      <c r="E79" s="27">
        <v>0</v>
      </c>
      <c r="F79" s="27">
        <v>0</v>
      </c>
      <c r="G79" s="27">
        <v>174</v>
      </c>
      <c r="H79" s="27">
        <v>0</v>
      </c>
      <c r="I79" s="27">
        <v>0</v>
      </c>
      <c r="J79" s="27">
        <v>0</v>
      </c>
      <c r="K79" s="27">
        <v>0</v>
      </c>
      <c r="L79" s="27">
        <v>0</v>
      </c>
      <c r="M79" s="27">
        <v>0</v>
      </c>
      <c r="N79" s="27">
        <v>0</v>
      </c>
      <c r="O79" s="27">
        <v>0</v>
      </c>
      <c r="P79" s="27">
        <v>0</v>
      </c>
      <c r="Q79" s="27">
        <v>22</v>
      </c>
      <c r="R79" s="27">
        <v>0</v>
      </c>
      <c r="S79" s="27">
        <v>0</v>
      </c>
      <c r="T79" s="27">
        <v>0</v>
      </c>
      <c r="U79" s="27">
        <v>0</v>
      </c>
      <c r="V79" s="27">
        <v>0</v>
      </c>
      <c r="W79" s="305">
        <f t="shared" si="7"/>
        <v>196</v>
      </c>
      <c r="X79" s="305">
        <f t="shared" si="8"/>
        <v>0</v>
      </c>
      <c r="Y79" s="305">
        <f t="shared" si="9"/>
        <v>196</v>
      </c>
    </row>
    <row r="80" spans="1:25" ht="15" customHeight="1">
      <c r="A80" s="22">
        <v>70</v>
      </c>
      <c r="B80" s="24" t="s">
        <v>1182</v>
      </c>
      <c r="C80" s="27">
        <v>11</v>
      </c>
      <c r="D80" s="27">
        <v>68</v>
      </c>
      <c r="E80" s="27">
        <v>165</v>
      </c>
      <c r="F80" s="27">
        <v>56</v>
      </c>
      <c r="G80" s="27">
        <v>11035</v>
      </c>
      <c r="H80" s="27">
        <v>8</v>
      </c>
      <c r="I80" s="27">
        <v>38</v>
      </c>
      <c r="J80" s="27">
        <v>54</v>
      </c>
      <c r="K80" s="27">
        <v>28</v>
      </c>
      <c r="L80" s="27">
        <v>2873</v>
      </c>
      <c r="M80" s="27">
        <v>0</v>
      </c>
      <c r="N80" s="27">
        <v>0</v>
      </c>
      <c r="O80" s="27">
        <v>0</v>
      </c>
      <c r="P80" s="27">
        <v>0</v>
      </c>
      <c r="Q80" s="27">
        <v>494</v>
      </c>
      <c r="R80" s="27">
        <v>0</v>
      </c>
      <c r="S80" s="27">
        <v>0</v>
      </c>
      <c r="T80" s="27">
        <v>0</v>
      </c>
      <c r="U80" s="27">
        <v>0</v>
      </c>
      <c r="V80" s="27">
        <v>19</v>
      </c>
      <c r="W80" s="305">
        <f t="shared" si="7"/>
        <v>11829</v>
      </c>
      <c r="X80" s="305">
        <f t="shared" si="8"/>
        <v>3020</v>
      </c>
      <c r="Y80" s="305">
        <f t="shared" si="9"/>
        <v>14849</v>
      </c>
    </row>
    <row r="81" spans="1:25" ht="15" customHeight="1">
      <c r="A81" s="22">
        <v>71</v>
      </c>
      <c r="B81" s="24" t="s">
        <v>1183</v>
      </c>
      <c r="C81" s="27">
        <v>8</v>
      </c>
      <c r="D81" s="27">
        <v>24</v>
      </c>
      <c r="E81" s="27">
        <v>84</v>
      </c>
      <c r="F81" s="27">
        <v>40</v>
      </c>
      <c r="G81" s="27">
        <v>3753</v>
      </c>
      <c r="H81" s="27">
        <v>1</v>
      </c>
      <c r="I81" s="27">
        <v>0</v>
      </c>
      <c r="J81" s="27">
        <v>3</v>
      </c>
      <c r="K81" s="27">
        <v>0</v>
      </c>
      <c r="L81" s="27">
        <v>45</v>
      </c>
      <c r="M81" s="27">
        <v>0</v>
      </c>
      <c r="N81" s="27">
        <v>0</v>
      </c>
      <c r="O81" s="27">
        <v>0</v>
      </c>
      <c r="P81" s="27">
        <v>0</v>
      </c>
      <c r="Q81" s="27">
        <v>321</v>
      </c>
      <c r="R81" s="27">
        <v>0</v>
      </c>
      <c r="S81" s="27">
        <v>0</v>
      </c>
      <c r="T81" s="27">
        <v>0</v>
      </c>
      <c r="U81" s="27">
        <v>0</v>
      </c>
      <c r="V81" s="27">
        <v>0</v>
      </c>
      <c r="W81" s="305">
        <f t="shared" si="7"/>
        <v>4230</v>
      </c>
      <c r="X81" s="305">
        <f t="shared" si="8"/>
        <v>49</v>
      </c>
      <c r="Y81" s="305">
        <f t="shared" si="9"/>
        <v>4279</v>
      </c>
    </row>
    <row r="82" spans="1:25" ht="15" customHeight="1">
      <c r="A82" s="22">
        <v>72</v>
      </c>
      <c r="B82" s="24" t="s">
        <v>1184</v>
      </c>
      <c r="C82" s="27">
        <v>0</v>
      </c>
      <c r="D82" s="27">
        <v>8</v>
      </c>
      <c r="E82" s="27">
        <v>12</v>
      </c>
      <c r="F82" s="27">
        <v>0</v>
      </c>
      <c r="G82" s="27">
        <v>3917</v>
      </c>
      <c r="H82" s="27">
        <v>0</v>
      </c>
      <c r="I82" s="27">
        <v>0</v>
      </c>
      <c r="J82" s="27">
        <v>0</v>
      </c>
      <c r="K82" s="27">
        <v>0</v>
      </c>
      <c r="L82" s="27">
        <v>20</v>
      </c>
      <c r="M82" s="27">
        <v>0</v>
      </c>
      <c r="N82" s="27">
        <v>0</v>
      </c>
      <c r="O82" s="27">
        <v>0</v>
      </c>
      <c r="P82" s="27">
        <v>0</v>
      </c>
      <c r="Q82" s="27">
        <v>554</v>
      </c>
      <c r="R82" s="27">
        <v>0</v>
      </c>
      <c r="S82" s="27">
        <v>0</v>
      </c>
      <c r="T82" s="27">
        <v>0</v>
      </c>
      <c r="U82" s="27">
        <v>0</v>
      </c>
      <c r="V82" s="27">
        <v>0</v>
      </c>
      <c r="W82" s="305">
        <f t="shared" si="7"/>
        <v>4491</v>
      </c>
      <c r="X82" s="305">
        <f t="shared" si="8"/>
        <v>20</v>
      </c>
      <c r="Y82" s="305">
        <f t="shared" si="9"/>
        <v>4511</v>
      </c>
    </row>
    <row r="83" spans="1:25" ht="15" customHeight="1">
      <c r="A83" s="22">
        <v>73</v>
      </c>
      <c r="B83" s="24" t="s">
        <v>1185</v>
      </c>
      <c r="C83" s="27">
        <v>0</v>
      </c>
      <c r="D83" s="27">
        <v>2</v>
      </c>
      <c r="E83" s="27">
        <v>6</v>
      </c>
      <c r="F83" s="27">
        <v>0</v>
      </c>
      <c r="G83" s="27">
        <v>860</v>
      </c>
      <c r="H83" s="27">
        <v>0</v>
      </c>
      <c r="I83" s="27">
        <v>0</v>
      </c>
      <c r="J83" s="27">
        <v>0</v>
      </c>
      <c r="K83" s="27">
        <v>0</v>
      </c>
      <c r="L83" s="27">
        <v>0</v>
      </c>
      <c r="M83" s="27">
        <v>0</v>
      </c>
      <c r="N83" s="27">
        <v>0</v>
      </c>
      <c r="O83" s="27">
        <v>0</v>
      </c>
      <c r="P83" s="27">
        <v>0</v>
      </c>
      <c r="Q83" s="27">
        <v>72</v>
      </c>
      <c r="R83" s="27">
        <v>0</v>
      </c>
      <c r="S83" s="27">
        <v>0</v>
      </c>
      <c r="T83" s="27">
        <v>0</v>
      </c>
      <c r="U83" s="27">
        <v>0</v>
      </c>
      <c r="V83" s="27">
        <v>0</v>
      </c>
      <c r="W83" s="305">
        <f t="shared" si="7"/>
        <v>940</v>
      </c>
      <c r="X83" s="305">
        <f t="shared" si="8"/>
        <v>0</v>
      </c>
      <c r="Y83" s="305">
        <f t="shared" si="9"/>
        <v>940</v>
      </c>
    </row>
    <row r="84" spans="1:25" ht="15" customHeight="1">
      <c r="A84" s="22">
        <v>74</v>
      </c>
      <c r="B84" s="24" t="s">
        <v>1186</v>
      </c>
      <c r="C84" s="27">
        <v>17</v>
      </c>
      <c r="D84" s="27">
        <v>69</v>
      </c>
      <c r="E84" s="27">
        <v>69</v>
      </c>
      <c r="F84" s="27">
        <v>60</v>
      </c>
      <c r="G84" s="27">
        <v>6126</v>
      </c>
      <c r="H84" s="27">
        <v>1</v>
      </c>
      <c r="I84" s="27">
        <v>4</v>
      </c>
      <c r="J84" s="27">
        <v>3</v>
      </c>
      <c r="K84" s="27">
        <v>0</v>
      </c>
      <c r="L84" s="27">
        <v>137</v>
      </c>
      <c r="M84" s="27">
        <v>1</v>
      </c>
      <c r="N84" s="27">
        <v>1</v>
      </c>
      <c r="O84" s="27">
        <v>0</v>
      </c>
      <c r="P84" s="27">
        <v>0</v>
      </c>
      <c r="Q84" s="27">
        <v>193</v>
      </c>
      <c r="R84" s="27">
        <v>0</v>
      </c>
      <c r="S84" s="27">
        <v>0</v>
      </c>
      <c r="T84" s="27">
        <v>0</v>
      </c>
      <c r="U84" s="27">
        <v>0</v>
      </c>
      <c r="V84" s="27">
        <v>2</v>
      </c>
      <c r="W84" s="305">
        <f t="shared" si="7"/>
        <v>6536</v>
      </c>
      <c r="X84" s="305">
        <f t="shared" si="8"/>
        <v>147</v>
      </c>
      <c r="Y84" s="305">
        <f t="shared" si="9"/>
        <v>6683</v>
      </c>
    </row>
    <row r="85" spans="1:25" ht="15" customHeight="1">
      <c r="A85" s="22">
        <v>75</v>
      </c>
      <c r="B85" s="24" t="s">
        <v>1187</v>
      </c>
      <c r="C85" s="27">
        <v>0</v>
      </c>
      <c r="D85" s="27">
        <v>0</v>
      </c>
      <c r="E85" s="27">
        <v>3</v>
      </c>
      <c r="F85" s="27">
        <v>4</v>
      </c>
      <c r="G85" s="27">
        <v>413</v>
      </c>
      <c r="H85" s="27">
        <v>0</v>
      </c>
      <c r="I85" s="27">
        <v>0</v>
      </c>
      <c r="J85" s="27">
        <v>0</v>
      </c>
      <c r="K85" s="27">
        <v>0</v>
      </c>
      <c r="L85" s="27">
        <v>0</v>
      </c>
      <c r="M85" s="27">
        <v>0</v>
      </c>
      <c r="N85" s="27">
        <v>0</v>
      </c>
      <c r="O85" s="27">
        <v>0</v>
      </c>
      <c r="P85" s="27">
        <v>0</v>
      </c>
      <c r="Q85" s="27">
        <v>57</v>
      </c>
      <c r="R85" s="27">
        <v>0</v>
      </c>
      <c r="S85" s="27">
        <v>0</v>
      </c>
      <c r="T85" s="27">
        <v>0</v>
      </c>
      <c r="U85" s="27">
        <v>0</v>
      </c>
      <c r="V85" s="27">
        <v>0</v>
      </c>
      <c r="W85" s="305">
        <f t="shared" si="7"/>
        <v>477</v>
      </c>
      <c r="X85" s="305">
        <f t="shared" si="8"/>
        <v>0</v>
      </c>
      <c r="Y85" s="305">
        <f t="shared" si="9"/>
        <v>477</v>
      </c>
    </row>
    <row r="86" spans="1:25" ht="15" customHeight="1">
      <c r="A86" s="22">
        <v>76</v>
      </c>
      <c r="B86" s="24" t="s">
        <v>1188</v>
      </c>
      <c r="C86" s="27">
        <v>0</v>
      </c>
      <c r="D86" s="27">
        <v>0</v>
      </c>
      <c r="E86" s="27">
        <v>0</v>
      </c>
      <c r="F86" s="27">
        <v>0</v>
      </c>
      <c r="G86" s="27">
        <v>857</v>
      </c>
      <c r="H86" s="27">
        <v>0</v>
      </c>
      <c r="I86" s="27">
        <v>0</v>
      </c>
      <c r="J86" s="27">
        <v>0</v>
      </c>
      <c r="K86" s="27">
        <v>0</v>
      </c>
      <c r="L86" s="27">
        <v>0</v>
      </c>
      <c r="M86" s="27">
        <v>0</v>
      </c>
      <c r="N86" s="27">
        <v>0</v>
      </c>
      <c r="O86" s="27">
        <v>0</v>
      </c>
      <c r="P86" s="27">
        <v>0</v>
      </c>
      <c r="Q86" s="27">
        <v>133</v>
      </c>
      <c r="R86" s="27">
        <v>0</v>
      </c>
      <c r="S86" s="27">
        <v>0</v>
      </c>
      <c r="T86" s="27">
        <v>0</v>
      </c>
      <c r="U86" s="27">
        <v>0</v>
      </c>
      <c r="V86" s="27">
        <v>0</v>
      </c>
      <c r="W86" s="305">
        <f t="shared" si="7"/>
        <v>990</v>
      </c>
      <c r="X86" s="305">
        <f t="shared" si="8"/>
        <v>0</v>
      </c>
      <c r="Y86" s="305">
        <f t="shared" si="9"/>
        <v>990</v>
      </c>
    </row>
    <row r="87" spans="1:25" ht="15" customHeight="1">
      <c r="A87" s="22">
        <v>77</v>
      </c>
      <c r="B87" s="24" t="s">
        <v>1189</v>
      </c>
      <c r="C87" s="27">
        <v>12</v>
      </c>
      <c r="D87" s="27">
        <v>48</v>
      </c>
      <c r="E87" s="27">
        <v>180</v>
      </c>
      <c r="F87" s="27">
        <v>32</v>
      </c>
      <c r="G87" s="27">
        <v>5430</v>
      </c>
      <c r="H87" s="27">
        <v>2</v>
      </c>
      <c r="I87" s="27">
        <v>2</v>
      </c>
      <c r="J87" s="27">
        <v>12</v>
      </c>
      <c r="K87" s="27">
        <v>4</v>
      </c>
      <c r="L87" s="27">
        <v>228</v>
      </c>
      <c r="M87" s="27">
        <v>0</v>
      </c>
      <c r="N87" s="27">
        <v>0</v>
      </c>
      <c r="O87" s="27">
        <v>0</v>
      </c>
      <c r="P87" s="27">
        <v>0</v>
      </c>
      <c r="Q87" s="27">
        <v>200</v>
      </c>
      <c r="R87" s="27">
        <v>0</v>
      </c>
      <c r="S87" s="27">
        <v>0</v>
      </c>
      <c r="T87" s="27">
        <v>0</v>
      </c>
      <c r="U87" s="27">
        <v>0</v>
      </c>
      <c r="V87" s="27">
        <v>8</v>
      </c>
      <c r="W87" s="305">
        <f t="shared" si="7"/>
        <v>5902</v>
      </c>
      <c r="X87" s="305">
        <f t="shared" si="8"/>
        <v>256</v>
      </c>
      <c r="Y87" s="305">
        <f t="shared" si="9"/>
        <v>6158</v>
      </c>
    </row>
    <row r="88" spans="1:25" ht="15" customHeight="1">
      <c r="A88" s="22">
        <v>78</v>
      </c>
      <c r="B88" s="24" t="s">
        <v>1190</v>
      </c>
      <c r="C88" s="27">
        <v>23</v>
      </c>
      <c r="D88" s="27">
        <v>98</v>
      </c>
      <c r="E88" s="27">
        <v>264</v>
      </c>
      <c r="F88" s="27">
        <v>76</v>
      </c>
      <c r="G88" s="27">
        <v>10095</v>
      </c>
      <c r="H88" s="27">
        <v>0</v>
      </c>
      <c r="I88" s="27">
        <v>0</v>
      </c>
      <c r="J88" s="27">
        <v>3</v>
      </c>
      <c r="K88" s="27">
        <v>0</v>
      </c>
      <c r="L88" s="27">
        <v>189</v>
      </c>
      <c r="M88" s="27">
        <v>0</v>
      </c>
      <c r="N88" s="27">
        <v>0</v>
      </c>
      <c r="O88" s="27">
        <v>0</v>
      </c>
      <c r="P88" s="27">
        <v>0</v>
      </c>
      <c r="Q88" s="27">
        <v>294</v>
      </c>
      <c r="R88" s="27">
        <v>0</v>
      </c>
      <c r="S88" s="27">
        <v>0</v>
      </c>
      <c r="T88" s="27">
        <v>0</v>
      </c>
      <c r="U88" s="27">
        <v>0</v>
      </c>
      <c r="V88" s="27">
        <v>9</v>
      </c>
      <c r="W88" s="305">
        <f t="shared" si="7"/>
        <v>10850</v>
      </c>
      <c r="X88" s="305">
        <f t="shared" si="8"/>
        <v>201</v>
      </c>
      <c r="Y88" s="305">
        <f t="shared" si="9"/>
        <v>11051</v>
      </c>
    </row>
    <row r="89" spans="1:25" ht="15" customHeight="1">
      <c r="A89" s="22">
        <v>79</v>
      </c>
      <c r="B89" s="24" t="s">
        <v>1191</v>
      </c>
      <c r="C89" s="27">
        <v>0</v>
      </c>
      <c r="D89" s="27">
        <v>2</v>
      </c>
      <c r="E89" s="27">
        <v>0</v>
      </c>
      <c r="F89" s="27">
        <v>0</v>
      </c>
      <c r="G89" s="27">
        <v>270</v>
      </c>
      <c r="H89" s="27">
        <v>0</v>
      </c>
      <c r="I89" s="27">
        <v>0</v>
      </c>
      <c r="J89" s="27">
        <v>0</v>
      </c>
      <c r="K89" s="27">
        <v>0</v>
      </c>
      <c r="L89" s="27">
        <v>0</v>
      </c>
      <c r="M89" s="27">
        <v>0</v>
      </c>
      <c r="N89" s="27">
        <v>0</v>
      </c>
      <c r="O89" s="27">
        <v>0</v>
      </c>
      <c r="P89" s="27">
        <v>0</v>
      </c>
      <c r="Q89" s="27">
        <v>6</v>
      </c>
      <c r="R89" s="27">
        <v>0</v>
      </c>
      <c r="S89" s="27">
        <v>0</v>
      </c>
      <c r="T89" s="27">
        <v>0</v>
      </c>
      <c r="U89" s="27">
        <v>0</v>
      </c>
      <c r="V89" s="27">
        <v>0</v>
      </c>
      <c r="W89" s="305">
        <f t="shared" si="7"/>
        <v>278</v>
      </c>
      <c r="X89" s="305">
        <f t="shared" si="8"/>
        <v>0</v>
      </c>
      <c r="Y89" s="305">
        <f t="shared" si="9"/>
        <v>278</v>
      </c>
    </row>
    <row r="90" spans="1:25" ht="15" customHeight="1">
      <c r="A90" s="22">
        <v>80</v>
      </c>
      <c r="B90" s="24" t="s">
        <v>1192</v>
      </c>
      <c r="C90" s="27">
        <v>1</v>
      </c>
      <c r="D90" s="27">
        <v>54</v>
      </c>
      <c r="E90" s="27">
        <v>159</v>
      </c>
      <c r="F90" s="27">
        <v>28</v>
      </c>
      <c r="G90" s="27">
        <v>12734</v>
      </c>
      <c r="H90" s="27">
        <v>0</v>
      </c>
      <c r="I90" s="27">
        <v>0</v>
      </c>
      <c r="J90" s="27">
        <v>9</v>
      </c>
      <c r="K90" s="27">
        <v>0</v>
      </c>
      <c r="L90" s="27">
        <v>132</v>
      </c>
      <c r="M90" s="27">
        <v>0</v>
      </c>
      <c r="N90" s="27">
        <v>0</v>
      </c>
      <c r="O90" s="27">
        <v>0</v>
      </c>
      <c r="P90" s="27">
        <v>0</v>
      </c>
      <c r="Q90" s="27">
        <v>444</v>
      </c>
      <c r="R90" s="27">
        <v>0</v>
      </c>
      <c r="S90" s="27">
        <v>0</v>
      </c>
      <c r="T90" s="27">
        <v>0</v>
      </c>
      <c r="U90" s="27">
        <v>0</v>
      </c>
      <c r="V90" s="27">
        <v>1</v>
      </c>
      <c r="W90" s="305">
        <f t="shared" si="7"/>
        <v>13420</v>
      </c>
      <c r="X90" s="305">
        <f t="shared" si="8"/>
        <v>142</v>
      </c>
      <c r="Y90" s="305">
        <f t="shared" si="9"/>
        <v>13562</v>
      </c>
    </row>
    <row r="91" spans="1:25" ht="15" customHeight="1">
      <c r="A91" s="22">
        <v>81</v>
      </c>
      <c r="B91" s="24" t="s">
        <v>1193</v>
      </c>
      <c r="C91" s="27">
        <v>82</v>
      </c>
      <c r="D91" s="27">
        <v>260</v>
      </c>
      <c r="E91" s="27">
        <v>288</v>
      </c>
      <c r="F91" s="27">
        <v>168</v>
      </c>
      <c r="G91" s="27">
        <v>18963</v>
      </c>
      <c r="H91" s="27">
        <v>14</v>
      </c>
      <c r="I91" s="27">
        <v>54</v>
      </c>
      <c r="J91" s="27">
        <v>69</v>
      </c>
      <c r="K91" s="27">
        <v>24</v>
      </c>
      <c r="L91" s="27">
        <v>1402</v>
      </c>
      <c r="M91" s="27">
        <v>0</v>
      </c>
      <c r="N91" s="27">
        <v>0</v>
      </c>
      <c r="O91" s="27">
        <v>0</v>
      </c>
      <c r="P91" s="27">
        <v>0</v>
      </c>
      <c r="Q91" s="27">
        <v>525</v>
      </c>
      <c r="R91" s="27">
        <v>0</v>
      </c>
      <c r="S91" s="27">
        <v>0</v>
      </c>
      <c r="T91" s="27">
        <v>0</v>
      </c>
      <c r="U91" s="27">
        <v>0</v>
      </c>
      <c r="V91" s="27">
        <v>32</v>
      </c>
      <c r="W91" s="305">
        <f t="shared" si="7"/>
        <v>20286</v>
      </c>
      <c r="X91" s="305">
        <f t="shared" si="8"/>
        <v>1595</v>
      </c>
      <c r="Y91" s="305">
        <f t="shared" si="9"/>
        <v>21881</v>
      </c>
    </row>
    <row r="92" spans="1:25" ht="15.95" customHeight="1">
      <c r="A92" s="25"/>
      <c r="B92" s="26" t="s">
        <v>1111</v>
      </c>
      <c r="C92" s="304">
        <f>SUM(C7:C91)</f>
        <v>4493</v>
      </c>
      <c r="D92" s="304">
        <f t="shared" ref="D92:Y92" si="10">SUM(D7:D91)</f>
        <v>15079</v>
      </c>
      <c r="E92" s="304">
        <f t="shared" si="10"/>
        <v>31171</v>
      </c>
      <c r="F92" s="304">
        <f t="shared" si="10"/>
        <v>12093</v>
      </c>
      <c r="G92" s="304">
        <f t="shared" si="10"/>
        <v>1784415</v>
      </c>
      <c r="H92" s="304">
        <f t="shared" si="10"/>
        <v>734</v>
      </c>
      <c r="I92" s="304">
        <f t="shared" si="10"/>
        <v>2146</v>
      </c>
      <c r="J92" s="304">
        <f t="shared" si="10"/>
        <v>4305</v>
      </c>
      <c r="K92" s="304">
        <f t="shared" si="10"/>
        <v>1536</v>
      </c>
      <c r="L92" s="304">
        <f t="shared" si="10"/>
        <v>136790</v>
      </c>
      <c r="M92" s="304">
        <f t="shared" si="10"/>
        <v>5</v>
      </c>
      <c r="N92" s="304">
        <f t="shared" si="10"/>
        <v>37</v>
      </c>
      <c r="O92" s="304">
        <f t="shared" si="10"/>
        <v>50</v>
      </c>
      <c r="P92" s="304">
        <f t="shared" si="10"/>
        <v>127</v>
      </c>
      <c r="Q92" s="304">
        <f t="shared" si="10"/>
        <v>69823</v>
      </c>
      <c r="R92" s="304">
        <f t="shared" si="10"/>
        <v>0</v>
      </c>
      <c r="S92" s="304">
        <f t="shared" si="10"/>
        <v>6</v>
      </c>
      <c r="T92" s="304">
        <f t="shared" si="10"/>
        <v>15</v>
      </c>
      <c r="U92" s="304">
        <f t="shared" si="10"/>
        <v>16</v>
      </c>
      <c r="V92" s="304">
        <f t="shared" si="10"/>
        <v>3121</v>
      </c>
      <c r="W92" s="304">
        <f t="shared" si="10"/>
        <v>1917293</v>
      </c>
      <c r="X92" s="304">
        <f t="shared" si="10"/>
        <v>148669</v>
      </c>
      <c r="Y92" s="304">
        <f t="shared" si="10"/>
        <v>2065962</v>
      </c>
    </row>
    <row r="93" spans="1:25" ht="15.95" customHeight="1">
      <c r="A93" s="774" t="s">
        <v>3131</v>
      </c>
      <c r="B93" s="774"/>
      <c r="C93" s="774"/>
      <c r="D93" s="774"/>
      <c r="E93" s="774"/>
      <c r="F93" s="774"/>
      <c r="G93" s="774"/>
      <c r="H93" s="774"/>
      <c r="I93" s="774"/>
      <c r="J93" s="774"/>
      <c r="K93" s="774"/>
      <c r="L93" s="774"/>
      <c r="M93" s="774"/>
      <c r="N93" s="774"/>
      <c r="O93" s="774"/>
      <c r="P93" s="774"/>
      <c r="Q93" s="774"/>
      <c r="R93" s="774"/>
      <c r="S93" s="774"/>
      <c r="T93" s="774"/>
      <c r="U93" s="774"/>
      <c r="V93" s="774"/>
      <c r="W93" s="774"/>
      <c r="X93" s="774"/>
      <c r="Y93" s="774"/>
    </row>
    <row r="95" spans="1:25">
      <c r="C95" s="27"/>
      <c r="D95" s="27"/>
      <c r="E95" s="27"/>
      <c r="F95" s="27"/>
      <c r="G95" s="27"/>
      <c r="H95" s="27"/>
      <c r="I95" s="27"/>
      <c r="J95" s="27"/>
      <c r="K95" s="27"/>
      <c r="L95" s="27"/>
      <c r="M95" s="27"/>
      <c r="N95" s="27"/>
      <c r="O95" s="27"/>
      <c r="P95" s="27"/>
      <c r="Q95" s="27"/>
      <c r="R95" s="27"/>
      <c r="S95" s="27"/>
      <c r="T95" s="27"/>
      <c r="U95" s="27"/>
      <c r="V95" s="27"/>
      <c r="W95" s="27"/>
      <c r="X95" s="27"/>
      <c r="Y95" s="27"/>
    </row>
  </sheetData>
  <mergeCells count="21">
    <mergeCell ref="W48:Y49"/>
    <mergeCell ref="C49:G49"/>
    <mergeCell ref="H49:L49"/>
    <mergeCell ref="M49:Q49"/>
    <mergeCell ref="R49:V49"/>
    <mergeCell ref="A93:Y93"/>
    <mergeCell ref="A4:A6"/>
    <mergeCell ref="B4:B6"/>
    <mergeCell ref="A1:Y1"/>
    <mergeCell ref="C4:L4"/>
    <mergeCell ref="M4:V4"/>
    <mergeCell ref="W4:Y5"/>
    <mergeCell ref="C5:G5"/>
    <mergeCell ref="H5:L5"/>
    <mergeCell ref="M5:Q5"/>
    <mergeCell ref="R5:V5"/>
    <mergeCell ref="A2:Y2"/>
    <mergeCell ref="A48:A50"/>
    <mergeCell ref="B48:B50"/>
    <mergeCell ref="C48:L48"/>
    <mergeCell ref="M48:V48"/>
  </mergeCells>
  <printOptions horizontalCentered="1" verticalCentered="1"/>
  <pageMargins left="0.23622047244094491" right="0.23622047244094491" top="0" bottom="0" header="0.27559055118110237" footer="0.23622047244094491"/>
  <pageSetup paperSize="9" scale="70" orientation="landscape" horizontalDpi="300" verticalDpi="300" r:id="rId1"/>
  <headerFooter alignWithMargins="0"/>
  <rowBreaks count="1" manualBreakCount="1">
    <brk id="46" max="16383" man="1"/>
  </rowBreaks>
  <ignoredErrors>
    <ignoredError sqref="C6:F6 A7:A15 C50:G50 R6:U6 M6:P6 H6:K6 H50:L50 M50:Q50 R50:V50" numberStoredAsText="1"/>
  </ignoredErrors>
</worksheet>
</file>

<file path=xl/worksheets/sheet9.xml><?xml version="1.0" encoding="utf-8"?>
<worksheet xmlns="http://schemas.openxmlformats.org/spreadsheetml/2006/main" xmlns:r="http://schemas.openxmlformats.org/officeDocument/2006/relationships">
  <dimension ref="A1:I89"/>
  <sheetViews>
    <sheetView showGridLines="0" workbookViewId="0">
      <pane xSplit="2" ySplit="5" topLeftCell="C27" activePane="bottomRight" state="frozen"/>
      <selection activeCell="A30" sqref="A30:I33"/>
      <selection pane="topRight" activeCell="A30" sqref="A30:I33"/>
      <selection pane="bottomLeft" activeCell="A30" sqref="A30:I33"/>
      <selection pane="bottomRight" sqref="A1:I1"/>
    </sheetView>
  </sheetViews>
  <sheetFormatPr defaultRowHeight="12.75"/>
  <cols>
    <col min="1" max="1" width="4.5703125" style="3" customWidth="1"/>
    <col min="2" max="2" width="17.28515625" style="3" customWidth="1"/>
    <col min="3" max="9" width="12.28515625" style="3" customWidth="1"/>
    <col min="10" max="221" width="9.140625" style="3"/>
    <col min="222" max="222" width="4.5703125" style="3" customWidth="1"/>
    <col min="223" max="223" width="65" style="3" customWidth="1"/>
    <col min="224" max="477" width="9.140625" style="3"/>
    <col min="478" max="478" width="4.5703125" style="3" customWidth="1"/>
    <col min="479" max="479" width="65" style="3" customWidth="1"/>
    <col min="480" max="733" width="9.140625" style="3"/>
    <col min="734" max="734" width="4.5703125" style="3" customWidth="1"/>
    <col min="735" max="735" width="65" style="3" customWidth="1"/>
    <col min="736" max="989" width="9.140625" style="3"/>
    <col min="990" max="990" width="4.5703125" style="3" customWidth="1"/>
    <col min="991" max="991" width="65" style="3" customWidth="1"/>
    <col min="992" max="1245" width="9.140625" style="3"/>
    <col min="1246" max="1246" width="4.5703125" style="3" customWidth="1"/>
    <col min="1247" max="1247" width="65" style="3" customWidth="1"/>
    <col min="1248" max="1501" width="9.140625" style="3"/>
    <col min="1502" max="1502" width="4.5703125" style="3" customWidth="1"/>
    <col min="1503" max="1503" width="65" style="3" customWidth="1"/>
    <col min="1504" max="1757" width="9.140625" style="3"/>
    <col min="1758" max="1758" width="4.5703125" style="3" customWidth="1"/>
    <col min="1759" max="1759" width="65" style="3" customWidth="1"/>
    <col min="1760" max="2013" width="9.140625" style="3"/>
    <col min="2014" max="2014" width="4.5703125" style="3" customWidth="1"/>
    <col min="2015" max="2015" width="65" style="3" customWidth="1"/>
    <col min="2016" max="2269" width="9.140625" style="3"/>
    <col min="2270" max="2270" width="4.5703125" style="3" customWidth="1"/>
    <col min="2271" max="2271" width="65" style="3" customWidth="1"/>
    <col min="2272" max="2525" width="9.140625" style="3"/>
    <col min="2526" max="2526" width="4.5703125" style="3" customWidth="1"/>
    <col min="2527" max="2527" width="65" style="3" customWidth="1"/>
    <col min="2528" max="2781" width="9.140625" style="3"/>
    <col min="2782" max="2782" width="4.5703125" style="3" customWidth="1"/>
    <col min="2783" max="2783" width="65" style="3" customWidth="1"/>
    <col min="2784" max="3037" width="9.140625" style="3"/>
    <col min="3038" max="3038" width="4.5703125" style="3" customWidth="1"/>
    <col min="3039" max="3039" width="65" style="3" customWidth="1"/>
    <col min="3040" max="3293" width="9.140625" style="3"/>
    <col min="3294" max="3294" width="4.5703125" style="3" customWidth="1"/>
    <col min="3295" max="3295" width="65" style="3" customWidth="1"/>
    <col min="3296" max="3549" width="9.140625" style="3"/>
    <col min="3550" max="3550" width="4.5703125" style="3" customWidth="1"/>
    <col min="3551" max="3551" width="65" style="3" customWidth="1"/>
    <col min="3552" max="3805" width="9.140625" style="3"/>
    <col min="3806" max="3806" width="4.5703125" style="3" customWidth="1"/>
    <col min="3807" max="3807" width="65" style="3" customWidth="1"/>
    <col min="3808" max="4061" width="9.140625" style="3"/>
    <col min="4062" max="4062" width="4.5703125" style="3" customWidth="1"/>
    <col min="4063" max="4063" width="65" style="3" customWidth="1"/>
    <col min="4064" max="4317" width="9.140625" style="3"/>
    <col min="4318" max="4318" width="4.5703125" style="3" customWidth="1"/>
    <col min="4319" max="4319" width="65" style="3" customWidth="1"/>
    <col min="4320" max="4573" width="9.140625" style="3"/>
    <col min="4574" max="4574" width="4.5703125" style="3" customWidth="1"/>
    <col min="4575" max="4575" width="65" style="3" customWidth="1"/>
    <col min="4576" max="4829" width="9.140625" style="3"/>
    <col min="4830" max="4830" width="4.5703125" style="3" customWidth="1"/>
    <col min="4831" max="4831" width="65" style="3" customWidth="1"/>
    <col min="4832" max="5085" width="9.140625" style="3"/>
    <col min="5086" max="5086" width="4.5703125" style="3" customWidth="1"/>
    <col min="5087" max="5087" width="65" style="3" customWidth="1"/>
    <col min="5088" max="5341" width="9.140625" style="3"/>
    <col min="5342" max="5342" width="4.5703125" style="3" customWidth="1"/>
    <col min="5343" max="5343" width="65" style="3" customWidth="1"/>
    <col min="5344" max="5597" width="9.140625" style="3"/>
    <col min="5598" max="5598" width="4.5703125" style="3" customWidth="1"/>
    <col min="5599" max="5599" width="65" style="3" customWidth="1"/>
    <col min="5600" max="5853" width="9.140625" style="3"/>
    <col min="5854" max="5854" width="4.5703125" style="3" customWidth="1"/>
    <col min="5855" max="5855" width="65" style="3" customWidth="1"/>
    <col min="5856" max="6109" width="9.140625" style="3"/>
    <col min="6110" max="6110" width="4.5703125" style="3" customWidth="1"/>
    <col min="6111" max="6111" width="65" style="3" customWidth="1"/>
    <col min="6112" max="6365" width="9.140625" style="3"/>
    <col min="6366" max="6366" width="4.5703125" style="3" customWidth="1"/>
    <col min="6367" max="6367" width="65" style="3" customWidth="1"/>
    <col min="6368" max="6621" width="9.140625" style="3"/>
    <col min="6622" max="6622" width="4.5703125" style="3" customWidth="1"/>
    <col min="6623" max="6623" width="65" style="3" customWidth="1"/>
    <col min="6624" max="6877" width="9.140625" style="3"/>
    <col min="6878" max="6878" width="4.5703125" style="3" customWidth="1"/>
    <col min="6879" max="6879" width="65" style="3" customWidth="1"/>
    <col min="6880" max="7133" width="9.140625" style="3"/>
    <col min="7134" max="7134" width="4.5703125" style="3" customWidth="1"/>
    <col min="7135" max="7135" width="65" style="3" customWidth="1"/>
    <col min="7136" max="7389" width="9.140625" style="3"/>
    <col min="7390" max="7390" width="4.5703125" style="3" customWidth="1"/>
    <col min="7391" max="7391" width="65" style="3" customWidth="1"/>
    <col min="7392" max="7645" width="9.140625" style="3"/>
    <col min="7646" max="7646" width="4.5703125" style="3" customWidth="1"/>
    <col min="7647" max="7647" width="65" style="3" customWidth="1"/>
    <col min="7648" max="7901" width="9.140625" style="3"/>
    <col min="7902" max="7902" width="4.5703125" style="3" customWidth="1"/>
    <col min="7903" max="7903" width="65" style="3" customWidth="1"/>
    <col min="7904" max="8157" width="9.140625" style="3"/>
    <col min="8158" max="8158" width="4.5703125" style="3" customWidth="1"/>
    <col min="8159" max="8159" width="65" style="3" customWidth="1"/>
    <col min="8160" max="8413" width="9.140625" style="3"/>
    <col min="8414" max="8414" width="4.5703125" style="3" customWidth="1"/>
    <col min="8415" max="8415" width="65" style="3" customWidth="1"/>
    <col min="8416" max="8669" width="9.140625" style="3"/>
    <col min="8670" max="8670" width="4.5703125" style="3" customWidth="1"/>
    <col min="8671" max="8671" width="65" style="3" customWidth="1"/>
    <col min="8672" max="8925" width="9.140625" style="3"/>
    <col min="8926" max="8926" width="4.5703125" style="3" customWidth="1"/>
    <col min="8927" max="8927" width="65" style="3" customWidth="1"/>
    <col min="8928" max="9181" width="9.140625" style="3"/>
    <col min="9182" max="9182" width="4.5703125" style="3" customWidth="1"/>
    <col min="9183" max="9183" width="65" style="3" customWidth="1"/>
    <col min="9184" max="9437" width="9.140625" style="3"/>
    <col min="9438" max="9438" width="4.5703125" style="3" customWidth="1"/>
    <col min="9439" max="9439" width="65" style="3" customWidth="1"/>
    <col min="9440" max="9693" width="9.140625" style="3"/>
    <col min="9694" max="9694" width="4.5703125" style="3" customWidth="1"/>
    <col min="9695" max="9695" width="65" style="3" customWidth="1"/>
    <col min="9696" max="9949" width="9.140625" style="3"/>
    <col min="9950" max="9950" width="4.5703125" style="3" customWidth="1"/>
    <col min="9951" max="9951" width="65" style="3" customWidth="1"/>
    <col min="9952" max="10205" width="9.140625" style="3"/>
    <col min="10206" max="10206" width="4.5703125" style="3" customWidth="1"/>
    <col min="10207" max="10207" width="65" style="3" customWidth="1"/>
    <col min="10208" max="10461" width="9.140625" style="3"/>
    <col min="10462" max="10462" width="4.5703125" style="3" customWidth="1"/>
    <col min="10463" max="10463" width="65" style="3" customWidth="1"/>
    <col min="10464" max="10717" width="9.140625" style="3"/>
    <col min="10718" max="10718" width="4.5703125" style="3" customWidth="1"/>
    <col min="10719" max="10719" width="65" style="3" customWidth="1"/>
    <col min="10720" max="10973" width="9.140625" style="3"/>
    <col min="10974" max="10974" width="4.5703125" style="3" customWidth="1"/>
    <col min="10975" max="10975" width="65" style="3" customWidth="1"/>
    <col min="10976" max="11229" width="9.140625" style="3"/>
    <col min="11230" max="11230" width="4.5703125" style="3" customWidth="1"/>
    <col min="11231" max="11231" width="65" style="3" customWidth="1"/>
    <col min="11232" max="11485" width="9.140625" style="3"/>
    <col min="11486" max="11486" width="4.5703125" style="3" customWidth="1"/>
    <col min="11487" max="11487" width="65" style="3" customWidth="1"/>
    <col min="11488" max="11741" width="9.140625" style="3"/>
    <col min="11742" max="11742" width="4.5703125" style="3" customWidth="1"/>
    <col min="11743" max="11743" width="65" style="3" customWidth="1"/>
    <col min="11744" max="11997" width="9.140625" style="3"/>
    <col min="11998" max="11998" width="4.5703125" style="3" customWidth="1"/>
    <col min="11999" max="11999" width="65" style="3" customWidth="1"/>
    <col min="12000" max="12253" width="9.140625" style="3"/>
    <col min="12254" max="12254" width="4.5703125" style="3" customWidth="1"/>
    <col min="12255" max="12255" width="65" style="3" customWidth="1"/>
    <col min="12256" max="12509" width="9.140625" style="3"/>
    <col min="12510" max="12510" width="4.5703125" style="3" customWidth="1"/>
    <col min="12511" max="12511" width="65" style="3" customWidth="1"/>
    <col min="12512" max="12765" width="9.140625" style="3"/>
    <col min="12766" max="12766" width="4.5703125" style="3" customWidth="1"/>
    <col min="12767" max="12767" width="65" style="3" customWidth="1"/>
    <col min="12768" max="13021" width="9.140625" style="3"/>
    <col min="13022" max="13022" width="4.5703125" style="3" customWidth="1"/>
    <col min="13023" max="13023" width="65" style="3" customWidth="1"/>
    <col min="13024" max="13277" width="9.140625" style="3"/>
    <col min="13278" max="13278" width="4.5703125" style="3" customWidth="1"/>
    <col min="13279" max="13279" width="65" style="3" customWidth="1"/>
    <col min="13280" max="13533" width="9.140625" style="3"/>
    <col min="13534" max="13534" width="4.5703125" style="3" customWidth="1"/>
    <col min="13535" max="13535" width="65" style="3" customWidth="1"/>
    <col min="13536" max="13789" width="9.140625" style="3"/>
    <col min="13790" max="13790" width="4.5703125" style="3" customWidth="1"/>
    <col min="13791" max="13791" width="65" style="3" customWidth="1"/>
    <col min="13792" max="14045" width="9.140625" style="3"/>
    <col min="14046" max="14046" width="4.5703125" style="3" customWidth="1"/>
    <col min="14047" max="14047" width="65" style="3" customWidth="1"/>
    <col min="14048" max="14301" width="9.140625" style="3"/>
    <col min="14302" max="14302" width="4.5703125" style="3" customWidth="1"/>
    <col min="14303" max="14303" width="65" style="3" customWidth="1"/>
    <col min="14304" max="14557" width="9.140625" style="3"/>
    <col min="14558" max="14558" width="4.5703125" style="3" customWidth="1"/>
    <col min="14559" max="14559" width="65" style="3" customWidth="1"/>
    <col min="14560" max="14813" width="9.140625" style="3"/>
    <col min="14814" max="14814" width="4.5703125" style="3" customWidth="1"/>
    <col min="14815" max="14815" width="65" style="3" customWidth="1"/>
    <col min="14816" max="15069" width="9.140625" style="3"/>
    <col min="15070" max="15070" width="4.5703125" style="3" customWidth="1"/>
    <col min="15071" max="15071" width="65" style="3" customWidth="1"/>
    <col min="15072" max="15325" width="9.140625" style="3"/>
    <col min="15326" max="15326" width="4.5703125" style="3" customWidth="1"/>
    <col min="15327" max="15327" width="65" style="3" customWidth="1"/>
    <col min="15328" max="15581" width="9.140625" style="3"/>
    <col min="15582" max="15582" width="4.5703125" style="3" customWidth="1"/>
    <col min="15583" max="15583" width="65" style="3" customWidth="1"/>
    <col min="15584" max="15837" width="9.140625" style="3"/>
    <col min="15838" max="15838" width="4.5703125" style="3" customWidth="1"/>
    <col min="15839" max="15839" width="65" style="3" customWidth="1"/>
    <col min="15840" max="16093" width="9.140625" style="3"/>
    <col min="16094" max="16094" width="4.5703125" style="3" customWidth="1"/>
    <col min="16095" max="16095" width="65" style="3" customWidth="1"/>
    <col min="16096" max="16384" width="9.140625" style="3"/>
  </cols>
  <sheetData>
    <row r="1" spans="1:9" s="19" customFormat="1" ht="24.75" customHeight="1">
      <c r="A1" s="718" t="s">
        <v>3194</v>
      </c>
      <c r="B1" s="718"/>
      <c r="C1" s="718"/>
      <c r="D1" s="718"/>
      <c r="E1" s="718"/>
      <c r="F1" s="718"/>
      <c r="G1" s="718"/>
      <c r="H1" s="718"/>
      <c r="I1" s="718"/>
    </row>
    <row r="2" spans="1:9" s="19" customFormat="1" ht="28.5" customHeight="1">
      <c r="A2" s="719" t="s">
        <v>3040</v>
      </c>
      <c r="B2" s="719"/>
      <c r="C2" s="719"/>
      <c r="D2" s="719"/>
      <c r="E2" s="719"/>
      <c r="F2" s="719"/>
      <c r="G2" s="719"/>
      <c r="H2" s="719"/>
      <c r="I2" s="719"/>
    </row>
    <row r="3" spans="1:9" ht="18" customHeight="1">
      <c r="A3" s="786" t="s">
        <v>1107</v>
      </c>
      <c r="B3" s="789" t="s">
        <v>1108</v>
      </c>
      <c r="C3" s="770" t="s">
        <v>3150</v>
      </c>
      <c r="D3" s="770"/>
      <c r="E3" s="770" t="s">
        <v>3151</v>
      </c>
      <c r="F3" s="770"/>
      <c r="G3" s="771" t="s">
        <v>3152</v>
      </c>
      <c r="H3" s="771"/>
      <c r="I3" s="771"/>
    </row>
    <row r="4" spans="1:9" ht="32.25" customHeight="1">
      <c r="A4" s="787"/>
      <c r="B4" s="789"/>
      <c r="C4" s="770"/>
      <c r="D4" s="770"/>
      <c r="E4" s="770"/>
      <c r="F4" s="770"/>
      <c r="G4" s="772"/>
      <c r="H4" s="772"/>
      <c r="I4" s="772"/>
    </row>
    <row r="5" spans="1:9" ht="15.75" customHeight="1">
      <c r="A5" s="788"/>
      <c r="B5" s="789"/>
      <c r="C5" s="527" t="s">
        <v>3172</v>
      </c>
      <c r="D5" s="527" t="s">
        <v>3173</v>
      </c>
      <c r="E5" s="527" t="s">
        <v>3172</v>
      </c>
      <c r="F5" s="527" t="s">
        <v>3173</v>
      </c>
      <c r="G5" s="594" t="s">
        <v>3172</v>
      </c>
      <c r="H5" s="594" t="s">
        <v>3173</v>
      </c>
      <c r="I5" s="528" t="s">
        <v>3156</v>
      </c>
    </row>
    <row r="6" spans="1:9" ht="11.85" customHeight="1">
      <c r="A6" s="20" t="s">
        <v>1011</v>
      </c>
      <c r="B6" s="24" t="s">
        <v>1112</v>
      </c>
      <c r="C6" s="28">
        <v>0</v>
      </c>
      <c r="D6" s="28">
        <v>0</v>
      </c>
      <c r="E6" s="28">
        <v>0</v>
      </c>
      <c r="F6" s="28">
        <v>0</v>
      </c>
      <c r="G6" s="29">
        <f t="shared" ref="G6:G37" si="0">C6+E6</f>
        <v>0</v>
      </c>
      <c r="H6" s="29">
        <f t="shared" ref="H6:H37" si="1">D6+F6</f>
        <v>0</v>
      </c>
      <c r="I6" s="29">
        <f>G6+H6</f>
        <v>0</v>
      </c>
    </row>
    <row r="7" spans="1:9" ht="11.85" customHeight="1">
      <c r="A7" s="20" t="s">
        <v>1013</v>
      </c>
      <c r="B7" s="24" t="s">
        <v>1113</v>
      </c>
      <c r="C7" s="28">
        <v>0</v>
      </c>
      <c r="D7" s="28">
        <v>0</v>
      </c>
      <c r="E7" s="28">
        <v>0</v>
      </c>
      <c r="F7" s="28">
        <v>0</v>
      </c>
      <c r="G7" s="29">
        <f t="shared" si="0"/>
        <v>0</v>
      </c>
      <c r="H7" s="29">
        <f t="shared" si="1"/>
        <v>0</v>
      </c>
      <c r="I7" s="29">
        <f t="shared" ref="I7:I70" si="2">G7+H7</f>
        <v>0</v>
      </c>
    </row>
    <row r="8" spans="1:9" ht="11.85" customHeight="1">
      <c r="A8" s="20" t="s">
        <v>1015</v>
      </c>
      <c r="B8" s="24" t="s">
        <v>1114</v>
      </c>
      <c r="C8" s="28">
        <v>0</v>
      </c>
      <c r="D8" s="28">
        <v>0</v>
      </c>
      <c r="E8" s="28">
        <v>0</v>
      </c>
      <c r="F8" s="28">
        <v>0</v>
      </c>
      <c r="G8" s="29">
        <f t="shared" si="0"/>
        <v>0</v>
      </c>
      <c r="H8" s="29">
        <f t="shared" si="1"/>
        <v>0</v>
      </c>
      <c r="I8" s="29">
        <f t="shared" si="2"/>
        <v>0</v>
      </c>
    </row>
    <row r="9" spans="1:9" ht="11.85" customHeight="1">
      <c r="A9" s="20" t="s">
        <v>1115</v>
      </c>
      <c r="B9" s="24" t="s">
        <v>1116</v>
      </c>
      <c r="C9" s="28">
        <v>0</v>
      </c>
      <c r="D9" s="28">
        <v>0</v>
      </c>
      <c r="E9" s="28">
        <v>0</v>
      </c>
      <c r="F9" s="28">
        <v>0</v>
      </c>
      <c r="G9" s="29">
        <f t="shared" si="0"/>
        <v>0</v>
      </c>
      <c r="H9" s="29">
        <f t="shared" si="1"/>
        <v>0</v>
      </c>
      <c r="I9" s="29">
        <f t="shared" si="2"/>
        <v>0</v>
      </c>
    </row>
    <row r="10" spans="1:9" ht="11.85" customHeight="1">
      <c r="A10" s="20" t="s">
        <v>1017</v>
      </c>
      <c r="B10" s="24" t="s">
        <v>1117</v>
      </c>
      <c r="C10" s="28">
        <v>0</v>
      </c>
      <c r="D10" s="28">
        <v>0</v>
      </c>
      <c r="E10" s="28">
        <v>0</v>
      </c>
      <c r="F10" s="28">
        <v>0</v>
      </c>
      <c r="G10" s="29">
        <f t="shared" si="0"/>
        <v>0</v>
      </c>
      <c r="H10" s="29">
        <f t="shared" si="1"/>
        <v>0</v>
      </c>
      <c r="I10" s="29">
        <f t="shared" si="2"/>
        <v>0</v>
      </c>
    </row>
    <row r="11" spans="1:9" ht="11.85" customHeight="1">
      <c r="A11" s="20" t="s">
        <v>1019</v>
      </c>
      <c r="B11" s="24" t="s">
        <v>1118</v>
      </c>
      <c r="C11" s="28">
        <v>24</v>
      </c>
      <c r="D11" s="28">
        <v>0</v>
      </c>
      <c r="E11" s="28">
        <v>36</v>
      </c>
      <c r="F11" s="28">
        <v>0</v>
      </c>
      <c r="G11" s="29">
        <f t="shared" si="0"/>
        <v>60</v>
      </c>
      <c r="H11" s="29">
        <f t="shared" si="1"/>
        <v>0</v>
      </c>
      <c r="I11" s="29">
        <f t="shared" si="2"/>
        <v>60</v>
      </c>
    </row>
    <row r="12" spans="1:9" ht="11.85" customHeight="1">
      <c r="A12" s="20" t="s">
        <v>1021</v>
      </c>
      <c r="B12" s="24" t="s">
        <v>1119</v>
      </c>
      <c r="C12" s="28">
        <v>0</v>
      </c>
      <c r="D12" s="28">
        <v>0</v>
      </c>
      <c r="E12" s="28">
        <v>0</v>
      </c>
      <c r="F12" s="28">
        <v>0</v>
      </c>
      <c r="G12" s="29">
        <f t="shared" si="0"/>
        <v>0</v>
      </c>
      <c r="H12" s="29">
        <f t="shared" si="1"/>
        <v>0</v>
      </c>
      <c r="I12" s="29">
        <f t="shared" si="2"/>
        <v>0</v>
      </c>
    </row>
    <row r="13" spans="1:9" ht="11.85" customHeight="1">
      <c r="A13" s="20" t="s">
        <v>1023</v>
      </c>
      <c r="B13" s="24" t="s">
        <v>1120</v>
      </c>
      <c r="C13" s="28">
        <v>0</v>
      </c>
      <c r="D13" s="28">
        <v>0</v>
      </c>
      <c r="E13" s="28">
        <v>0</v>
      </c>
      <c r="F13" s="28">
        <v>0</v>
      </c>
      <c r="G13" s="29">
        <f t="shared" si="0"/>
        <v>0</v>
      </c>
      <c r="H13" s="29">
        <f t="shared" si="1"/>
        <v>0</v>
      </c>
      <c r="I13" s="29">
        <f t="shared" si="2"/>
        <v>0</v>
      </c>
    </row>
    <row r="14" spans="1:9" ht="11.85" customHeight="1">
      <c r="A14" s="20" t="s">
        <v>1025</v>
      </c>
      <c r="B14" s="24" t="s">
        <v>1121</v>
      </c>
      <c r="C14" s="28">
        <v>7</v>
      </c>
      <c r="D14" s="28">
        <v>0</v>
      </c>
      <c r="E14" s="28">
        <v>17</v>
      </c>
      <c r="F14" s="28">
        <v>0</v>
      </c>
      <c r="G14" s="29">
        <f t="shared" si="0"/>
        <v>24</v>
      </c>
      <c r="H14" s="29">
        <f t="shared" si="1"/>
        <v>0</v>
      </c>
      <c r="I14" s="29">
        <f t="shared" si="2"/>
        <v>24</v>
      </c>
    </row>
    <row r="15" spans="1:9" ht="11.85" customHeight="1">
      <c r="A15" s="22">
        <f t="shared" ref="A15:A45" si="3">+A14+1</f>
        <v>10</v>
      </c>
      <c r="B15" s="24" t="s">
        <v>1122</v>
      </c>
      <c r="C15" s="28">
        <v>11</v>
      </c>
      <c r="D15" s="28">
        <v>0</v>
      </c>
      <c r="E15" s="28">
        <v>3</v>
      </c>
      <c r="F15" s="28">
        <v>0</v>
      </c>
      <c r="G15" s="29">
        <f t="shared" si="0"/>
        <v>14</v>
      </c>
      <c r="H15" s="29">
        <f t="shared" si="1"/>
        <v>0</v>
      </c>
      <c r="I15" s="29">
        <f t="shared" si="2"/>
        <v>14</v>
      </c>
    </row>
    <row r="16" spans="1:9" ht="11.85" customHeight="1">
      <c r="A16" s="22">
        <f t="shared" si="3"/>
        <v>11</v>
      </c>
      <c r="B16" s="24" t="s">
        <v>1123</v>
      </c>
      <c r="C16" s="28">
        <v>29</v>
      </c>
      <c r="D16" s="28">
        <v>3</v>
      </c>
      <c r="E16" s="28">
        <v>64</v>
      </c>
      <c r="F16" s="28">
        <v>8</v>
      </c>
      <c r="G16" s="29">
        <f t="shared" si="0"/>
        <v>93</v>
      </c>
      <c r="H16" s="29">
        <f t="shared" si="1"/>
        <v>11</v>
      </c>
      <c r="I16" s="29">
        <f t="shared" si="2"/>
        <v>104</v>
      </c>
    </row>
    <row r="17" spans="1:9" ht="11.85" customHeight="1">
      <c r="A17" s="22">
        <f t="shared" si="3"/>
        <v>12</v>
      </c>
      <c r="B17" s="24" t="s">
        <v>1124</v>
      </c>
      <c r="C17" s="28">
        <v>0</v>
      </c>
      <c r="D17" s="28">
        <v>0</v>
      </c>
      <c r="E17" s="28">
        <v>0</v>
      </c>
      <c r="F17" s="28">
        <v>0</v>
      </c>
      <c r="G17" s="29">
        <f t="shared" si="0"/>
        <v>0</v>
      </c>
      <c r="H17" s="29">
        <f t="shared" si="1"/>
        <v>0</v>
      </c>
      <c r="I17" s="29">
        <f t="shared" si="2"/>
        <v>0</v>
      </c>
    </row>
    <row r="18" spans="1:9" ht="11.85" customHeight="1">
      <c r="A18" s="22">
        <f t="shared" si="3"/>
        <v>13</v>
      </c>
      <c r="B18" s="24" t="s">
        <v>1125</v>
      </c>
      <c r="C18" s="28">
        <v>0</v>
      </c>
      <c r="D18" s="28">
        <v>0</v>
      </c>
      <c r="E18" s="28">
        <v>0</v>
      </c>
      <c r="F18" s="28">
        <v>0</v>
      </c>
      <c r="G18" s="29">
        <f t="shared" si="0"/>
        <v>0</v>
      </c>
      <c r="H18" s="29">
        <f t="shared" si="1"/>
        <v>0</v>
      </c>
      <c r="I18" s="29">
        <f t="shared" si="2"/>
        <v>0</v>
      </c>
    </row>
    <row r="19" spans="1:9" ht="11.85" customHeight="1">
      <c r="A19" s="22">
        <f t="shared" si="3"/>
        <v>14</v>
      </c>
      <c r="B19" s="24" t="s">
        <v>1126</v>
      </c>
      <c r="C19" s="28">
        <v>0</v>
      </c>
      <c r="D19" s="28">
        <v>0</v>
      </c>
      <c r="E19" s="28">
        <v>0</v>
      </c>
      <c r="F19" s="28">
        <v>0</v>
      </c>
      <c r="G19" s="29">
        <f t="shared" si="0"/>
        <v>0</v>
      </c>
      <c r="H19" s="29">
        <f t="shared" si="1"/>
        <v>0</v>
      </c>
      <c r="I19" s="29">
        <f t="shared" si="2"/>
        <v>0</v>
      </c>
    </row>
    <row r="20" spans="1:9" ht="11.85" customHeight="1">
      <c r="A20" s="22">
        <f t="shared" si="3"/>
        <v>15</v>
      </c>
      <c r="B20" s="24" t="s">
        <v>1127</v>
      </c>
      <c r="C20" s="28">
        <v>0</v>
      </c>
      <c r="D20" s="28">
        <v>0</v>
      </c>
      <c r="E20" s="28">
        <v>0</v>
      </c>
      <c r="F20" s="28">
        <v>0</v>
      </c>
      <c r="G20" s="29">
        <f t="shared" si="0"/>
        <v>0</v>
      </c>
      <c r="H20" s="29">
        <f t="shared" si="1"/>
        <v>0</v>
      </c>
      <c r="I20" s="29">
        <f t="shared" si="2"/>
        <v>0</v>
      </c>
    </row>
    <row r="21" spans="1:9" ht="11.85" customHeight="1">
      <c r="A21" s="22">
        <f t="shared" si="3"/>
        <v>16</v>
      </c>
      <c r="B21" s="24" t="s">
        <v>1128</v>
      </c>
      <c r="C21" s="28">
        <v>9</v>
      </c>
      <c r="D21" s="28">
        <v>0</v>
      </c>
      <c r="E21" s="28">
        <v>0</v>
      </c>
      <c r="F21" s="28">
        <v>0</v>
      </c>
      <c r="G21" s="29">
        <f t="shared" si="0"/>
        <v>9</v>
      </c>
      <c r="H21" s="29">
        <f t="shared" si="1"/>
        <v>0</v>
      </c>
      <c r="I21" s="29">
        <f t="shared" si="2"/>
        <v>9</v>
      </c>
    </row>
    <row r="22" spans="1:9" ht="11.85" customHeight="1">
      <c r="A22" s="22">
        <f t="shared" si="3"/>
        <v>17</v>
      </c>
      <c r="B22" s="24" t="s">
        <v>1129</v>
      </c>
      <c r="C22" s="28">
        <v>0</v>
      </c>
      <c r="D22" s="28">
        <v>0</v>
      </c>
      <c r="E22" s="28">
        <v>0</v>
      </c>
      <c r="F22" s="28">
        <v>0</v>
      </c>
      <c r="G22" s="29">
        <f t="shared" si="0"/>
        <v>0</v>
      </c>
      <c r="H22" s="29">
        <f t="shared" si="1"/>
        <v>0</v>
      </c>
      <c r="I22" s="29">
        <f t="shared" si="2"/>
        <v>0</v>
      </c>
    </row>
    <row r="23" spans="1:9" ht="11.85" customHeight="1">
      <c r="A23" s="22">
        <f t="shared" si="3"/>
        <v>18</v>
      </c>
      <c r="B23" s="24" t="s">
        <v>1130</v>
      </c>
      <c r="C23" s="28">
        <v>0</v>
      </c>
      <c r="D23" s="28">
        <v>0</v>
      </c>
      <c r="E23" s="28">
        <v>0</v>
      </c>
      <c r="F23" s="28">
        <v>0</v>
      </c>
      <c r="G23" s="29">
        <f t="shared" si="0"/>
        <v>0</v>
      </c>
      <c r="H23" s="29">
        <f t="shared" si="1"/>
        <v>0</v>
      </c>
      <c r="I23" s="29">
        <f t="shared" si="2"/>
        <v>0</v>
      </c>
    </row>
    <row r="24" spans="1:9" ht="11.85" customHeight="1">
      <c r="A24" s="22">
        <f t="shared" si="3"/>
        <v>19</v>
      </c>
      <c r="B24" s="24" t="s">
        <v>1131</v>
      </c>
      <c r="C24" s="28">
        <v>0</v>
      </c>
      <c r="D24" s="28">
        <v>0</v>
      </c>
      <c r="E24" s="28">
        <v>0</v>
      </c>
      <c r="F24" s="28">
        <v>0</v>
      </c>
      <c r="G24" s="29">
        <f t="shared" si="0"/>
        <v>0</v>
      </c>
      <c r="H24" s="29">
        <f t="shared" si="1"/>
        <v>0</v>
      </c>
      <c r="I24" s="29">
        <f t="shared" si="2"/>
        <v>0</v>
      </c>
    </row>
    <row r="25" spans="1:9" ht="11.85" customHeight="1">
      <c r="A25" s="22">
        <f t="shared" si="3"/>
        <v>20</v>
      </c>
      <c r="B25" s="24" t="s">
        <v>1132</v>
      </c>
      <c r="C25" s="28">
        <v>0</v>
      </c>
      <c r="D25" s="28">
        <v>0</v>
      </c>
      <c r="E25" s="28">
        <v>0</v>
      </c>
      <c r="F25" s="28">
        <v>0</v>
      </c>
      <c r="G25" s="29">
        <f t="shared" si="0"/>
        <v>0</v>
      </c>
      <c r="H25" s="29">
        <f t="shared" si="1"/>
        <v>0</v>
      </c>
      <c r="I25" s="29">
        <f t="shared" si="2"/>
        <v>0</v>
      </c>
    </row>
    <row r="26" spans="1:9" ht="11.85" customHeight="1">
      <c r="A26" s="22">
        <f t="shared" si="3"/>
        <v>21</v>
      </c>
      <c r="B26" s="24" t="s">
        <v>1133</v>
      </c>
      <c r="C26" s="28">
        <v>0</v>
      </c>
      <c r="D26" s="28">
        <v>0</v>
      </c>
      <c r="E26" s="28">
        <v>0</v>
      </c>
      <c r="F26" s="28">
        <v>0</v>
      </c>
      <c r="G26" s="29">
        <f t="shared" si="0"/>
        <v>0</v>
      </c>
      <c r="H26" s="29">
        <f t="shared" si="1"/>
        <v>0</v>
      </c>
      <c r="I26" s="29">
        <f t="shared" si="2"/>
        <v>0</v>
      </c>
    </row>
    <row r="27" spans="1:9" ht="11.85" customHeight="1">
      <c r="A27" s="22">
        <f t="shared" si="3"/>
        <v>22</v>
      </c>
      <c r="B27" s="24" t="s">
        <v>1134</v>
      </c>
      <c r="C27" s="28">
        <v>0</v>
      </c>
      <c r="D27" s="28">
        <v>0</v>
      </c>
      <c r="E27" s="28">
        <v>0</v>
      </c>
      <c r="F27" s="28">
        <v>0</v>
      </c>
      <c r="G27" s="29">
        <f t="shared" si="0"/>
        <v>0</v>
      </c>
      <c r="H27" s="29">
        <f t="shared" si="1"/>
        <v>0</v>
      </c>
      <c r="I27" s="29">
        <f t="shared" si="2"/>
        <v>0</v>
      </c>
    </row>
    <row r="28" spans="1:9" ht="11.85" customHeight="1">
      <c r="A28" s="22">
        <f t="shared" si="3"/>
        <v>23</v>
      </c>
      <c r="B28" s="24" t="s">
        <v>1135</v>
      </c>
      <c r="C28" s="28">
        <v>0</v>
      </c>
      <c r="D28" s="28">
        <v>0</v>
      </c>
      <c r="E28" s="28">
        <v>0</v>
      </c>
      <c r="F28" s="28">
        <v>0</v>
      </c>
      <c r="G28" s="29">
        <f t="shared" si="0"/>
        <v>0</v>
      </c>
      <c r="H28" s="29">
        <f t="shared" si="1"/>
        <v>0</v>
      </c>
      <c r="I28" s="29">
        <f t="shared" si="2"/>
        <v>0</v>
      </c>
    </row>
    <row r="29" spans="1:9" ht="11.85" customHeight="1">
      <c r="A29" s="22">
        <f t="shared" si="3"/>
        <v>24</v>
      </c>
      <c r="B29" s="24" t="s">
        <v>1136</v>
      </c>
      <c r="C29" s="28">
        <v>0</v>
      </c>
      <c r="D29" s="28">
        <v>0</v>
      </c>
      <c r="E29" s="28">
        <v>0</v>
      </c>
      <c r="F29" s="28">
        <v>0</v>
      </c>
      <c r="G29" s="29">
        <f t="shared" si="0"/>
        <v>0</v>
      </c>
      <c r="H29" s="29">
        <f t="shared" si="1"/>
        <v>0</v>
      </c>
      <c r="I29" s="29">
        <f t="shared" si="2"/>
        <v>0</v>
      </c>
    </row>
    <row r="30" spans="1:9" ht="11.85" customHeight="1">
      <c r="A30" s="22">
        <f t="shared" si="3"/>
        <v>25</v>
      </c>
      <c r="B30" s="24" t="s">
        <v>1137</v>
      </c>
      <c r="C30" s="28">
        <v>0</v>
      </c>
      <c r="D30" s="28">
        <v>0</v>
      </c>
      <c r="E30" s="28">
        <v>0</v>
      </c>
      <c r="F30" s="28">
        <v>0</v>
      </c>
      <c r="G30" s="29">
        <f t="shared" si="0"/>
        <v>0</v>
      </c>
      <c r="H30" s="29">
        <f t="shared" si="1"/>
        <v>0</v>
      </c>
      <c r="I30" s="29">
        <f t="shared" si="2"/>
        <v>0</v>
      </c>
    </row>
    <row r="31" spans="1:9" ht="11.85" customHeight="1">
      <c r="A31" s="22">
        <f t="shared" si="3"/>
        <v>26</v>
      </c>
      <c r="B31" s="24" t="s">
        <v>1138</v>
      </c>
      <c r="C31" s="28">
        <v>0</v>
      </c>
      <c r="D31" s="28">
        <v>0</v>
      </c>
      <c r="E31" s="28">
        <v>0</v>
      </c>
      <c r="F31" s="28">
        <v>0</v>
      </c>
      <c r="G31" s="29">
        <f t="shared" si="0"/>
        <v>0</v>
      </c>
      <c r="H31" s="29">
        <f t="shared" si="1"/>
        <v>0</v>
      </c>
      <c r="I31" s="29">
        <f t="shared" si="2"/>
        <v>0</v>
      </c>
    </row>
    <row r="32" spans="1:9" ht="11.85" customHeight="1">
      <c r="A32" s="22">
        <f t="shared" si="3"/>
        <v>27</v>
      </c>
      <c r="B32" s="24" t="s">
        <v>1139</v>
      </c>
      <c r="C32" s="28">
        <v>0</v>
      </c>
      <c r="D32" s="28">
        <v>0</v>
      </c>
      <c r="E32" s="28">
        <v>0</v>
      </c>
      <c r="F32" s="28">
        <v>0</v>
      </c>
      <c r="G32" s="29">
        <f t="shared" si="0"/>
        <v>0</v>
      </c>
      <c r="H32" s="29">
        <f t="shared" si="1"/>
        <v>0</v>
      </c>
      <c r="I32" s="29">
        <f t="shared" si="2"/>
        <v>0</v>
      </c>
    </row>
    <row r="33" spans="1:9" ht="11.85" customHeight="1">
      <c r="A33" s="22">
        <f t="shared" si="3"/>
        <v>28</v>
      </c>
      <c r="B33" s="24" t="s">
        <v>1140</v>
      </c>
      <c r="C33" s="28">
        <v>0</v>
      </c>
      <c r="D33" s="28">
        <v>0</v>
      </c>
      <c r="E33" s="28">
        <v>0</v>
      </c>
      <c r="F33" s="28">
        <v>0</v>
      </c>
      <c r="G33" s="29">
        <f t="shared" si="0"/>
        <v>0</v>
      </c>
      <c r="H33" s="29">
        <f t="shared" si="1"/>
        <v>0</v>
      </c>
      <c r="I33" s="29">
        <f t="shared" si="2"/>
        <v>0</v>
      </c>
    </row>
    <row r="34" spans="1:9" ht="11.85" customHeight="1">
      <c r="A34" s="22">
        <f t="shared" si="3"/>
        <v>29</v>
      </c>
      <c r="B34" s="24" t="s">
        <v>1141</v>
      </c>
      <c r="C34" s="28">
        <v>0</v>
      </c>
      <c r="D34" s="28">
        <v>0</v>
      </c>
      <c r="E34" s="28">
        <v>0</v>
      </c>
      <c r="F34" s="28">
        <v>0</v>
      </c>
      <c r="G34" s="29">
        <f t="shared" si="0"/>
        <v>0</v>
      </c>
      <c r="H34" s="29">
        <f t="shared" si="1"/>
        <v>0</v>
      </c>
      <c r="I34" s="29">
        <f t="shared" si="2"/>
        <v>0</v>
      </c>
    </row>
    <row r="35" spans="1:9" ht="11.85" customHeight="1">
      <c r="A35" s="22">
        <f t="shared" si="3"/>
        <v>30</v>
      </c>
      <c r="B35" s="24" t="s">
        <v>1142</v>
      </c>
      <c r="C35" s="28">
        <v>0</v>
      </c>
      <c r="D35" s="28">
        <v>0</v>
      </c>
      <c r="E35" s="28">
        <v>0</v>
      </c>
      <c r="F35" s="28">
        <v>0</v>
      </c>
      <c r="G35" s="29">
        <f t="shared" si="0"/>
        <v>0</v>
      </c>
      <c r="H35" s="29">
        <f t="shared" si="1"/>
        <v>0</v>
      </c>
      <c r="I35" s="29">
        <f t="shared" si="2"/>
        <v>0</v>
      </c>
    </row>
    <row r="36" spans="1:9" ht="11.85" customHeight="1">
      <c r="A36" s="22">
        <f t="shared" si="3"/>
        <v>31</v>
      </c>
      <c r="B36" s="24" t="s">
        <v>1143</v>
      </c>
      <c r="C36" s="28">
        <v>0</v>
      </c>
      <c r="D36" s="28">
        <v>0</v>
      </c>
      <c r="E36" s="28">
        <v>0</v>
      </c>
      <c r="F36" s="28">
        <v>0</v>
      </c>
      <c r="G36" s="29">
        <f t="shared" si="0"/>
        <v>0</v>
      </c>
      <c r="H36" s="29">
        <f t="shared" si="1"/>
        <v>0</v>
      </c>
      <c r="I36" s="29">
        <f t="shared" si="2"/>
        <v>0</v>
      </c>
    </row>
    <row r="37" spans="1:9" ht="11.85" customHeight="1">
      <c r="A37" s="22">
        <f t="shared" si="3"/>
        <v>32</v>
      </c>
      <c r="B37" s="24" t="s">
        <v>1144</v>
      </c>
      <c r="C37" s="28">
        <v>0</v>
      </c>
      <c r="D37" s="28">
        <v>0</v>
      </c>
      <c r="E37" s="28">
        <v>0</v>
      </c>
      <c r="F37" s="28">
        <v>0</v>
      </c>
      <c r="G37" s="29">
        <f t="shared" si="0"/>
        <v>0</v>
      </c>
      <c r="H37" s="29">
        <f t="shared" si="1"/>
        <v>0</v>
      </c>
      <c r="I37" s="29">
        <f t="shared" si="2"/>
        <v>0</v>
      </c>
    </row>
    <row r="38" spans="1:9" ht="11.85" customHeight="1">
      <c r="A38" s="22">
        <f t="shared" si="3"/>
        <v>33</v>
      </c>
      <c r="B38" s="24" t="s">
        <v>1145</v>
      </c>
      <c r="C38" s="28">
        <v>0</v>
      </c>
      <c r="D38" s="28">
        <v>0</v>
      </c>
      <c r="E38" s="28">
        <v>0</v>
      </c>
      <c r="F38" s="28">
        <v>0</v>
      </c>
      <c r="G38" s="29">
        <f t="shared" ref="G38:G69" si="4">C38+E38</f>
        <v>0</v>
      </c>
      <c r="H38" s="29">
        <f t="shared" ref="H38:H69" si="5">D38+F38</f>
        <v>0</v>
      </c>
      <c r="I38" s="29">
        <f t="shared" si="2"/>
        <v>0</v>
      </c>
    </row>
    <row r="39" spans="1:9" ht="11.85" customHeight="1">
      <c r="A39" s="22">
        <f t="shared" si="3"/>
        <v>34</v>
      </c>
      <c r="B39" s="24" t="s">
        <v>1146</v>
      </c>
      <c r="C39" s="28">
        <v>724</v>
      </c>
      <c r="D39" s="28">
        <v>38</v>
      </c>
      <c r="E39" s="28">
        <v>209</v>
      </c>
      <c r="F39" s="28">
        <v>51</v>
      </c>
      <c r="G39" s="29">
        <f t="shared" si="4"/>
        <v>933</v>
      </c>
      <c r="H39" s="29">
        <f t="shared" si="5"/>
        <v>89</v>
      </c>
      <c r="I39" s="29">
        <f t="shared" si="2"/>
        <v>1022</v>
      </c>
    </row>
    <row r="40" spans="1:9" ht="11.85" customHeight="1">
      <c r="A40" s="22">
        <f t="shared" si="3"/>
        <v>35</v>
      </c>
      <c r="B40" s="24" t="s">
        <v>1147</v>
      </c>
      <c r="C40" s="28">
        <v>0</v>
      </c>
      <c r="D40" s="28">
        <v>0</v>
      </c>
      <c r="E40" s="28">
        <v>0</v>
      </c>
      <c r="F40" s="28">
        <v>0</v>
      </c>
      <c r="G40" s="29">
        <f t="shared" si="4"/>
        <v>0</v>
      </c>
      <c r="H40" s="29">
        <f t="shared" si="5"/>
        <v>0</v>
      </c>
      <c r="I40" s="29">
        <f t="shared" si="2"/>
        <v>0</v>
      </c>
    </row>
    <row r="41" spans="1:9" ht="11.85" customHeight="1">
      <c r="A41" s="22">
        <f t="shared" si="3"/>
        <v>36</v>
      </c>
      <c r="B41" s="24" t="s">
        <v>1148</v>
      </c>
      <c r="C41" s="28">
        <v>0</v>
      </c>
      <c r="D41" s="28">
        <v>0</v>
      </c>
      <c r="E41" s="28">
        <v>0</v>
      </c>
      <c r="F41" s="28">
        <v>0</v>
      </c>
      <c r="G41" s="29">
        <f t="shared" si="4"/>
        <v>0</v>
      </c>
      <c r="H41" s="29">
        <f t="shared" si="5"/>
        <v>0</v>
      </c>
      <c r="I41" s="29">
        <f t="shared" si="2"/>
        <v>0</v>
      </c>
    </row>
    <row r="42" spans="1:9" ht="11.85" customHeight="1">
      <c r="A42" s="22">
        <f t="shared" si="3"/>
        <v>37</v>
      </c>
      <c r="B42" s="24" t="s">
        <v>1149</v>
      </c>
      <c r="C42" s="28">
        <v>0</v>
      </c>
      <c r="D42" s="28">
        <v>0</v>
      </c>
      <c r="E42" s="28">
        <v>0</v>
      </c>
      <c r="F42" s="28">
        <v>0</v>
      </c>
      <c r="G42" s="29">
        <f t="shared" si="4"/>
        <v>0</v>
      </c>
      <c r="H42" s="29">
        <f t="shared" si="5"/>
        <v>0</v>
      </c>
      <c r="I42" s="29">
        <f t="shared" si="2"/>
        <v>0</v>
      </c>
    </row>
    <row r="43" spans="1:9" ht="11.85" customHeight="1">
      <c r="A43" s="22">
        <f t="shared" si="3"/>
        <v>38</v>
      </c>
      <c r="B43" s="24" t="s">
        <v>1150</v>
      </c>
      <c r="C43" s="28">
        <v>0</v>
      </c>
      <c r="D43" s="28">
        <v>0</v>
      </c>
      <c r="E43" s="28">
        <v>0</v>
      </c>
      <c r="F43" s="28">
        <v>0</v>
      </c>
      <c r="G43" s="29">
        <f t="shared" si="4"/>
        <v>0</v>
      </c>
      <c r="H43" s="29">
        <f t="shared" si="5"/>
        <v>0</v>
      </c>
      <c r="I43" s="29">
        <f t="shared" si="2"/>
        <v>0</v>
      </c>
    </row>
    <row r="44" spans="1:9" ht="11.85" customHeight="1">
      <c r="A44" s="22">
        <f t="shared" si="3"/>
        <v>39</v>
      </c>
      <c r="B44" s="24" t="s">
        <v>1151</v>
      </c>
      <c r="C44" s="28">
        <v>33</v>
      </c>
      <c r="D44" s="28">
        <v>0</v>
      </c>
      <c r="E44" s="28">
        <v>3</v>
      </c>
      <c r="F44" s="28">
        <v>0</v>
      </c>
      <c r="G44" s="29">
        <f t="shared" si="4"/>
        <v>36</v>
      </c>
      <c r="H44" s="29">
        <f t="shared" si="5"/>
        <v>0</v>
      </c>
      <c r="I44" s="29">
        <f t="shared" si="2"/>
        <v>36</v>
      </c>
    </row>
    <row r="45" spans="1:9" ht="11.85" customHeight="1">
      <c r="A45" s="22">
        <f t="shared" si="3"/>
        <v>40</v>
      </c>
      <c r="B45" s="24" t="s">
        <v>1152</v>
      </c>
      <c r="C45" s="28">
        <v>0</v>
      </c>
      <c r="D45" s="28">
        <v>0</v>
      </c>
      <c r="E45" s="28">
        <v>0</v>
      </c>
      <c r="F45" s="28">
        <v>0</v>
      </c>
      <c r="G45" s="29">
        <f t="shared" si="4"/>
        <v>0</v>
      </c>
      <c r="H45" s="29">
        <f t="shared" si="5"/>
        <v>0</v>
      </c>
      <c r="I45" s="29">
        <f t="shared" si="2"/>
        <v>0</v>
      </c>
    </row>
    <row r="46" spans="1:9" ht="11.85" customHeight="1">
      <c r="A46" s="22">
        <v>41</v>
      </c>
      <c r="B46" s="24" t="s">
        <v>1153</v>
      </c>
      <c r="C46" s="28">
        <v>64</v>
      </c>
      <c r="D46" s="28">
        <v>0</v>
      </c>
      <c r="E46" s="28">
        <v>58</v>
      </c>
      <c r="F46" s="28">
        <v>0</v>
      </c>
      <c r="G46" s="29">
        <f t="shared" si="4"/>
        <v>122</v>
      </c>
      <c r="H46" s="29">
        <f t="shared" si="5"/>
        <v>0</v>
      </c>
      <c r="I46" s="29">
        <f t="shared" si="2"/>
        <v>122</v>
      </c>
    </row>
    <row r="47" spans="1:9" ht="11.85" customHeight="1">
      <c r="A47" s="22">
        <v>42</v>
      </c>
      <c r="B47" s="24" t="s">
        <v>1154</v>
      </c>
      <c r="C47" s="28">
        <v>0</v>
      </c>
      <c r="D47" s="28">
        <v>0</v>
      </c>
      <c r="E47" s="28">
        <v>0</v>
      </c>
      <c r="F47" s="28">
        <v>0</v>
      </c>
      <c r="G47" s="29">
        <f t="shared" si="4"/>
        <v>0</v>
      </c>
      <c r="H47" s="29">
        <f t="shared" si="5"/>
        <v>0</v>
      </c>
      <c r="I47" s="29">
        <f t="shared" si="2"/>
        <v>0</v>
      </c>
    </row>
    <row r="48" spans="1:9" ht="11.85" customHeight="1">
      <c r="A48" s="22">
        <v>43</v>
      </c>
      <c r="B48" s="24" t="s">
        <v>1155</v>
      </c>
      <c r="C48" s="28">
        <v>0</v>
      </c>
      <c r="D48" s="28">
        <v>0</v>
      </c>
      <c r="E48" s="28">
        <v>0</v>
      </c>
      <c r="F48" s="28">
        <v>0</v>
      </c>
      <c r="G48" s="29">
        <f t="shared" si="4"/>
        <v>0</v>
      </c>
      <c r="H48" s="29">
        <f t="shared" si="5"/>
        <v>0</v>
      </c>
      <c r="I48" s="29">
        <f t="shared" si="2"/>
        <v>0</v>
      </c>
    </row>
    <row r="49" spans="1:9" ht="11.85" customHeight="1">
      <c r="A49" s="22">
        <v>44</v>
      </c>
      <c r="B49" s="24" t="s">
        <v>1156</v>
      </c>
      <c r="C49" s="28">
        <v>0</v>
      </c>
      <c r="D49" s="28">
        <v>0</v>
      </c>
      <c r="E49" s="28">
        <v>0</v>
      </c>
      <c r="F49" s="28">
        <v>0</v>
      </c>
      <c r="G49" s="29">
        <f t="shared" si="4"/>
        <v>0</v>
      </c>
      <c r="H49" s="29">
        <f t="shared" si="5"/>
        <v>0</v>
      </c>
      <c r="I49" s="29">
        <f t="shared" si="2"/>
        <v>0</v>
      </c>
    </row>
    <row r="50" spans="1:9" ht="11.85" customHeight="1">
      <c r="A50" s="22">
        <v>45</v>
      </c>
      <c r="B50" s="24" t="s">
        <v>1157</v>
      </c>
      <c r="C50" s="28">
        <v>0</v>
      </c>
      <c r="D50" s="28">
        <v>0</v>
      </c>
      <c r="E50" s="28">
        <v>0</v>
      </c>
      <c r="F50" s="28">
        <v>0</v>
      </c>
      <c r="G50" s="29">
        <f t="shared" si="4"/>
        <v>0</v>
      </c>
      <c r="H50" s="29">
        <f t="shared" si="5"/>
        <v>0</v>
      </c>
      <c r="I50" s="29">
        <f t="shared" si="2"/>
        <v>0</v>
      </c>
    </row>
    <row r="51" spans="1:9" ht="11.85" customHeight="1">
      <c r="A51" s="22">
        <v>46</v>
      </c>
      <c r="B51" s="24" t="s">
        <v>1158</v>
      </c>
      <c r="C51" s="28">
        <v>0</v>
      </c>
      <c r="D51" s="28">
        <v>0</v>
      </c>
      <c r="E51" s="28">
        <v>0</v>
      </c>
      <c r="F51" s="28">
        <v>0</v>
      </c>
      <c r="G51" s="29">
        <f t="shared" si="4"/>
        <v>0</v>
      </c>
      <c r="H51" s="29">
        <f t="shared" si="5"/>
        <v>0</v>
      </c>
      <c r="I51" s="29">
        <f t="shared" si="2"/>
        <v>0</v>
      </c>
    </row>
    <row r="52" spans="1:9" ht="11.85" customHeight="1">
      <c r="A52" s="22">
        <v>47</v>
      </c>
      <c r="B52" s="24" t="s">
        <v>1159</v>
      </c>
      <c r="C52" s="28">
        <v>0</v>
      </c>
      <c r="D52" s="28">
        <v>0</v>
      </c>
      <c r="E52" s="28">
        <v>0</v>
      </c>
      <c r="F52" s="28">
        <v>0</v>
      </c>
      <c r="G52" s="29">
        <f t="shared" si="4"/>
        <v>0</v>
      </c>
      <c r="H52" s="29">
        <f t="shared" si="5"/>
        <v>0</v>
      </c>
      <c r="I52" s="29">
        <f t="shared" si="2"/>
        <v>0</v>
      </c>
    </row>
    <row r="53" spans="1:9" ht="11.85" customHeight="1">
      <c r="A53" s="22">
        <v>48</v>
      </c>
      <c r="B53" s="24" t="s">
        <v>1160</v>
      </c>
      <c r="C53" s="28">
        <v>0</v>
      </c>
      <c r="D53" s="28">
        <v>0</v>
      </c>
      <c r="E53" s="28">
        <v>0</v>
      </c>
      <c r="F53" s="28">
        <v>0</v>
      </c>
      <c r="G53" s="29">
        <f t="shared" si="4"/>
        <v>0</v>
      </c>
      <c r="H53" s="29">
        <f t="shared" si="5"/>
        <v>0</v>
      </c>
      <c r="I53" s="29">
        <f t="shared" si="2"/>
        <v>0</v>
      </c>
    </row>
    <row r="54" spans="1:9" ht="11.85" customHeight="1">
      <c r="A54" s="22">
        <v>49</v>
      </c>
      <c r="B54" s="24" t="s">
        <v>1161</v>
      </c>
      <c r="C54" s="28">
        <v>0</v>
      </c>
      <c r="D54" s="28">
        <v>0</v>
      </c>
      <c r="E54" s="28">
        <v>0</v>
      </c>
      <c r="F54" s="28">
        <v>0</v>
      </c>
      <c r="G54" s="29">
        <f t="shared" si="4"/>
        <v>0</v>
      </c>
      <c r="H54" s="29">
        <f t="shared" si="5"/>
        <v>0</v>
      </c>
      <c r="I54" s="29">
        <f t="shared" si="2"/>
        <v>0</v>
      </c>
    </row>
    <row r="55" spans="1:9" ht="11.85" customHeight="1">
      <c r="A55" s="22">
        <v>50</v>
      </c>
      <c r="B55" s="24" t="s">
        <v>1162</v>
      </c>
      <c r="C55" s="28">
        <v>0</v>
      </c>
      <c r="D55" s="28">
        <v>0</v>
      </c>
      <c r="E55" s="28">
        <v>0</v>
      </c>
      <c r="F55" s="28">
        <v>0</v>
      </c>
      <c r="G55" s="29">
        <f t="shared" si="4"/>
        <v>0</v>
      </c>
      <c r="H55" s="29">
        <f t="shared" si="5"/>
        <v>0</v>
      </c>
      <c r="I55" s="29">
        <f t="shared" si="2"/>
        <v>0</v>
      </c>
    </row>
    <row r="56" spans="1:9" ht="11.85" customHeight="1">
      <c r="A56" s="22">
        <v>51</v>
      </c>
      <c r="B56" s="24" t="s">
        <v>1163</v>
      </c>
      <c r="C56" s="28">
        <v>79</v>
      </c>
      <c r="D56" s="28">
        <v>0</v>
      </c>
      <c r="E56" s="28">
        <v>38</v>
      </c>
      <c r="F56" s="28">
        <v>0</v>
      </c>
      <c r="G56" s="29">
        <f t="shared" si="4"/>
        <v>117</v>
      </c>
      <c r="H56" s="29">
        <f t="shared" si="5"/>
        <v>0</v>
      </c>
      <c r="I56" s="29">
        <f t="shared" si="2"/>
        <v>117</v>
      </c>
    </row>
    <row r="57" spans="1:9" ht="11.85" customHeight="1">
      <c r="A57" s="22">
        <v>52</v>
      </c>
      <c r="B57" s="24" t="s">
        <v>1164</v>
      </c>
      <c r="C57" s="28">
        <v>0</v>
      </c>
      <c r="D57" s="28">
        <v>0</v>
      </c>
      <c r="E57" s="28">
        <v>0</v>
      </c>
      <c r="F57" s="28">
        <v>0</v>
      </c>
      <c r="G57" s="29">
        <f t="shared" si="4"/>
        <v>0</v>
      </c>
      <c r="H57" s="29">
        <f t="shared" si="5"/>
        <v>0</v>
      </c>
      <c r="I57" s="29">
        <f t="shared" si="2"/>
        <v>0</v>
      </c>
    </row>
    <row r="58" spans="1:9" ht="11.85" customHeight="1">
      <c r="A58" s="22">
        <v>53</v>
      </c>
      <c r="B58" s="24" t="s">
        <v>1165</v>
      </c>
      <c r="C58" s="28">
        <v>0</v>
      </c>
      <c r="D58" s="28">
        <v>0</v>
      </c>
      <c r="E58" s="28">
        <v>0</v>
      </c>
      <c r="F58" s="28">
        <v>0</v>
      </c>
      <c r="G58" s="29">
        <f t="shared" si="4"/>
        <v>0</v>
      </c>
      <c r="H58" s="29">
        <f t="shared" si="5"/>
        <v>0</v>
      </c>
      <c r="I58" s="29">
        <f t="shared" si="2"/>
        <v>0</v>
      </c>
    </row>
    <row r="59" spans="1:9" ht="11.85" customHeight="1">
      <c r="A59" s="22">
        <v>54</v>
      </c>
      <c r="B59" s="24" t="s">
        <v>1166</v>
      </c>
      <c r="C59" s="28">
        <v>9</v>
      </c>
      <c r="D59" s="28">
        <v>0</v>
      </c>
      <c r="E59" s="28">
        <v>8</v>
      </c>
      <c r="F59" s="28">
        <v>0</v>
      </c>
      <c r="G59" s="29">
        <f t="shared" si="4"/>
        <v>17</v>
      </c>
      <c r="H59" s="29">
        <f t="shared" si="5"/>
        <v>0</v>
      </c>
      <c r="I59" s="29">
        <f t="shared" si="2"/>
        <v>17</v>
      </c>
    </row>
    <row r="60" spans="1:9" ht="11.85" customHeight="1">
      <c r="A60" s="22">
        <v>55</v>
      </c>
      <c r="B60" s="24" t="s">
        <v>1167</v>
      </c>
      <c r="C60" s="28">
        <v>0</v>
      </c>
      <c r="D60" s="28">
        <v>0</v>
      </c>
      <c r="E60" s="28">
        <v>0</v>
      </c>
      <c r="F60" s="28">
        <v>0</v>
      </c>
      <c r="G60" s="29">
        <f t="shared" si="4"/>
        <v>0</v>
      </c>
      <c r="H60" s="29">
        <f t="shared" si="5"/>
        <v>0</v>
      </c>
      <c r="I60" s="29">
        <f t="shared" si="2"/>
        <v>0</v>
      </c>
    </row>
    <row r="61" spans="1:9" ht="11.85" customHeight="1">
      <c r="A61" s="22">
        <v>56</v>
      </c>
      <c r="B61" s="24" t="s">
        <v>1168</v>
      </c>
      <c r="C61" s="28">
        <v>0</v>
      </c>
      <c r="D61" s="28">
        <v>0</v>
      </c>
      <c r="E61" s="28">
        <v>0</v>
      </c>
      <c r="F61" s="28">
        <v>0</v>
      </c>
      <c r="G61" s="29">
        <f t="shared" si="4"/>
        <v>0</v>
      </c>
      <c r="H61" s="29">
        <f t="shared" si="5"/>
        <v>0</v>
      </c>
      <c r="I61" s="29">
        <f t="shared" si="2"/>
        <v>0</v>
      </c>
    </row>
    <row r="62" spans="1:9" ht="11.85" customHeight="1">
      <c r="A62" s="22">
        <v>57</v>
      </c>
      <c r="B62" s="24" t="s">
        <v>1169</v>
      </c>
      <c r="C62" s="28">
        <v>0</v>
      </c>
      <c r="D62" s="28">
        <v>0</v>
      </c>
      <c r="E62" s="28">
        <v>0</v>
      </c>
      <c r="F62" s="28">
        <v>0</v>
      </c>
      <c r="G62" s="29">
        <f t="shared" si="4"/>
        <v>0</v>
      </c>
      <c r="H62" s="29">
        <f t="shared" si="5"/>
        <v>0</v>
      </c>
      <c r="I62" s="29">
        <f t="shared" si="2"/>
        <v>0</v>
      </c>
    </row>
    <row r="63" spans="1:9" ht="11.85" customHeight="1">
      <c r="A63" s="22">
        <v>58</v>
      </c>
      <c r="B63" s="24" t="s">
        <v>1170</v>
      </c>
      <c r="C63" s="28">
        <v>0</v>
      </c>
      <c r="D63" s="28">
        <v>0</v>
      </c>
      <c r="E63" s="28">
        <v>0</v>
      </c>
      <c r="F63" s="28">
        <v>0</v>
      </c>
      <c r="G63" s="29">
        <f t="shared" si="4"/>
        <v>0</v>
      </c>
      <c r="H63" s="29">
        <f t="shared" si="5"/>
        <v>0</v>
      </c>
      <c r="I63" s="29">
        <f t="shared" si="2"/>
        <v>0</v>
      </c>
    </row>
    <row r="64" spans="1:9" ht="11.85" customHeight="1">
      <c r="A64" s="22">
        <v>59</v>
      </c>
      <c r="B64" s="24" t="s">
        <v>1171</v>
      </c>
      <c r="C64" s="28">
        <v>0</v>
      </c>
      <c r="D64" s="28">
        <v>0</v>
      </c>
      <c r="E64" s="28">
        <v>0</v>
      </c>
      <c r="F64" s="28">
        <v>0</v>
      </c>
      <c r="G64" s="29">
        <f t="shared" si="4"/>
        <v>0</v>
      </c>
      <c r="H64" s="29">
        <f t="shared" si="5"/>
        <v>0</v>
      </c>
      <c r="I64" s="29">
        <f t="shared" si="2"/>
        <v>0</v>
      </c>
    </row>
    <row r="65" spans="1:9" ht="11.85" customHeight="1">
      <c r="A65" s="22">
        <v>60</v>
      </c>
      <c r="B65" s="24" t="s">
        <v>1172</v>
      </c>
      <c r="C65" s="28">
        <v>0</v>
      </c>
      <c r="D65" s="28">
        <v>0</v>
      </c>
      <c r="E65" s="28">
        <v>0</v>
      </c>
      <c r="F65" s="28">
        <v>0</v>
      </c>
      <c r="G65" s="29">
        <f t="shared" si="4"/>
        <v>0</v>
      </c>
      <c r="H65" s="29">
        <f t="shared" si="5"/>
        <v>0</v>
      </c>
      <c r="I65" s="29">
        <f t="shared" si="2"/>
        <v>0</v>
      </c>
    </row>
    <row r="66" spans="1:9" ht="11.85" customHeight="1">
      <c r="A66" s="22">
        <v>61</v>
      </c>
      <c r="B66" s="24" t="s">
        <v>1173</v>
      </c>
      <c r="C66" s="28">
        <v>0</v>
      </c>
      <c r="D66" s="28">
        <v>0</v>
      </c>
      <c r="E66" s="28">
        <v>0</v>
      </c>
      <c r="F66" s="28">
        <v>0</v>
      </c>
      <c r="G66" s="29">
        <f t="shared" si="4"/>
        <v>0</v>
      </c>
      <c r="H66" s="29">
        <f t="shared" si="5"/>
        <v>0</v>
      </c>
      <c r="I66" s="29">
        <f t="shared" si="2"/>
        <v>0</v>
      </c>
    </row>
    <row r="67" spans="1:9" ht="11.85" customHeight="1">
      <c r="A67" s="22">
        <v>62</v>
      </c>
      <c r="B67" s="24" t="s">
        <v>1174</v>
      </c>
      <c r="C67" s="28">
        <v>0</v>
      </c>
      <c r="D67" s="28">
        <v>0</v>
      </c>
      <c r="E67" s="28">
        <v>0</v>
      </c>
      <c r="F67" s="28">
        <v>0</v>
      </c>
      <c r="G67" s="29">
        <f t="shared" si="4"/>
        <v>0</v>
      </c>
      <c r="H67" s="29">
        <f t="shared" si="5"/>
        <v>0</v>
      </c>
      <c r="I67" s="29">
        <f t="shared" si="2"/>
        <v>0</v>
      </c>
    </row>
    <row r="68" spans="1:9" ht="11.85" customHeight="1">
      <c r="A68" s="22">
        <v>63</v>
      </c>
      <c r="B68" s="24" t="s">
        <v>1175</v>
      </c>
      <c r="C68" s="28">
        <v>0</v>
      </c>
      <c r="D68" s="28">
        <v>0</v>
      </c>
      <c r="E68" s="28">
        <v>0</v>
      </c>
      <c r="F68" s="28">
        <v>0</v>
      </c>
      <c r="G68" s="29">
        <f t="shared" si="4"/>
        <v>0</v>
      </c>
      <c r="H68" s="29">
        <f t="shared" si="5"/>
        <v>0</v>
      </c>
      <c r="I68" s="29">
        <f t="shared" si="2"/>
        <v>0</v>
      </c>
    </row>
    <row r="69" spans="1:9" ht="11.85" customHeight="1">
      <c r="A69" s="22">
        <v>64</v>
      </c>
      <c r="B69" s="24" t="s">
        <v>1176</v>
      </c>
      <c r="C69" s="28">
        <v>0</v>
      </c>
      <c r="D69" s="28">
        <v>0</v>
      </c>
      <c r="E69" s="28">
        <v>0</v>
      </c>
      <c r="F69" s="28">
        <v>0</v>
      </c>
      <c r="G69" s="29">
        <f t="shared" si="4"/>
        <v>0</v>
      </c>
      <c r="H69" s="29">
        <f t="shared" si="5"/>
        <v>0</v>
      </c>
      <c r="I69" s="29">
        <f t="shared" si="2"/>
        <v>0</v>
      </c>
    </row>
    <row r="70" spans="1:9" ht="11.85" customHeight="1">
      <c r="A70" s="22">
        <v>65</v>
      </c>
      <c r="B70" s="24" t="s">
        <v>1177</v>
      </c>
      <c r="C70" s="28">
        <v>0</v>
      </c>
      <c r="D70" s="28">
        <v>0</v>
      </c>
      <c r="E70" s="28">
        <v>0</v>
      </c>
      <c r="F70" s="28">
        <v>0</v>
      </c>
      <c r="G70" s="29">
        <f t="shared" ref="G70:G86" si="6">C70+E70</f>
        <v>0</v>
      </c>
      <c r="H70" s="29">
        <f t="shared" ref="H70:H86" si="7">D70+F70</f>
        <v>0</v>
      </c>
      <c r="I70" s="29">
        <f t="shared" si="2"/>
        <v>0</v>
      </c>
    </row>
    <row r="71" spans="1:9" ht="11.85" customHeight="1">
      <c r="A71" s="22">
        <v>66</v>
      </c>
      <c r="B71" s="24" t="s">
        <v>1178</v>
      </c>
      <c r="C71" s="28">
        <v>0</v>
      </c>
      <c r="D71" s="28">
        <v>0</v>
      </c>
      <c r="E71" s="28">
        <v>0</v>
      </c>
      <c r="F71" s="28">
        <v>0</v>
      </c>
      <c r="G71" s="29">
        <f t="shared" si="6"/>
        <v>0</v>
      </c>
      <c r="H71" s="29">
        <f t="shared" si="7"/>
        <v>0</v>
      </c>
      <c r="I71" s="29">
        <f t="shared" ref="I71:I86" si="8">G71+H71</f>
        <v>0</v>
      </c>
    </row>
    <row r="72" spans="1:9" ht="11.85" customHeight="1">
      <c r="A72" s="22">
        <v>67</v>
      </c>
      <c r="B72" s="24" t="s">
        <v>1179</v>
      </c>
      <c r="C72" s="28">
        <v>13</v>
      </c>
      <c r="D72" s="28">
        <v>0</v>
      </c>
      <c r="E72" s="28">
        <v>0</v>
      </c>
      <c r="F72" s="28">
        <v>0</v>
      </c>
      <c r="G72" s="29">
        <f t="shared" si="6"/>
        <v>13</v>
      </c>
      <c r="H72" s="29">
        <f t="shared" si="7"/>
        <v>0</v>
      </c>
      <c r="I72" s="29">
        <f t="shared" si="8"/>
        <v>13</v>
      </c>
    </row>
    <row r="73" spans="1:9" ht="11.85" customHeight="1">
      <c r="A73" s="22">
        <v>68</v>
      </c>
      <c r="B73" s="24" t="s">
        <v>1180</v>
      </c>
      <c r="C73" s="28">
        <v>0</v>
      </c>
      <c r="D73" s="28">
        <v>0</v>
      </c>
      <c r="E73" s="28">
        <v>0</v>
      </c>
      <c r="F73" s="28">
        <v>0</v>
      </c>
      <c r="G73" s="29">
        <f t="shared" si="6"/>
        <v>0</v>
      </c>
      <c r="H73" s="29">
        <f t="shared" si="7"/>
        <v>0</v>
      </c>
      <c r="I73" s="29">
        <f t="shared" si="8"/>
        <v>0</v>
      </c>
    </row>
    <row r="74" spans="1:9" ht="11.85" customHeight="1">
      <c r="A74" s="22">
        <v>69</v>
      </c>
      <c r="B74" s="24" t="s">
        <v>1181</v>
      </c>
      <c r="C74" s="28">
        <v>0</v>
      </c>
      <c r="D74" s="28">
        <v>0</v>
      </c>
      <c r="E74" s="28">
        <v>0</v>
      </c>
      <c r="F74" s="28">
        <v>0</v>
      </c>
      <c r="G74" s="29">
        <f t="shared" si="6"/>
        <v>0</v>
      </c>
      <c r="H74" s="29">
        <f t="shared" si="7"/>
        <v>0</v>
      </c>
      <c r="I74" s="29">
        <f t="shared" si="8"/>
        <v>0</v>
      </c>
    </row>
    <row r="75" spans="1:9" ht="11.85" customHeight="1">
      <c r="A75" s="22">
        <v>70</v>
      </c>
      <c r="B75" s="24" t="s">
        <v>1182</v>
      </c>
      <c r="C75" s="28">
        <v>0</v>
      </c>
      <c r="D75" s="28">
        <v>0</v>
      </c>
      <c r="E75" s="28">
        <v>0</v>
      </c>
      <c r="F75" s="28">
        <v>0</v>
      </c>
      <c r="G75" s="29">
        <f t="shared" si="6"/>
        <v>0</v>
      </c>
      <c r="H75" s="29">
        <f t="shared" si="7"/>
        <v>0</v>
      </c>
      <c r="I75" s="29">
        <f t="shared" si="8"/>
        <v>0</v>
      </c>
    </row>
    <row r="76" spans="1:9" ht="11.85" customHeight="1">
      <c r="A76" s="22">
        <v>71</v>
      </c>
      <c r="B76" s="24" t="s">
        <v>1183</v>
      </c>
      <c r="C76" s="28">
        <v>21</v>
      </c>
      <c r="D76" s="28">
        <v>0</v>
      </c>
      <c r="E76" s="28">
        <v>0</v>
      </c>
      <c r="F76" s="28">
        <v>0</v>
      </c>
      <c r="G76" s="29">
        <f t="shared" si="6"/>
        <v>21</v>
      </c>
      <c r="H76" s="29">
        <f t="shared" si="7"/>
        <v>0</v>
      </c>
      <c r="I76" s="29">
        <f t="shared" si="8"/>
        <v>21</v>
      </c>
    </row>
    <row r="77" spans="1:9" ht="11.85" customHeight="1">
      <c r="A77" s="22">
        <v>72</v>
      </c>
      <c r="B77" s="24" t="s">
        <v>1184</v>
      </c>
      <c r="C77" s="28">
        <v>0</v>
      </c>
      <c r="D77" s="28">
        <v>0</v>
      </c>
      <c r="E77" s="28">
        <v>0</v>
      </c>
      <c r="F77" s="28">
        <v>0</v>
      </c>
      <c r="G77" s="29">
        <f t="shared" si="6"/>
        <v>0</v>
      </c>
      <c r="H77" s="29">
        <f t="shared" si="7"/>
        <v>0</v>
      </c>
      <c r="I77" s="29">
        <f t="shared" si="8"/>
        <v>0</v>
      </c>
    </row>
    <row r="78" spans="1:9" ht="11.85" customHeight="1">
      <c r="A78" s="22">
        <v>73</v>
      </c>
      <c r="B78" s="24" t="s">
        <v>1185</v>
      </c>
      <c r="C78" s="28">
        <v>0</v>
      </c>
      <c r="D78" s="28">
        <v>0</v>
      </c>
      <c r="E78" s="28">
        <v>0</v>
      </c>
      <c r="F78" s="28">
        <v>0</v>
      </c>
      <c r="G78" s="29">
        <f t="shared" si="6"/>
        <v>0</v>
      </c>
      <c r="H78" s="29">
        <f t="shared" si="7"/>
        <v>0</v>
      </c>
      <c r="I78" s="29">
        <f t="shared" si="8"/>
        <v>0</v>
      </c>
    </row>
    <row r="79" spans="1:9" ht="11.85" customHeight="1">
      <c r="A79" s="22">
        <v>74</v>
      </c>
      <c r="B79" s="24" t="s">
        <v>1186</v>
      </c>
      <c r="C79" s="28">
        <v>7</v>
      </c>
      <c r="D79" s="28">
        <v>0</v>
      </c>
      <c r="E79" s="28">
        <v>4</v>
      </c>
      <c r="F79" s="28">
        <v>0</v>
      </c>
      <c r="G79" s="29">
        <f t="shared" si="6"/>
        <v>11</v>
      </c>
      <c r="H79" s="29">
        <f t="shared" si="7"/>
        <v>0</v>
      </c>
      <c r="I79" s="29">
        <f t="shared" si="8"/>
        <v>11</v>
      </c>
    </row>
    <row r="80" spans="1:9" ht="11.85" customHeight="1">
      <c r="A80" s="22">
        <v>75</v>
      </c>
      <c r="B80" s="24" t="s">
        <v>1187</v>
      </c>
      <c r="C80" s="28">
        <v>0</v>
      </c>
      <c r="D80" s="28">
        <v>0</v>
      </c>
      <c r="E80" s="28">
        <v>0</v>
      </c>
      <c r="F80" s="28">
        <v>0</v>
      </c>
      <c r="G80" s="29">
        <f t="shared" si="6"/>
        <v>0</v>
      </c>
      <c r="H80" s="29">
        <f t="shared" si="7"/>
        <v>0</v>
      </c>
      <c r="I80" s="29">
        <f t="shared" si="8"/>
        <v>0</v>
      </c>
    </row>
    <row r="81" spans="1:9" ht="11.85" customHeight="1">
      <c r="A81" s="22">
        <v>76</v>
      </c>
      <c r="B81" s="24" t="s">
        <v>1188</v>
      </c>
      <c r="C81" s="28">
        <v>0</v>
      </c>
      <c r="D81" s="28">
        <v>0</v>
      </c>
      <c r="E81" s="28">
        <v>0</v>
      </c>
      <c r="F81" s="28">
        <v>0</v>
      </c>
      <c r="G81" s="29">
        <f t="shared" si="6"/>
        <v>0</v>
      </c>
      <c r="H81" s="29">
        <f t="shared" si="7"/>
        <v>0</v>
      </c>
      <c r="I81" s="29">
        <f t="shared" si="8"/>
        <v>0</v>
      </c>
    </row>
    <row r="82" spans="1:9" ht="11.85" customHeight="1">
      <c r="A82" s="22">
        <v>77</v>
      </c>
      <c r="B82" s="24" t="s">
        <v>1189</v>
      </c>
      <c r="C82" s="28">
        <v>0</v>
      </c>
      <c r="D82" s="28">
        <v>0</v>
      </c>
      <c r="E82" s="28">
        <v>0</v>
      </c>
      <c r="F82" s="28">
        <v>0</v>
      </c>
      <c r="G82" s="29">
        <f t="shared" si="6"/>
        <v>0</v>
      </c>
      <c r="H82" s="29">
        <f t="shared" si="7"/>
        <v>0</v>
      </c>
      <c r="I82" s="29">
        <f t="shared" si="8"/>
        <v>0</v>
      </c>
    </row>
    <row r="83" spans="1:9" ht="11.85" customHeight="1">
      <c r="A83" s="22">
        <v>78</v>
      </c>
      <c r="B83" s="24" t="s">
        <v>1190</v>
      </c>
      <c r="C83" s="28">
        <v>0</v>
      </c>
      <c r="D83" s="28">
        <v>0</v>
      </c>
      <c r="E83" s="28">
        <v>0</v>
      </c>
      <c r="F83" s="28">
        <v>0</v>
      </c>
      <c r="G83" s="29">
        <f t="shared" si="6"/>
        <v>0</v>
      </c>
      <c r="H83" s="29">
        <f t="shared" si="7"/>
        <v>0</v>
      </c>
      <c r="I83" s="29">
        <f t="shared" si="8"/>
        <v>0</v>
      </c>
    </row>
    <row r="84" spans="1:9" ht="11.85" customHeight="1">
      <c r="A84" s="22">
        <v>79</v>
      </c>
      <c r="B84" s="24" t="s">
        <v>1191</v>
      </c>
      <c r="C84" s="28">
        <v>0</v>
      </c>
      <c r="D84" s="28">
        <v>0</v>
      </c>
      <c r="E84" s="28">
        <v>0</v>
      </c>
      <c r="F84" s="28">
        <v>0</v>
      </c>
      <c r="G84" s="29">
        <f t="shared" si="6"/>
        <v>0</v>
      </c>
      <c r="H84" s="29">
        <f t="shared" si="7"/>
        <v>0</v>
      </c>
      <c r="I84" s="29">
        <f t="shared" si="8"/>
        <v>0</v>
      </c>
    </row>
    <row r="85" spans="1:9" ht="11.85" customHeight="1">
      <c r="A85" s="22">
        <v>80</v>
      </c>
      <c r="B85" s="24" t="s">
        <v>1192</v>
      </c>
      <c r="C85" s="28">
        <v>0</v>
      </c>
      <c r="D85" s="28">
        <v>0</v>
      </c>
      <c r="E85" s="28">
        <v>0</v>
      </c>
      <c r="F85" s="28">
        <v>0</v>
      </c>
      <c r="G85" s="29">
        <f t="shared" si="6"/>
        <v>0</v>
      </c>
      <c r="H85" s="29">
        <f t="shared" si="7"/>
        <v>0</v>
      </c>
      <c r="I85" s="29">
        <f t="shared" si="8"/>
        <v>0</v>
      </c>
    </row>
    <row r="86" spans="1:9" ht="11.85" customHeight="1">
      <c r="A86" s="22">
        <v>81</v>
      </c>
      <c r="B86" s="24" t="s">
        <v>1193</v>
      </c>
      <c r="C86" s="28">
        <v>0</v>
      </c>
      <c r="D86" s="28">
        <v>0</v>
      </c>
      <c r="E86" s="28">
        <v>0</v>
      </c>
      <c r="F86" s="28">
        <v>0</v>
      </c>
      <c r="G86" s="29">
        <f t="shared" si="6"/>
        <v>0</v>
      </c>
      <c r="H86" s="29">
        <f t="shared" si="7"/>
        <v>0</v>
      </c>
      <c r="I86" s="29">
        <f t="shared" si="8"/>
        <v>0</v>
      </c>
    </row>
    <row r="87" spans="1:9" ht="15" customHeight="1">
      <c r="A87" s="25"/>
      <c r="B87" s="26" t="s">
        <v>1111</v>
      </c>
      <c r="C87" s="494">
        <f>SUM(C6:C86)</f>
        <v>1030</v>
      </c>
      <c r="D87" s="494">
        <f t="shared" ref="D87:I87" si="9">SUM(D6:D86)</f>
        <v>41</v>
      </c>
      <c r="E87" s="494">
        <f t="shared" si="9"/>
        <v>440</v>
      </c>
      <c r="F87" s="494">
        <f t="shared" si="9"/>
        <v>59</v>
      </c>
      <c r="G87" s="494">
        <f t="shared" si="9"/>
        <v>1470</v>
      </c>
      <c r="H87" s="494">
        <f t="shared" si="9"/>
        <v>100</v>
      </c>
      <c r="I87" s="494">
        <f t="shared" si="9"/>
        <v>1570</v>
      </c>
    </row>
    <row r="89" spans="1:9">
      <c r="C89" s="27"/>
      <c r="D89" s="27"/>
      <c r="E89" s="27"/>
      <c r="F89" s="27"/>
      <c r="G89" s="27"/>
      <c r="H89" s="27"/>
      <c r="I89" s="27"/>
    </row>
  </sheetData>
  <mergeCells count="7">
    <mergeCell ref="E3:F4"/>
    <mergeCell ref="G3:I4"/>
    <mergeCell ref="A1:I1"/>
    <mergeCell ref="A3:A5"/>
    <mergeCell ref="B3:B5"/>
    <mergeCell ref="C3:D4"/>
    <mergeCell ref="A2:I2"/>
  </mergeCells>
  <printOptions horizontalCentered="1" verticalCentered="1"/>
  <pageMargins left="0.39370078740157483" right="0.39370078740157483" top="0" bottom="0" header="0.31496062992125984" footer="0.31496062992125984"/>
  <pageSetup paperSize="9" scale="72" orientation="portrait" horizontalDpi="300" verticalDpi="300" r:id="rId1"/>
  <headerFooter alignWithMargins="0"/>
  <ignoredErrors>
    <ignoredError sqref="A6: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45</vt:i4>
      </vt:variant>
      <vt:variant>
        <vt:lpstr>Adlandırılmış Aralıklar</vt:lpstr>
      </vt:variant>
      <vt:variant>
        <vt:i4>28</vt:i4>
      </vt:variant>
    </vt:vector>
  </HeadingPairs>
  <TitlesOfParts>
    <vt:vector size="73" baseType="lpstr">
      <vt:lpstr>BÖLÜM 3</vt:lpstr>
      <vt:lpstr>Açıklama</vt:lpstr>
      <vt:lpstr>Tablo 3.1</vt:lpstr>
      <vt:lpstr>Tablo 3.2</vt:lpstr>
      <vt:lpstr>Tablo 3.3</vt:lpstr>
      <vt:lpstr>Tablo 3.4</vt:lpstr>
      <vt:lpstr>Tablo 3.5</vt:lpstr>
      <vt:lpstr>Tablo 3.6</vt:lpstr>
      <vt:lpstr>Tablo 3.7</vt:lpstr>
      <vt:lpstr>Tablo 3.8-Tablo 3.9</vt:lpstr>
      <vt:lpstr>Tablo 3.10</vt:lpstr>
      <vt:lpstr>Tablo 3.11</vt:lpstr>
      <vt:lpstr>Tablo 3.12</vt:lpstr>
      <vt:lpstr>Tablo 3.13</vt:lpstr>
      <vt:lpstr>Tablo 3.14</vt:lpstr>
      <vt:lpstr>Tablo 3.15</vt:lpstr>
      <vt:lpstr>Tablo 3.16</vt:lpstr>
      <vt:lpstr>Tablo 3.17</vt:lpstr>
      <vt:lpstr>Tablo 3.18</vt:lpstr>
      <vt:lpstr>Tablo 3.19</vt:lpstr>
      <vt:lpstr>Tablo 3.20</vt:lpstr>
      <vt:lpstr>Tablo 3.21</vt:lpstr>
      <vt:lpstr>Tablo 3.22</vt:lpstr>
      <vt:lpstr>Tablo 3.23</vt:lpstr>
      <vt:lpstr>Tablo 3.24</vt:lpstr>
      <vt:lpstr>Tablo 3.25</vt:lpstr>
      <vt:lpstr>Tablo 3.26</vt:lpstr>
      <vt:lpstr>Tablo 3.27</vt:lpstr>
      <vt:lpstr>Tablo 3.28</vt:lpstr>
      <vt:lpstr>Tablo 3.29</vt:lpstr>
      <vt:lpstr>Tablo 3.30</vt:lpstr>
      <vt:lpstr>Tablo 3.31</vt:lpstr>
      <vt:lpstr>Tablo 3.32</vt:lpstr>
      <vt:lpstr>Tablo 3.33</vt:lpstr>
      <vt:lpstr>Tablo 3.34 </vt:lpstr>
      <vt:lpstr>Tablo 3.35</vt:lpstr>
      <vt:lpstr>Tablo 3.36</vt:lpstr>
      <vt:lpstr>Tablo 3.37 </vt:lpstr>
      <vt:lpstr>Tablo 3.38</vt:lpstr>
      <vt:lpstr>Tablo 3.39</vt:lpstr>
      <vt:lpstr>Tablo 3.40</vt:lpstr>
      <vt:lpstr>Tablo 3.41</vt:lpstr>
      <vt:lpstr>Tablo 3.42</vt:lpstr>
      <vt:lpstr>Tablo 3.43</vt:lpstr>
      <vt:lpstr>Tablo 3.44</vt:lpstr>
      <vt:lpstr>Açıklama!_ftn1</vt:lpstr>
      <vt:lpstr>Açıklama!_ftnref1</vt:lpstr>
      <vt:lpstr>'Tablo 3.1'!Yazdırma_Alanı</vt:lpstr>
      <vt:lpstr>'Tablo 3.11'!Yazdırma_Alanı</vt:lpstr>
      <vt:lpstr>'Tablo 3.12'!Yazdırma_Alanı</vt:lpstr>
      <vt:lpstr>'Tablo 3.13'!Yazdırma_Alanı</vt:lpstr>
      <vt:lpstr>'Tablo 3.14'!Yazdırma_Alanı</vt:lpstr>
      <vt:lpstr>'Tablo 3.15'!Yazdırma_Alanı</vt:lpstr>
      <vt:lpstr>'Tablo 3.16'!Yazdırma_Alanı</vt:lpstr>
      <vt:lpstr>'Tablo 3.19'!Yazdırma_Alanı</vt:lpstr>
      <vt:lpstr>'Tablo 3.2'!Yazdırma_Alanı</vt:lpstr>
      <vt:lpstr>'Tablo 3.20'!Yazdırma_Alanı</vt:lpstr>
      <vt:lpstr>'Tablo 3.22'!Yazdırma_Alanı</vt:lpstr>
      <vt:lpstr>'Tablo 3.23'!Yazdırma_Alanı</vt:lpstr>
      <vt:lpstr>'Tablo 3.24'!Yazdırma_Alanı</vt:lpstr>
      <vt:lpstr>'Tablo 3.25'!Yazdırma_Alanı</vt:lpstr>
      <vt:lpstr>'Tablo 3.26'!Yazdırma_Alanı</vt:lpstr>
      <vt:lpstr>'Tablo 3.29'!Yazdırma_Alanı</vt:lpstr>
      <vt:lpstr>'Tablo 3.3'!Yazdırma_Alanı</vt:lpstr>
      <vt:lpstr>'Tablo 3.30'!Yazdırma_Alanı</vt:lpstr>
      <vt:lpstr>'Tablo 3.33'!Yazdırma_Alanı</vt:lpstr>
      <vt:lpstr>'Tablo 3.37 '!Yazdırma_Alanı</vt:lpstr>
      <vt:lpstr>'Tablo 3.4'!Yazdırma_Alanı</vt:lpstr>
      <vt:lpstr>'Tablo 3.44'!Yazdırma_Alanı</vt:lpstr>
      <vt:lpstr>'Tablo 3.34 '!Yazdırma_Başlıkları</vt:lpstr>
      <vt:lpstr>'Tablo 3.37 '!Yazdırma_Başlıkları</vt:lpstr>
      <vt:lpstr>'Tablo 3.39'!Yazdırma_Başlıkları</vt:lpstr>
      <vt:lpstr>'Tablo 3.7'!Yazdırma_Başlıkları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2015-11-12T18:23:01Z</dcterms:modified>
</cp:coreProperties>
</file>